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2015" tabRatio="849" activeTab="1"/>
  </bookViews>
  <sheets>
    <sheet name="19.10.2021 3" sheetId="1" r:id="rId1"/>
    <sheet name="19.10.2021 Прил 4" sheetId="2" r:id="rId2"/>
  </sheets>
  <definedNames>
    <definedName name="_xlnm.Print_Titles" localSheetId="0">'19.10.2021 3'!$15:$16</definedName>
  </definedNames>
  <calcPr fullCalcOnLoad="1"/>
</workbook>
</file>

<file path=xl/sharedStrings.xml><?xml version="1.0" encoding="utf-8"?>
<sst xmlns="http://schemas.openxmlformats.org/spreadsheetml/2006/main" count="107" uniqueCount="54">
  <si>
    <t>ИНФОРМАЦИЯ</t>
  </si>
  <si>
    <t xml:space="preserve">о ресурсном обеспечении реализации муниципальной программы «Развитие физической культуры и спорта </t>
  </si>
  <si>
    <t>№ п/п</t>
  </si>
  <si>
    <t>Мероприятия</t>
  </si>
  <si>
    <t>Ответственный исполнитель</t>
  </si>
  <si>
    <t>Код бюджетной классификации</t>
  </si>
  <si>
    <t>Расходы (тыс. руб.) - годы</t>
  </si>
  <si>
    <t>ГРБС</t>
  </si>
  <si>
    <t>РзПр</t>
  </si>
  <si>
    <t>ЦСР</t>
  </si>
  <si>
    <t>ВР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</si>
  <si>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</si>
  <si>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</si>
  <si>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</si>
  <si>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</si>
  <si>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</si>
  <si>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Наименование муниципальной программы, подпрограммы, основного мероприятия</t>
  </si>
  <si>
    <t>Оценка расходов (тыс. руб.), годы </t>
  </si>
  <si>
    <t>Всего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</si>
  <si>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</si>
  <si>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</si>
  <si>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</si>
  <si>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</si>
  <si>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</si>
  <si>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</si>
  <si>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</si>
  <si>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</si>
  <si>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</si>
  <si>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1.1</t>
  </si>
  <si>
    <t>0494120170</t>
  </si>
  <si>
    <t>2.1</t>
  </si>
  <si>
    <t>2.2</t>
  </si>
  <si>
    <t>Источники ресурсного обеспечения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</si>
  <si>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</si>
  <si>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</si>
  <si>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</si>
  <si>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в Ханкайском муниципальном округе» на 2020-2024 годы за счет бюджета Ханкайского муниципального округа</t>
  </si>
  <si>
    <t>Муниципальная программа «Развитие физической культуры и спорта в Ханкайском муниципальном округе»</t>
  </si>
  <si>
    <r>
      <t xml:space="preserve">Основное мероприятие: </t>
    </r>
    <r>
      <rPr>
        <sz val="11"/>
        <color indexed="8"/>
        <rFont val="Times New Roman"/>
        <family val="1"/>
      </rPr>
      <t>Содействие развитию физической культуры и спорта в Ханкайском муниципальном округе</t>
    </r>
  </si>
  <si>
    <t>отдел социальной и молодежной политики</t>
  </si>
  <si>
    <t xml:space="preserve">о ресурсном обеспечении муниципальной программы «Развитие физической культуры  и спорта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</si>
  <si>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 xml:space="preserve">Приложение № 3
к муниципальной программе «Развитие физической культуры и спорта в Ханкайском муниципальном округе» на 2020- 2024 годы
</t>
  </si>
  <si>
    <t>Приложение № 1</t>
  </si>
  <si>
    <t>Приложение № 2</t>
  </si>
  <si>
    <t>Мероприятия направленные на оснащение объектов спортивной инфраструктуры спортивно-технологическим оборудованием</t>
  </si>
  <si>
    <t>3.1.</t>
  </si>
  <si>
    <t xml:space="preserve">  к постановлению Администрации Ханкайского муниципального округа</t>
  </si>
  <si>
    <t>Основное мероприятие: Содействие развитию физической культуры и спорта в Ханкайском муниципальном районе</t>
  </si>
  <si>
    <t>Мероприятия направленные на оснащение объектов спортивной инфраструктуры спортивно-технологическим оборудованием, ремонт спортивных залов</t>
  </si>
  <si>
    <t xml:space="preserve">                            Ханкайского муниципального округа</t>
  </si>
  <si>
    <t xml:space="preserve">                к постановлению Администрации </t>
  </si>
  <si>
    <t xml:space="preserve">Приложение № 2
к муниципальной программе «Развитие физической культуры и спорта в Ханкайском муниципальном округе» на 2020 - 2024 годы
</t>
  </si>
  <si>
    <t xml:space="preserve">               от  27.10.2021 № 1377-па</t>
  </si>
  <si>
    <t>от  27.10.2021 № 1377-па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</si>
</sst>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 applyProtection="1">
      <alignment horizontal="center" vertical="center"/>
      <protection locked="0"/>
    </xf>
    <xf numFmtId="166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36" fillId="0" borderId="0" xfId="0" applyFont="1" applyFill="1" applyAlignment="1">
      <alignment/>
    </xf>
    <xf numFmtId="0" fontId="48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166" fontId="0" fillId="0" borderId="0" xfId="0" applyNumberFormat="1" applyFont="1" applyFill="1" applyAlignment="1">
      <alignment/>
    </xf>
    <xf numFmtId="166" fontId="47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52" fillId="0" borderId="0" xfId="0" applyFont="1" applyFill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Fill="1" applyAlignment="1">
      <alignment horizontal="right" wrapText="1"/>
    </xf>
    <xf numFmtId="0" fontId="52" fillId="0" borderId="0" xfId="0" applyFont="1" applyAlignment="1">
      <alignment horizontal="right"/>
    </xf>
    <xf numFmtId="0" fontId="5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2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8"/>
  <sheetViews>
    <sheetView view="pageBreakPreview" zoomScale="90" zoomScaleSheetLayoutView="90" zoomScalePageLayoutView="0" workbookViewId="0" topLeftCell="D1">
      <selection activeCell="H7" sqref="H7:L7"/>
    </sheetView>
  </sheetViews>
  <sheetFormatPr defaultColWidth="9.140625" defaultRowHeight="15"/>
  <cols>
    <col min="1" max="1" width="5.421875" style="10" customWidth="1"/>
    <col min="2" max="2" width="46.00390625" style="10" customWidth="1"/>
    <col min="3" max="3" width="21.421875" style="10" customWidth="1"/>
    <col min="4" max="5" width="9.140625" style="10" customWidth="1"/>
    <col min="6" max="6" width="17.421875" style="10" customWidth="1"/>
    <col min="7" max="7" width="9.140625" style="10" customWidth="1"/>
    <col min="8" max="8" width="12.57421875" style="10" customWidth="1"/>
    <col min="9" max="9" width="12.7109375" style="10" customWidth="1"/>
    <col min="10" max="10" width="10.140625" style="10" bestFit="1" customWidth="1"/>
    <col min="11" max="12" width="9.28125" style="10" bestFit="1" customWidth="1"/>
    <col min="13" max="16384" width="9.140625" style="10" customWidth="1"/>
  </cols>
  <sheetData>
    <row r="4" spans="7:12" ht="19.5" customHeight="1">
      <c r="G4" s="29"/>
      <c r="H4" s="29"/>
      <c r="I4" s="31" t="s">
        <v>42</v>
      </c>
      <c r="J4" s="32"/>
      <c r="K4" s="32"/>
      <c r="L4" s="32"/>
    </row>
    <row r="5" spans="7:12" ht="27.75" customHeight="1">
      <c r="G5" s="29"/>
      <c r="H5" s="31" t="s">
        <v>50</v>
      </c>
      <c r="I5" s="32"/>
      <c r="J5" s="32"/>
      <c r="K5" s="32"/>
      <c r="L5" s="32"/>
    </row>
    <row r="6" spans="7:12" ht="18.75">
      <c r="G6" s="31" t="s">
        <v>49</v>
      </c>
      <c r="H6" s="32"/>
      <c r="I6" s="32"/>
      <c r="J6" s="32"/>
      <c r="K6" s="32"/>
      <c r="L6" s="32"/>
    </row>
    <row r="7" spans="7:12" ht="18.75">
      <c r="G7" s="29"/>
      <c r="H7" s="31" t="s">
        <v>52</v>
      </c>
      <c r="I7" s="32"/>
      <c r="J7" s="32"/>
      <c r="K7" s="32"/>
      <c r="L7" s="32"/>
    </row>
    <row r="8" spans="9:12" ht="21" customHeight="1">
      <c r="I8" s="26"/>
      <c r="J8" s="25"/>
      <c r="K8" s="25"/>
      <c r="L8" s="25"/>
    </row>
    <row r="9" spans="9:12" ht="76.5" customHeight="1">
      <c r="I9" s="33" t="s">
        <v>41</v>
      </c>
      <c r="J9" s="34"/>
      <c r="K9" s="34"/>
      <c r="L9" s="34"/>
    </row>
    <row r="10" ht="15.75">
      <c r="A10" s="9"/>
    </row>
    <row r="11" spans="1:12" ht="18.75">
      <c r="A11" s="39" t="s">
        <v>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8.75">
      <c r="A12" s="39" t="s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8.75">
      <c r="A13" s="39" t="s">
        <v>36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ht="18.75">
      <c r="A14" s="11"/>
    </row>
    <row r="15" spans="1:12" ht="30.75" customHeight="1">
      <c r="A15" s="30" t="s">
        <v>2</v>
      </c>
      <c r="B15" s="30" t="s">
        <v>3</v>
      </c>
      <c r="C15" s="30" t="s">
        <v>4</v>
      </c>
      <c r="D15" s="30" t="s">
        <v>5</v>
      </c>
      <c r="E15" s="30"/>
      <c r="F15" s="30"/>
      <c r="G15" s="30"/>
      <c r="H15" s="30" t="s">
        <v>6</v>
      </c>
      <c r="I15" s="30"/>
      <c r="J15" s="30"/>
      <c r="K15" s="30"/>
      <c r="L15" s="30"/>
    </row>
    <row r="16" spans="1:12" ht="15">
      <c r="A16" s="30"/>
      <c r="B16" s="30"/>
      <c r="C16" s="30"/>
      <c r="D16" s="3" t="s">
        <v>7</v>
      </c>
      <c r="E16" s="3" t="s">
        <v>8</v>
      </c>
      <c r="F16" s="3" t="s">
        <v>9</v>
      </c>
      <c r="G16" s="3" t="s">
        <v>10</v>
      </c>
      <c r="H16" s="3">
        <v>2020</v>
      </c>
      <c r="I16" s="3">
        <v>2021</v>
      </c>
      <c r="J16" s="3">
        <v>2022</v>
      </c>
      <c r="K16" s="3">
        <v>2023</v>
      </c>
      <c r="L16" s="3">
        <v>2024</v>
      </c>
    </row>
    <row r="17" spans="1:12" s="14" customFormat="1" ht="73.5" customHeight="1">
      <c r="A17" s="12"/>
      <c r="B17" s="13" t="s">
        <v>37</v>
      </c>
      <c r="C17" s="5" t="s">
        <v>39</v>
      </c>
      <c r="D17" s="5" t="s">
        <v>11</v>
      </c>
      <c r="E17" s="5" t="s">
        <v>11</v>
      </c>
      <c r="F17" s="5" t="s">
        <v>11</v>
      </c>
      <c r="G17" s="5" t="s">
        <v>11</v>
      </c>
      <c r="H17" s="24">
        <f>H18+H21</f>
        <v>3594.829</v>
      </c>
      <c r="I17" s="24">
        <f>I18+I21</f>
        <v>1950.6409999999998</v>
      </c>
      <c r="J17" s="24">
        <f>J18+J21</f>
        <v>2199.284</v>
      </c>
      <c r="K17" s="24">
        <f>K18+K21</f>
        <v>661</v>
      </c>
      <c r="L17" s="24">
        <f>L18+L21</f>
        <v>661</v>
      </c>
    </row>
    <row r="18" spans="1:12" ht="59.25" customHeight="1">
      <c r="A18" s="15" t="s">
        <v>12</v>
      </c>
      <c r="B18" s="16" t="s">
        <v>38</v>
      </c>
      <c r="C18" s="3" t="s">
        <v>39</v>
      </c>
      <c r="D18" s="3" t="s">
        <v>11</v>
      </c>
      <c r="E18" s="3" t="s">
        <v>11</v>
      </c>
      <c r="F18" s="3" t="s">
        <v>11</v>
      </c>
      <c r="G18" s="3" t="s">
        <v>11</v>
      </c>
      <c r="H18" s="18">
        <f>H19+H20</f>
        <v>561</v>
      </c>
      <c r="I18" s="18">
        <f>I19+I20</f>
        <v>661</v>
      </c>
      <c r="J18" s="18">
        <f>J19+J20</f>
        <v>661</v>
      </c>
      <c r="K18" s="18">
        <f>K19+K20</f>
        <v>661</v>
      </c>
      <c r="L18" s="18">
        <f>L19+L20</f>
        <v>661</v>
      </c>
    </row>
    <row r="19" spans="1:12" ht="26.25" customHeight="1">
      <c r="A19" s="37" t="s">
        <v>28</v>
      </c>
      <c r="B19" s="38" t="s">
        <v>13</v>
      </c>
      <c r="C19" s="35" t="s">
        <v>39</v>
      </c>
      <c r="D19" s="3">
        <v>952</v>
      </c>
      <c r="E19" s="3">
        <v>1102</v>
      </c>
      <c r="F19" s="17" t="s">
        <v>29</v>
      </c>
      <c r="G19" s="3">
        <v>240</v>
      </c>
      <c r="H19" s="18">
        <v>561</v>
      </c>
      <c r="I19" s="18">
        <f>631+8.3</f>
        <v>639.3</v>
      </c>
      <c r="J19" s="18">
        <v>631</v>
      </c>
      <c r="K19" s="18">
        <v>631</v>
      </c>
      <c r="L19" s="18">
        <v>631</v>
      </c>
    </row>
    <row r="20" spans="1:12" ht="26.25" customHeight="1">
      <c r="A20" s="37"/>
      <c r="B20" s="38"/>
      <c r="C20" s="36"/>
      <c r="D20" s="3">
        <v>952</v>
      </c>
      <c r="E20" s="3">
        <v>1102</v>
      </c>
      <c r="F20" s="17" t="s">
        <v>29</v>
      </c>
      <c r="G20" s="3">
        <v>850</v>
      </c>
      <c r="H20" s="18">
        <v>0</v>
      </c>
      <c r="I20" s="18">
        <f>30-8.3</f>
        <v>21.7</v>
      </c>
      <c r="J20" s="18">
        <v>30</v>
      </c>
      <c r="K20" s="18">
        <v>30</v>
      </c>
      <c r="L20" s="18">
        <v>30</v>
      </c>
    </row>
    <row r="21" spans="1:12" ht="82.5" customHeight="1">
      <c r="A21" s="15" t="s">
        <v>14</v>
      </c>
      <c r="B21" s="8" t="s">
        <v>15</v>
      </c>
      <c r="C21" s="3" t="s">
        <v>39</v>
      </c>
      <c r="D21" s="3" t="s">
        <v>11</v>
      </c>
      <c r="E21" s="3" t="s">
        <v>11</v>
      </c>
      <c r="F21" s="3" t="s">
        <v>11</v>
      </c>
      <c r="G21" s="3" t="s">
        <v>11</v>
      </c>
      <c r="H21" s="18">
        <f>H22+H23</f>
        <v>3033.829</v>
      </c>
      <c r="I21" s="18">
        <f>I22+I23</f>
        <v>1289.6409999999998</v>
      </c>
      <c r="J21" s="18">
        <v>1538.284</v>
      </c>
      <c r="K21" s="18">
        <f>K22+K23</f>
        <v>0</v>
      </c>
      <c r="L21" s="18">
        <f>L22+L23</f>
        <v>0</v>
      </c>
    </row>
    <row r="22" spans="1:12" ht="92.25" customHeight="1">
      <c r="A22" s="19" t="s">
        <v>30</v>
      </c>
      <c r="B22" s="20" t="s">
        <v>34</v>
      </c>
      <c r="C22" s="3" t="s">
        <v>39</v>
      </c>
      <c r="D22" s="3">
        <v>956</v>
      </c>
      <c r="E22" s="3">
        <v>1102</v>
      </c>
      <c r="F22" s="21" t="s">
        <v>35</v>
      </c>
      <c r="G22" s="3">
        <v>410</v>
      </c>
      <c r="H22" s="18">
        <v>2932.206</v>
      </c>
      <c r="I22" s="18">
        <v>0</v>
      </c>
      <c r="J22" s="18">
        <v>1127.31</v>
      </c>
      <c r="K22" s="18">
        <v>0</v>
      </c>
      <c r="L22" s="18">
        <v>0</v>
      </c>
    </row>
    <row r="23" spans="1:12" ht="50.25" customHeight="1">
      <c r="A23" s="19" t="s">
        <v>31</v>
      </c>
      <c r="B23" s="22" t="s">
        <v>33</v>
      </c>
      <c r="C23" s="3" t="s">
        <v>39</v>
      </c>
      <c r="D23" s="3">
        <v>958</v>
      </c>
      <c r="E23" s="3">
        <v>1102</v>
      </c>
      <c r="F23" s="21" t="s">
        <v>35</v>
      </c>
      <c r="G23" s="3">
        <v>610</v>
      </c>
      <c r="H23" s="18">
        <v>101.623</v>
      </c>
      <c r="I23" s="18">
        <f>1526.743-237.102</f>
        <v>1289.6409999999998</v>
      </c>
      <c r="J23" s="18">
        <v>410.974</v>
      </c>
      <c r="K23" s="18">
        <v>0</v>
      </c>
      <c r="L23" s="18">
        <v>0</v>
      </c>
    </row>
    <row r="24" ht="15">
      <c r="H24" s="23"/>
    </row>
    <row r="26" ht="15">
      <c r="H26" s="23"/>
    </row>
    <row r="27" ht="15">
      <c r="H27" s="23"/>
    </row>
    <row r="28" ht="15">
      <c r="H28" s="23"/>
    </row>
  </sheetData>
  <sheetProtection/>
  <mergeCells count="16">
    <mergeCell ref="C19:C20"/>
    <mergeCell ref="A19:A20"/>
    <mergeCell ref="B19:B20"/>
    <mergeCell ref="A11:L11"/>
    <mergeCell ref="A12:L12"/>
    <mergeCell ref="A13:L13"/>
    <mergeCell ref="A15:A16"/>
    <mergeCell ref="B15:B16"/>
    <mergeCell ref="C15:C16"/>
    <mergeCell ref="D15:G15"/>
    <mergeCell ref="H15:L15"/>
    <mergeCell ref="I4:L4"/>
    <mergeCell ref="H5:L5"/>
    <mergeCell ref="G6:L6"/>
    <mergeCell ref="H7:L7"/>
    <mergeCell ref="I9:L9"/>
  </mergeCells>
  <printOptions/>
  <pageMargins left="0.5118110236220472" right="0.11811023622047245" top="0.7480314960629921" bottom="0" header="0.31496062992125984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F3" sqref="F3:I3"/>
    </sheetView>
  </sheetViews>
  <sheetFormatPr defaultColWidth="9.140625" defaultRowHeight="15"/>
  <cols>
    <col min="1" max="1" width="6.28125" style="1" customWidth="1"/>
    <col min="2" max="2" width="39.57421875" style="1" customWidth="1"/>
    <col min="3" max="3" width="17.8515625" style="1" customWidth="1"/>
    <col min="4" max="4" width="12.00390625" style="1" customWidth="1"/>
    <col min="5" max="5" width="11.8515625" style="1" customWidth="1"/>
    <col min="6" max="6" width="10.28125" style="1" customWidth="1"/>
    <col min="7" max="8" width="9.140625" style="1" customWidth="1"/>
    <col min="9" max="9" width="11.8515625" style="1" customWidth="1"/>
    <col min="10" max="16384" width="9.140625" style="1" customWidth="1"/>
  </cols>
  <sheetData>
    <row r="1" spans="6:9" s="10" customFormat="1" ht="31.5" customHeight="1">
      <c r="F1" s="48" t="s">
        <v>43</v>
      </c>
      <c r="G1" s="49"/>
      <c r="H1" s="49"/>
      <c r="I1" s="49"/>
    </row>
    <row r="2" spans="6:9" s="10" customFormat="1" ht="36" customHeight="1">
      <c r="F2" s="51" t="s">
        <v>46</v>
      </c>
      <c r="G2" s="52"/>
      <c r="H2" s="52"/>
      <c r="I2" s="52"/>
    </row>
    <row r="3" spans="6:9" s="10" customFormat="1" ht="17.25" customHeight="1">
      <c r="F3" s="51" t="s">
        <v>53</v>
      </c>
      <c r="G3" s="52"/>
      <c r="H3" s="52"/>
      <c r="I3" s="52"/>
    </row>
    <row r="4" s="10" customFormat="1" ht="21" customHeight="1">
      <c r="I4" s="26"/>
    </row>
    <row r="5" spans="6:9" ht="90" customHeight="1">
      <c r="F5" s="33" t="s">
        <v>51</v>
      </c>
      <c r="G5" s="50"/>
      <c r="H5" s="50"/>
      <c r="I5" s="50"/>
    </row>
    <row r="6" spans="1:9" ht="18.75">
      <c r="A6" s="55" t="s">
        <v>0</v>
      </c>
      <c r="B6" s="55"/>
      <c r="C6" s="55"/>
      <c r="D6" s="55"/>
      <c r="E6" s="55"/>
      <c r="F6" s="55"/>
      <c r="G6" s="55"/>
      <c r="H6" s="55"/>
      <c r="I6" s="55"/>
    </row>
    <row r="7" spans="1:9" ht="59.25" customHeight="1">
      <c r="A7" s="56" t="s">
        <v>40</v>
      </c>
      <c r="B7" s="57"/>
      <c r="C7" s="57"/>
      <c r="D7" s="57"/>
      <c r="E7" s="57"/>
      <c r="F7" s="57"/>
      <c r="G7" s="57"/>
      <c r="H7" s="57"/>
      <c r="I7" s="57"/>
    </row>
    <row r="8" ht="16.5">
      <c r="A8" s="2"/>
    </row>
    <row r="9" spans="1:9" ht="32.25" customHeight="1">
      <c r="A9" s="30" t="s">
        <v>2</v>
      </c>
      <c r="B9" s="30" t="s">
        <v>16</v>
      </c>
      <c r="C9" s="53" t="s">
        <v>32</v>
      </c>
      <c r="D9" s="30" t="s">
        <v>17</v>
      </c>
      <c r="E9" s="30"/>
      <c r="F9" s="30"/>
      <c r="G9" s="30"/>
      <c r="H9" s="30"/>
      <c r="I9" s="30"/>
    </row>
    <row r="10" spans="1:9" ht="15">
      <c r="A10" s="30"/>
      <c r="B10" s="30"/>
      <c r="C10" s="54"/>
      <c r="D10" s="3">
        <v>2020</v>
      </c>
      <c r="E10" s="3">
        <v>2021</v>
      </c>
      <c r="F10" s="3">
        <v>2022</v>
      </c>
      <c r="G10" s="3">
        <v>2023</v>
      </c>
      <c r="H10" s="3">
        <v>2024</v>
      </c>
      <c r="I10" s="3" t="s">
        <v>18</v>
      </c>
    </row>
    <row r="11" spans="1:9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3">
        <v>9</v>
      </c>
    </row>
    <row r="12" spans="1:9" ht="26.25" customHeight="1">
      <c r="A12" s="43"/>
      <c r="B12" s="44" t="s">
        <v>19</v>
      </c>
      <c r="C12" s="5" t="s">
        <v>20</v>
      </c>
      <c r="D12" s="6">
        <f>D13+D14+D15</f>
        <v>13677.83219</v>
      </c>
      <c r="E12" s="6">
        <f>E13+E14+E15</f>
        <v>4917.019</v>
      </c>
      <c r="F12" s="6">
        <v>2199.284</v>
      </c>
      <c r="G12" s="6">
        <f>G13+G14+G15</f>
        <v>661</v>
      </c>
      <c r="H12" s="6">
        <f>H13+H14+H15</f>
        <v>661</v>
      </c>
      <c r="I12" s="6">
        <f>D12+E12+F12+G12+H12</f>
        <v>22116.13519</v>
      </c>
    </row>
    <row r="13" spans="1:9" ht="29.25" customHeight="1">
      <c r="A13" s="43"/>
      <c r="B13" s="44"/>
      <c r="C13" s="3" t="s">
        <v>21</v>
      </c>
      <c r="D13" s="6">
        <f>D17+D25+D37</f>
        <v>0</v>
      </c>
      <c r="E13" s="6">
        <f>E17+E25+E37</f>
        <v>2907.05</v>
      </c>
      <c r="F13" s="6">
        <f>F17+F25+F37</f>
        <v>0</v>
      </c>
      <c r="G13" s="6">
        <f>G17+G25+G37</f>
        <v>0</v>
      </c>
      <c r="H13" s="6">
        <f>H17+H25+H37</f>
        <v>0</v>
      </c>
      <c r="I13" s="6">
        <f>D13+E13+F13+G13+H13</f>
        <v>2907.05</v>
      </c>
    </row>
    <row r="14" spans="1:9" ht="21" customHeight="1">
      <c r="A14" s="43"/>
      <c r="B14" s="44"/>
      <c r="C14" s="3" t="s">
        <v>22</v>
      </c>
      <c r="D14" s="6">
        <f aca="true" t="shared" si="0" ref="D14:H15">D18+D26+D42</f>
        <v>10083.00319</v>
      </c>
      <c r="E14" s="6">
        <f t="shared" si="0"/>
        <v>59.328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>D14+E14+F14+G14+H14</f>
        <v>10142.331189999999</v>
      </c>
    </row>
    <row r="15" spans="1:9" ht="23.25" customHeight="1">
      <c r="A15" s="43"/>
      <c r="B15" s="44"/>
      <c r="C15" s="3" t="s">
        <v>23</v>
      </c>
      <c r="D15" s="6">
        <f t="shared" si="0"/>
        <v>3594.829</v>
      </c>
      <c r="E15" s="6">
        <f t="shared" si="0"/>
        <v>1950.6409999999998</v>
      </c>
      <c r="F15" s="6">
        <f t="shared" si="0"/>
        <v>2610.258</v>
      </c>
      <c r="G15" s="6">
        <f t="shared" si="0"/>
        <v>661</v>
      </c>
      <c r="H15" s="6">
        <f t="shared" si="0"/>
        <v>661</v>
      </c>
      <c r="I15" s="6">
        <f>D15+E15+F15+G15+H15</f>
        <v>9477.728</v>
      </c>
    </row>
    <row r="16" spans="1:9" ht="16.5" customHeight="1">
      <c r="A16" s="41" t="s">
        <v>12</v>
      </c>
      <c r="B16" s="45" t="s">
        <v>47</v>
      </c>
      <c r="C16" s="5" t="s">
        <v>20</v>
      </c>
      <c r="D16" s="6">
        <f>D17+D18+D19</f>
        <v>561</v>
      </c>
      <c r="E16" s="6">
        <f>E17+E18+E19</f>
        <v>661</v>
      </c>
      <c r="F16" s="6">
        <f>F17+F18+F19</f>
        <v>661</v>
      </c>
      <c r="G16" s="6">
        <f>G17+G18+G19</f>
        <v>661</v>
      </c>
      <c r="H16" s="6">
        <f>H17+H18+H19</f>
        <v>661</v>
      </c>
      <c r="I16" s="6">
        <f>D16+E16+F16+G16+H16</f>
        <v>3205</v>
      </c>
    </row>
    <row r="17" spans="1:9" ht="30">
      <c r="A17" s="41"/>
      <c r="B17" s="46"/>
      <c r="C17" s="3" t="s">
        <v>21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7">
        <f aca="true" t="shared" si="1" ref="I17:I35">D17+E17+F17+G17+H17</f>
        <v>0</v>
      </c>
    </row>
    <row r="18" spans="1:9" ht="15">
      <c r="A18" s="41"/>
      <c r="B18" s="46"/>
      <c r="C18" s="3" t="s">
        <v>22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7">
        <f t="shared" si="1"/>
        <v>0</v>
      </c>
    </row>
    <row r="19" spans="1:9" ht="15">
      <c r="A19" s="41"/>
      <c r="B19" s="47"/>
      <c r="C19" s="3" t="s">
        <v>23</v>
      </c>
      <c r="D19" s="6">
        <f>D23</f>
        <v>561</v>
      </c>
      <c r="E19" s="6">
        <f>E23</f>
        <v>661</v>
      </c>
      <c r="F19" s="6">
        <f>F23</f>
        <v>661</v>
      </c>
      <c r="G19" s="6">
        <f>G23</f>
        <v>661</v>
      </c>
      <c r="H19" s="6">
        <f>H23</f>
        <v>661</v>
      </c>
      <c r="I19" s="7">
        <f t="shared" si="1"/>
        <v>3205</v>
      </c>
    </row>
    <row r="20" spans="1:9" ht="26.25" customHeight="1">
      <c r="A20" s="41" t="s">
        <v>24</v>
      </c>
      <c r="B20" s="42" t="s">
        <v>13</v>
      </c>
      <c r="C20" s="5" t="s">
        <v>20</v>
      </c>
      <c r="D20" s="6">
        <f>D21+D22+D23</f>
        <v>561</v>
      </c>
      <c r="E20" s="6">
        <f>E21+E22+E23</f>
        <v>661</v>
      </c>
      <c r="F20" s="6">
        <f>F21+F22+F23</f>
        <v>661</v>
      </c>
      <c r="G20" s="6">
        <f>G21+G22+G23</f>
        <v>661</v>
      </c>
      <c r="H20" s="6">
        <f>H21+H22+H23</f>
        <v>661</v>
      </c>
      <c r="I20" s="7">
        <f t="shared" si="1"/>
        <v>3205</v>
      </c>
    </row>
    <row r="21" spans="1:9" ht="26.25" customHeight="1">
      <c r="A21" s="41"/>
      <c r="B21" s="42"/>
      <c r="C21" s="3" t="s">
        <v>21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7">
        <f t="shared" si="1"/>
        <v>0</v>
      </c>
    </row>
    <row r="22" spans="1:9" ht="21" customHeight="1">
      <c r="A22" s="41"/>
      <c r="B22" s="42"/>
      <c r="C22" s="3" t="s">
        <v>22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7">
        <f t="shared" si="1"/>
        <v>0</v>
      </c>
    </row>
    <row r="23" spans="1:9" ht="21" customHeight="1">
      <c r="A23" s="41"/>
      <c r="B23" s="42"/>
      <c r="C23" s="3" t="s">
        <v>23</v>
      </c>
      <c r="D23" s="6">
        <f>'19.10.2021 3'!H18</f>
        <v>561</v>
      </c>
      <c r="E23" s="6">
        <f>'19.10.2021 3'!I18</f>
        <v>661</v>
      </c>
      <c r="F23" s="6">
        <f>'19.10.2021 3'!J18</f>
        <v>661</v>
      </c>
      <c r="G23" s="6">
        <f>'19.10.2021 3'!K18</f>
        <v>661</v>
      </c>
      <c r="H23" s="6">
        <f>'19.10.2021 3'!L18</f>
        <v>661</v>
      </c>
      <c r="I23" s="7">
        <f t="shared" si="1"/>
        <v>3205</v>
      </c>
    </row>
    <row r="24" spans="1:9" ht="20.25" customHeight="1">
      <c r="A24" s="41" t="s">
        <v>14</v>
      </c>
      <c r="B24" s="42" t="s">
        <v>25</v>
      </c>
      <c r="C24" s="5" t="s">
        <v>20</v>
      </c>
      <c r="D24" s="6">
        <f>D25+D26+D27</f>
        <v>13116.83219</v>
      </c>
      <c r="E24" s="6">
        <v>0</v>
      </c>
      <c r="F24" s="6">
        <f>F25+F26+F27</f>
        <v>1538.2839999999999</v>
      </c>
      <c r="G24" s="6">
        <f>G25+G26+G27</f>
        <v>0</v>
      </c>
      <c r="H24" s="6">
        <f>H25+H26+H27</f>
        <v>0</v>
      </c>
      <c r="I24" s="7">
        <f t="shared" si="1"/>
        <v>14655.116189999999</v>
      </c>
    </row>
    <row r="25" spans="1:9" ht="32.25" customHeight="1">
      <c r="A25" s="41"/>
      <c r="B25" s="42"/>
      <c r="C25" s="3" t="s">
        <v>21</v>
      </c>
      <c r="D25" s="6">
        <f aca="true" t="shared" si="2" ref="D25:I26">D29+D33</f>
        <v>0</v>
      </c>
      <c r="E25" s="6">
        <f t="shared" si="2"/>
        <v>0</v>
      </c>
      <c r="F25" s="6">
        <f t="shared" si="2"/>
        <v>0</v>
      </c>
      <c r="G25" s="6">
        <f t="shared" si="2"/>
        <v>0</v>
      </c>
      <c r="H25" s="6">
        <f t="shared" si="2"/>
        <v>0</v>
      </c>
      <c r="I25" s="6">
        <f t="shared" si="2"/>
        <v>0</v>
      </c>
    </row>
    <row r="26" spans="1:9" ht="20.25" customHeight="1">
      <c r="A26" s="41"/>
      <c r="B26" s="42"/>
      <c r="C26" s="3" t="s">
        <v>22</v>
      </c>
      <c r="D26" s="6">
        <f t="shared" si="2"/>
        <v>10083.00319</v>
      </c>
      <c r="E26" s="6">
        <f t="shared" si="2"/>
        <v>0</v>
      </c>
      <c r="F26" s="6">
        <f t="shared" si="2"/>
        <v>0</v>
      </c>
      <c r="G26" s="6">
        <f t="shared" si="2"/>
        <v>0</v>
      </c>
      <c r="H26" s="6">
        <f t="shared" si="2"/>
        <v>0</v>
      </c>
      <c r="I26" s="6">
        <f t="shared" si="2"/>
        <v>10083.00319</v>
      </c>
    </row>
    <row r="27" spans="1:9" ht="22.5" customHeight="1">
      <c r="A27" s="41"/>
      <c r="B27" s="42"/>
      <c r="C27" s="3" t="s">
        <v>23</v>
      </c>
      <c r="D27" s="6">
        <f>D31+D35</f>
        <v>3033.829</v>
      </c>
      <c r="E27" s="6">
        <v>0</v>
      </c>
      <c r="F27" s="6">
        <f>F31+F35</f>
        <v>1538.2839999999999</v>
      </c>
      <c r="G27" s="6">
        <f>G31+G35</f>
        <v>0</v>
      </c>
      <c r="H27" s="6">
        <f>H31+H35</f>
        <v>0</v>
      </c>
      <c r="I27" s="7">
        <f t="shared" si="1"/>
        <v>4572.113</v>
      </c>
    </row>
    <row r="28" spans="1:9" ht="21.75" customHeight="1">
      <c r="A28" s="41" t="s">
        <v>26</v>
      </c>
      <c r="B28" s="41" t="s">
        <v>34</v>
      </c>
      <c r="C28" s="5" t="s">
        <v>20</v>
      </c>
      <c r="D28" s="6">
        <f>D29+D30+D31</f>
        <v>2932.206</v>
      </c>
      <c r="E28" s="6">
        <f>E29+E30+E31</f>
        <v>0</v>
      </c>
      <c r="F28" s="6">
        <v>1127.31</v>
      </c>
      <c r="G28" s="6">
        <f>G29+G30+G31</f>
        <v>0</v>
      </c>
      <c r="H28" s="6">
        <f>H29+H30+H31</f>
        <v>0</v>
      </c>
      <c r="I28" s="7">
        <f t="shared" si="1"/>
        <v>4059.516</v>
      </c>
    </row>
    <row r="29" spans="1:9" ht="36" customHeight="1">
      <c r="A29" s="41"/>
      <c r="B29" s="41"/>
      <c r="C29" s="3" t="s">
        <v>21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7">
        <f t="shared" si="1"/>
        <v>0</v>
      </c>
    </row>
    <row r="30" spans="1:9" ht="18" customHeight="1">
      <c r="A30" s="41"/>
      <c r="B30" s="41"/>
      <c r="C30" s="3" t="s">
        <v>22</v>
      </c>
      <c r="D30" s="6"/>
      <c r="E30" s="6">
        <v>0</v>
      </c>
      <c r="F30" s="6">
        <v>0</v>
      </c>
      <c r="G30" s="6">
        <v>0</v>
      </c>
      <c r="H30" s="6">
        <v>0</v>
      </c>
      <c r="I30" s="7">
        <f t="shared" si="1"/>
        <v>0</v>
      </c>
    </row>
    <row r="31" spans="1:9" ht="19.5" customHeight="1">
      <c r="A31" s="41"/>
      <c r="B31" s="41"/>
      <c r="C31" s="3" t="s">
        <v>23</v>
      </c>
      <c r="D31" s="6">
        <v>2932.206</v>
      </c>
      <c r="E31" s="6">
        <v>0</v>
      </c>
      <c r="F31" s="6">
        <v>1127.31</v>
      </c>
      <c r="G31" s="6">
        <v>0</v>
      </c>
      <c r="H31" s="6">
        <v>0</v>
      </c>
      <c r="I31" s="7">
        <f t="shared" si="1"/>
        <v>4059.516</v>
      </c>
    </row>
    <row r="32" spans="1:9" ht="15">
      <c r="A32" s="41" t="s">
        <v>27</v>
      </c>
      <c r="B32" s="41" t="s">
        <v>33</v>
      </c>
      <c r="C32" s="5" t="s">
        <v>20</v>
      </c>
      <c r="D32" s="6">
        <f>D33+D34+D35</f>
        <v>10184.626189999999</v>
      </c>
      <c r="E32" s="6">
        <v>0</v>
      </c>
      <c r="F32" s="6">
        <f>F33+F34+F35</f>
        <v>410.974</v>
      </c>
      <c r="G32" s="6">
        <f>G33+G34+G35</f>
        <v>0</v>
      </c>
      <c r="H32" s="6">
        <f>H33+H34+H35</f>
        <v>0</v>
      </c>
      <c r="I32" s="7">
        <f t="shared" si="1"/>
        <v>10595.60019</v>
      </c>
    </row>
    <row r="33" spans="1:9" ht="27.75" customHeight="1">
      <c r="A33" s="41"/>
      <c r="B33" s="41"/>
      <c r="C33" s="3" t="s">
        <v>21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7">
        <f t="shared" si="1"/>
        <v>0</v>
      </c>
    </row>
    <row r="34" spans="1:9" ht="21.75" customHeight="1">
      <c r="A34" s="41"/>
      <c r="B34" s="41"/>
      <c r="C34" s="3" t="s">
        <v>22</v>
      </c>
      <c r="D34" s="6">
        <f>10890-806.99681</f>
        <v>10083.00319</v>
      </c>
      <c r="E34" s="6">
        <v>0</v>
      </c>
      <c r="F34" s="6">
        <v>0</v>
      </c>
      <c r="G34" s="6">
        <v>0</v>
      </c>
      <c r="H34" s="6">
        <v>0</v>
      </c>
      <c r="I34" s="7">
        <f t="shared" si="1"/>
        <v>10083.00319</v>
      </c>
    </row>
    <row r="35" spans="1:9" ht="21.75" customHeight="1">
      <c r="A35" s="41"/>
      <c r="B35" s="41"/>
      <c r="C35" s="3" t="s">
        <v>23</v>
      </c>
      <c r="D35" s="6">
        <f>'19.10.2021 3'!H23</f>
        <v>101.623</v>
      </c>
      <c r="E35" s="6">
        <v>0</v>
      </c>
      <c r="F35" s="6">
        <f>'19.10.2021 3'!J23</f>
        <v>410.974</v>
      </c>
      <c r="G35" s="6">
        <f>'19.10.2021 3'!K23</f>
        <v>0</v>
      </c>
      <c r="H35" s="6">
        <f>'19.10.2021 3'!L23</f>
        <v>0</v>
      </c>
      <c r="I35" s="7">
        <f t="shared" si="1"/>
        <v>512.597</v>
      </c>
    </row>
    <row r="36" spans="1:9" ht="15">
      <c r="A36" s="58">
        <v>3</v>
      </c>
      <c r="B36" s="41" t="s">
        <v>44</v>
      </c>
      <c r="C36" s="5" t="s">
        <v>20</v>
      </c>
      <c r="D36" s="6">
        <f>D37+D38+D39</f>
        <v>10184.626</v>
      </c>
      <c r="E36" s="6">
        <f>E37+E38+E39</f>
        <v>4256.019</v>
      </c>
      <c r="F36" s="6">
        <f>F37+F38+F39</f>
        <v>0</v>
      </c>
      <c r="G36" s="6">
        <f>G37+G38+G39</f>
        <v>0</v>
      </c>
      <c r="H36" s="6">
        <f>H37+H38+H39</f>
        <v>0</v>
      </c>
      <c r="I36" s="7">
        <f aca="true" t="shared" si="3" ref="I36:I43">D36+E36+F36+G36+H36</f>
        <v>14440.645</v>
      </c>
    </row>
    <row r="37" spans="1:9" ht="27.75" customHeight="1">
      <c r="A37" s="59"/>
      <c r="B37" s="41"/>
      <c r="C37" s="27" t="s">
        <v>21</v>
      </c>
      <c r="D37" s="6">
        <v>0</v>
      </c>
      <c r="E37" s="6">
        <v>2907.05</v>
      </c>
      <c r="F37" s="6">
        <v>0</v>
      </c>
      <c r="G37" s="6">
        <v>0</v>
      </c>
      <c r="H37" s="6">
        <v>0</v>
      </c>
      <c r="I37" s="7">
        <f t="shared" si="3"/>
        <v>2907.05</v>
      </c>
    </row>
    <row r="38" spans="1:9" ht="21.75" customHeight="1">
      <c r="A38" s="59"/>
      <c r="B38" s="41"/>
      <c r="C38" s="27" t="s">
        <v>22</v>
      </c>
      <c r="D38" s="6">
        <v>10083.003</v>
      </c>
      <c r="E38" s="6">
        <v>59.328</v>
      </c>
      <c r="F38" s="6">
        <v>0</v>
      </c>
      <c r="G38" s="6">
        <v>0</v>
      </c>
      <c r="H38" s="6">
        <v>0</v>
      </c>
      <c r="I38" s="28">
        <f t="shared" si="3"/>
        <v>10142.331</v>
      </c>
    </row>
    <row r="39" spans="1:9" ht="21.75" customHeight="1">
      <c r="A39" s="60"/>
      <c r="B39" s="41"/>
      <c r="C39" s="27" t="s">
        <v>23</v>
      </c>
      <c r="D39" s="6">
        <v>101.623</v>
      </c>
      <c r="E39" s="6">
        <f>E43</f>
        <v>1289.6409999999998</v>
      </c>
      <c r="F39" s="6">
        <f>'19.10.2021 3'!J27</f>
        <v>0</v>
      </c>
      <c r="G39" s="6">
        <f>'19.10.2021 3'!K27</f>
        <v>0</v>
      </c>
      <c r="H39" s="6">
        <f>'19.10.2021 3'!L27</f>
        <v>0</v>
      </c>
      <c r="I39" s="7">
        <f t="shared" si="3"/>
        <v>1391.264</v>
      </c>
    </row>
    <row r="40" spans="1:9" ht="15">
      <c r="A40" s="41" t="s">
        <v>45</v>
      </c>
      <c r="B40" s="41" t="s">
        <v>48</v>
      </c>
      <c r="C40" s="5" t="s">
        <v>20</v>
      </c>
      <c r="D40" s="6">
        <f>D41+D42+D43</f>
        <v>0</v>
      </c>
      <c r="E40" s="6">
        <f>E41+E42+E43</f>
        <v>4256.019</v>
      </c>
      <c r="F40" s="6">
        <f>F41+F42+F43</f>
        <v>410.974</v>
      </c>
      <c r="G40" s="6">
        <f>G41+G42+G43</f>
        <v>0</v>
      </c>
      <c r="H40" s="6">
        <f>H41+H42+H43</f>
        <v>0</v>
      </c>
      <c r="I40" s="7">
        <f t="shared" si="3"/>
        <v>4666.993</v>
      </c>
    </row>
    <row r="41" spans="1:9" ht="27.75" customHeight="1">
      <c r="A41" s="41"/>
      <c r="B41" s="41"/>
      <c r="C41" s="27" t="s">
        <v>21</v>
      </c>
      <c r="D41" s="6">
        <v>0</v>
      </c>
      <c r="E41" s="6">
        <v>2907.05</v>
      </c>
      <c r="F41" s="6">
        <v>0</v>
      </c>
      <c r="G41" s="6">
        <v>0</v>
      </c>
      <c r="H41" s="6">
        <v>0</v>
      </c>
      <c r="I41" s="7">
        <f t="shared" si="3"/>
        <v>2907.05</v>
      </c>
    </row>
    <row r="42" spans="1:9" ht="21.75" customHeight="1">
      <c r="A42" s="41"/>
      <c r="B42" s="41"/>
      <c r="C42" s="27" t="s">
        <v>22</v>
      </c>
      <c r="D42" s="6">
        <v>0</v>
      </c>
      <c r="E42" s="6">
        <v>59.328</v>
      </c>
      <c r="F42" s="6">
        <v>0</v>
      </c>
      <c r="G42" s="6">
        <v>0</v>
      </c>
      <c r="H42" s="6">
        <v>0</v>
      </c>
      <c r="I42" s="7">
        <v>59.328</v>
      </c>
    </row>
    <row r="43" spans="1:9" ht="21.75" customHeight="1">
      <c r="A43" s="41"/>
      <c r="B43" s="41"/>
      <c r="C43" s="27" t="s">
        <v>23</v>
      </c>
      <c r="D43" s="6">
        <v>0</v>
      </c>
      <c r="E43" s="6">
        <f>1526.743-237.102</f>
        <v>1289.6409999999998</v>
      </c>
      <c r="F43" s="6">
        <v>410.974</v>
      </c>
      <c r="G43" s="6">
        <f>'19.10.2021 3'!K31</f>
        <v>0</v>
      </c>
      <c r="H43" s="6">
        <f>'19.10.2021 3'!L31</f>
        <v>0</v>
      </c>
      <c r="I43" s="7">
        <f t="shared" si="3"/>
        <v>1700.6149999999998</v>
      </c>
    </row>
  </sheetData>
  <sheetProtection/>
  <mergeCells count="26">
    <mergeCell ref="A36:A39"/>
    <mergeCell ref="B36:B39"/>
    <mergeCell ref="A40:A43"/>
    <mergeCell ref="B40:B43"/>
    <mergeCell ref="A28:A31"/>
    <mergeCell ref="B28:B31"/>
    <mergeCell ref="A32:A35"/>
    <mergeCell ref="B32:B35"/>
    <mergeCell ref="F1:I1"/>
    <mergeCell ref="F5:I5"/>
    <mergeCell ref="F2:I2"/>
    <mergeCell ref="F3:I3"/>
    <mergeCell ref="C9:C10"/>
    <mergeCell ref="D9:I9"/>
    <mergeCell ref="A6:I6"/>
    <mergeCell ref="A7:I7"/>
    <mergeCell ref="A9:A10"/>
    <mergeCell ref="B9:B10"/>
    <mergeCell ref="A24:A27"/>
    <mergeCell ref="B24:B27"/>
    <mergeCell ref="A12:A15"/>
    <mergeCell ref="B12:B15"/>
    <mergeCell ref="A16:A19"/>
    <mergeCell ref="B16:B19"/>
    <mergeCell ref="A20:A23"/>
    <mergeCell ref="B20:B23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 Ольга Сергеевна</dc:creator>
  <cp:keywords/>
  <dc:description/>
  <cp:lastModifiedBy>Шпачкова Марина Семеновна</cp:lastModifiedBy>
  <cp:lastPrinted>2021-10-19T02:54:28Z</cp:lastPrinted>
  <dcterms:created xsi:type="dcterms:W3CDTF">2020-02-04T06:12:16Z</dcterms:created>
  <dcterms:modified xsi:type="dcterms:W3CDTF">2021-10-28T05:13:17Z</dcterms:modified>
  <cp:category/>
  <cp:version/>
  <cp:contentType/>
  <cp:contentStatus/>
</cp:coreProperties>
</file>