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0" yWindow="1065" windowWidth="12645" windowHeight="10845" firstSheet="2" activeTab="7"/>
  </bookViews>
  <sheets>
    <sheet name="прил 1" sheetId="3" r:id="rId1"/>
    <sheet name="прил 7 " sheetId="4" r:id="rId2"/>
    <sheet name="прил 9" sheetId="10" r:id="rId3"/>
    <sheet name="прил 11" sheetId="1" r:id="rId4"/>
    <sheet name="прил 12" sheetId="16" r:id="rId5"/>
    <sheet name="прил 13" sheetId="9" r:id="rId6"/>
    <sheet name="прил 14" sheetId="17" r:id="rId7"/>
    <sheet name="прил 15" sheetId="8" r:id="rId8"/>
    <sheet name="Лист1" sheetId="18" r:id="rId9"/>
  </sheets>
  <definedNames>
    <definedName name="_xlnm.Print_Area" localSheetId="3">'прил 11'!$A$1:$F$493</definedName>
    <definedName name="_xlnm.Print_Area" localSheetId="4">'прил 12'!$A$1:$G$381</definedName>
    <definedName name="_xlnm.Print_Area" localSheetId="5">'прил 13'!$A$1:$E$462</definedName>
    <definedName name="_xlnm.Print_Area" localSheetId="6">'прил 14'!$A$1:$F$355</definedName>
    <definedName name="_xlnm.Print_Area" localSheetId="7">'прил 15'!$A$1:$C$64</definedName>
    <definedName name="_xlnm.Print_Area" localSheetId="1">'прил 7 '!$A$1:$C$61</definedName>
    <definedName name="_xlnm.Print_Area" localSheetId="2">'прил 9'!$A$1:$C$42</definedName>
  </definedNames>
  <calcPr calcId="145621"/>
</workbook>
</file>

<file path=xl/sharedStrings.xml><?xml version="1.0" encoding="utf-8"?>
<sst xmlns="http://schemas.openxmlformats.org/spreadsheetml/2006/main" count="7855" uniqueCount="694">
  <si>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</si>
  <si>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</si>
  <si>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</si>
  <si>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</si>
  <si>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</si>
  <si>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</si>
  <si>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</si>
  <si>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</si>
  <si>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</si>
  <si>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</si>
  <si>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</si>
  <si>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</si>
  <si>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</si>
  <si>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</si>
  <si>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</si>
  <si>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</si>
  <si>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</si>
  <si>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</si>
  <si>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</si>
  <si>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</si>
  <si>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</si>
  <si>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</si>
  <si>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</si>
  <si>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</si>
  <si>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</si>
  <si>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</si>
  <si>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</si>
  <si>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</si>
  <si>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</si>
  <si>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</si>
  <si>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</si>
  <si>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</si>
  <si>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</si>
  <si>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</si>
  <si>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</si>
  <si>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</si>
  <si>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</si>
  <si>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</si>
  <si>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</si>
  <si>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</si>
  <si>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</si>
  <si>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</si>
  <si>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</si>
  <si>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</si>
  <si>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</si>
  <si>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</si>
  <si>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</si>
  <si>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</si>
  <si>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</si>
  <si>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</si>
  <si>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</si>
  <si>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</si>
  <si>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</si>
  <si>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</si>
  <si>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</si>
  <si>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</si>
  <si>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</si>
  <si>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</si>
  <si>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</si>
  <si>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</si>
  <si>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</si>
  <si>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</si>
  <si>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</si>
  <si>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</si>
  <si>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</si>
  <si>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</si>
  <si>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</si>
  <si>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</si>
  <si>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</si>
  <si>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</si>
  <si>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</si>
  <si>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</si>
  <si>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</si>
  <si>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</si>
  <si>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</si>
  <si>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</si>
  <si>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</si>
  <si>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</si>
  <si>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</si>
  <si>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</si>
  <si>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</si>
  <si>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</si>
  <si>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</si>
  <si>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</si>
  <si>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</si>
  <si>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</si>
  <si>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</si>
  <si>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</si>
  <si>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</si>
  <si>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</si>
  <si>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</si>
  <si>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</si>
  <si>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</si>
  <si>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</si>
  <si>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</si>
  <si>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</si>
  <si>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</si>
  <si>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</si>
  <si>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</si>
  <si>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</si>
  <si>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</si>
  <si>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</si>
  <si>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</si>
  <si>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</si>
  <si>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</si>
  <si>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</si>
  <si>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</si>
  <si>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</si>
  <si>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</si>
  <si>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</si>
  <si>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</si>
  <si>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</si>
  <si>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</si>
  <si>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</si>
  <si>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</si>
  <si>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</si>
  <si>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</si>
  <si>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</si>
  <si>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</si>
  <si>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</si>
  <si>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</si>
  <si>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</si>
  <si>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</si>
  <si>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</si>
  <si>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</si>
  <si>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</si>
  <si>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</si>
  <si>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</si>
  <si>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</si>
  <si>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</si>
  <si>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</si>
  <si>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</si>
  <si>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</si>
  <si>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</si>
  <si>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</si>
  <si>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</si>
  <si>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</si>
  <si>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</si>
  <si>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</si>
  <si>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</si>
  <si>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</si>
  <si>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</si>
  <si>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</si>
  <si>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</si>
  <si>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</si>
  <si>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</si>
  <si>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</si>
  <si>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</si>
  <si>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</si>
  <si>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</si>
  <si>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</si>
  <si>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</si>
  <si>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</si>
  <si>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</si>
  <si>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</si>
  <si>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</si>
  <si>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</si>
  <si>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</si>
  <si>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</si>
  <si>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</si>
  <si>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</si>
  <si>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</si>
  <si>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</si>
  <si>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</si>
  <si>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</si>
  <si>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</si>
  <si>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</si>
  <si>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</si>
  <si>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</si>
  <si>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</si>
  <si>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</si>
  <si>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</si>
  <si>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</si>
  <si>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</si>
  <si>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</si>
  <si>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</si>
  <si>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</si>
  <si>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</si>
  <si>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</si>
  <si>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</si>
  <si>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</si>
  <si>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</si>
  <si>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</si>
  <si>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</si>
  <si>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</si>
  <si>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</si>
  <si>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</si>
  <si>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</si>
  <si>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</si>
  <si>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</si>
  <si>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</si>
  <si>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</si>
  <si>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</si>
  <si>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</si>
  <si>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</si>
  <si>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</si>
  <si>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</si>
  <si>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</si>
  <si>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</si>
  <si>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</si>
  <si>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</si>
  <si>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</si>
  <si>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</si>
  <si>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</si>
  <si>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</si>
  <si>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</si>
  <si>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</si>
  <si>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</si>
  <si>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</si>
  <si>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</si>
  <si>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</si>
  <si>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</si>
  <si>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</si>
  <si>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</si>
  <si>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</si>
  <si>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</si>
  <si>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</si>
  <si>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</si>
  <si>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</si>
  <si>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</si>
  <si>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</si>
  <si>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</si>
  <si>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</si>
  <si>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</si>
  <si>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</si>
  <si>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</si>
  <si>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</si>
  <si>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</si>
  <si>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</si>
  <si>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</si>
  <si>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</si>
  <si>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</si>
  <si>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</si>
  <si>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</si>
  <si>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</si>
  <si>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</si>
  <si>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</si>
  <si>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</si>
  <si>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</si>
  <si>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</si>
  <si>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</si>
  <si>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</si>
  <si>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</si>
  <si>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</si>
  <si>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</si>
  <si>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</si>
  <si>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</si>
  <si>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</si>
  <si>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</si>
  <si>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</si>
  <si>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</si>
  <si>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</si>
  <si>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</si>
  <si>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</si>
  <si>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</si>
  <si>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</si>
  <si>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</si>
  <si>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</si>
  <si>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</si>
  <si>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</si>
  <si>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</si>
  <si>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</si>
  <si>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</si>
  <si>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</si>
  <si>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</si>
  <si>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</si>
  <si>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</si>
  <si>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</si>
  <si>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</si>
  <si>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</si>
  <si>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</si>
  <si>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</si>
  <si>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</si>
  <si>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</si>
  <si>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</si>
  <si>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</si>
  <si>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</si>
  <si>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</si>
  <si>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</si>
  <si>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</si>
  <si>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</si>
  <si>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</si>
  <si>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</si>
  <si>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</si>
  <si>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</si>
  <si>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</si>
  <si>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</si>
  <si>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</si>
  <si>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</si>
  <si>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</si>
  <si>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</si>
  <si>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</si>
  <si>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</si>
  <si>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</si>
  <si>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</si>
  <si>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</si>
  <si>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</si>
  <si>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</si>
  <si>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</si>
  <si>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</si>
  <si>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</si>
  <si>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</si>
  <si>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</si>
  <si>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</si>
  <si>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</si>
  <si>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</si>
  <si>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</si>
  <si>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</si>
  <si>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</si>
  <si>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</si>
  <si>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</si>
  <si>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</si>
  <si>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</si>
  <si>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</si>
  <si>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</si>
  <si>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</si>
  <si>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</si>
  <si>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</si>
  <si>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</si>
  <si>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</si>
  <si>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</si>
  <si>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</si>
  <si>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</si>
  <si>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</si>
  <si>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</si>
  <si>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</si>
  <si>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</si>
  <si>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</si>
  <si>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</si>
  <si>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</si>
  <si>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</si>
  <si>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</si>
  <si>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</si>
  <si>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</si>
  <si>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</si>
  <si>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</si>
  <si>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</si>
  <si>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</si>
  <si>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</si>
  <si>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</si>
  <si>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</si>
  <si>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</si>
  <si>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</si>
  <si>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</si>
  <si>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</si>
  <si>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</si>
  <si>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</si>
  <si>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</si>
  <si>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</si>
  <si>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</si>
  <si>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</si>
  <si>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</si>
  <si>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</si>
  <si>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</si>
  <si>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</si>
  <si>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</si>
  <si>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</si>
  <si>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</si>
  <si>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</si>
  <si>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</si>
  <si>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</si>
  <si>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</si>
  <si>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</si>
  <si>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</si>
  <si>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</si>
  <si>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</si>
  <si>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</si>
  <si>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</si>
  <si>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</si>
  <si>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</si>
  <si>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</si>
  <si>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</si>
  <si>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</si>
  <si>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</si>
  <si>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</si>
  <si>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</si>
  <si>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</si>
  <si>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</si>
  <si>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</si>
  <si>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</si>
  <si>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</si>
  <si>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</si>
  <si>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</si>
  <si>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</si>
  <si>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</si>
  <si>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</si>
  <si>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</si>
  <si>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</si>
  <si>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</si>
  <si>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</si>
  <si>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</si>
  <si>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</si>
  <si>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</si>
  <si>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</si>
  <si>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</si>
  <si>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</si>
  <si>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</si>
  <si>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</si>
  <si>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</si>
  <si>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</si>
  <si>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</si>
  <si>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</si>
  <si>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</si>
  <si>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</si>
  <si>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</si>
  <si>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</si>
  <si>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</si>
  <si>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</si>
  <si>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</si>
  <si>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</si>
  <si>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</si>
  <si>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</si>
  <si>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</si>
  <si>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</si>
  <si>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</si>
  <si>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</si>
  <si>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</si>
  <si>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</si>
  <si>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</si>
  <si>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</si>
  <si>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</si>
  <si>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</si>
  <si>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</si>
  <si>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</si>
  <si>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</si>
  <si>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</si>
  <si>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</si>
  <si>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</si>
  <si>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</si>
  <si>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</si>
  <si>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</si>
  <si>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</si>
  <si>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</si>
  <si>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</si>
  <si>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</si>
  <si>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</si>
  <si>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</si>
  <si>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</si>
  <si>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</si>
  <si>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</si>
  <si>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</si>
  <si>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</si>
  <si>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</si>
  <si>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</si>
  <si>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</si>
  <si>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</si>
  <si>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</si>
  <si>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</si>
  <si>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</si>
  <si>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</si>
  <si>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</si>
  <si>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</si>
  <si>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</si>
  <si>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</si>
  <si>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</si>
  <si>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</si>
  <si>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</si>
  <si>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</si>
  <si>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</si>
  <si>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</si>
  <si>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</si>
  <si>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</si>
  <si>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</si>
  <si>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</si>
  <si>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</si>
  <si>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</si>
  <si>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</si>
  <si>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</si>
  <si>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</si>
  <si>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</si>
  <si>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</si>
  <si>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</si>
  <si>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</si>
  <si>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</si>
  <si>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</si>
  <si>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</si>
  <si>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</si>
  <si>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</si>
  <si>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</si>
  <si>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</si>
  <si>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</si>
  <si>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</si>
  <si>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</si>
  <si>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</si>
  <si>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</si>
  <si>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</si>
  <si>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</si>
  <si>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</si>
  <si>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</si>
  <si>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</si>
  <si>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</si>
  <si>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</si>
  <si>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</si>
  <si>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</si>
  <si>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</si>
  <si>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</si>
  <si>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</si>
  <si>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</si>
  <si>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</si>
  <si>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</si>
  <si>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</si>
  <si>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</si>
  <si>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</si>
  <si>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</si>
  <si>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</si>
  <si>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</si>
  <si>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</si>
  <si>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</si>
  <si>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</si>
  <si>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</si>
  <si>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</si>
  <si>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</si>
  <si>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</si>
  <si>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</si>
  <si>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</si>
  <si>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</si>
  <si>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</si>
  <si>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</si>
  <si>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</si>
  <si>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</si>
  <si>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</si>
  <si>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</si>
  <si>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</si>
  <si>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</si>
  <si>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</si>
  <si>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</si>
  <si>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</si>
  <si>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</si>
  <si>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</si>
  <si>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</si>
  <si>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</si>
  <si>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</si>
  <si>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</si>
  <si>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</si>
  <si>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</si>
  <si>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</si>
  <si>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</si>
  <si>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</si>
  <si>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</si>
  <si>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</si>
  <si>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</si>
  <si>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</si>
  <si>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</si>
  <si>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</si>
  <si>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</si>
  <si>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</si>
  <si>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</si>
  <si>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</si>
  <si>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</si>
  <si>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</si>
  <si>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</si>
  <si>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</si>
  <si>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</si>
  <si>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</si>
  <si>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</si>
  <si>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</si>
  <si>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</si>
  <si>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</si>
  <si>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</si>
  <si>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</si>
  <si>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</si>
  <si>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</si>
  <si>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</si>
  <si>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</si>
  <si>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</si>
  <si>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</si>
  <si>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</si>
  <si>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</si>
  <si>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</si>
  <si>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</si>
  <si>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</si>
  <si>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</si>
  <si>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</si>
  <si>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</si>
  <si>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</si>
  <si>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</si>
  <si>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</si>
  <si>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</si>
  <si>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</si>
  <si>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</si>
  <si>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</si>
  <si>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</si>
  <si>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</si>
  <si>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</si>
  <si>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</si>
  <si>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</si>
  <si>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</si>
  <si>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</si>
  <si>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</si>
  <si>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</si>
  <si>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</si>
  <si>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</si>
  <si>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</si>
  <si>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</si>
  <si>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</si>
  <si>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</si>
  <si>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</si>
  <si>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</si>
  <si>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</si>
  <si>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</si>
  <si>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</si>
  <si>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</si>
  <si>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</si>
  <si>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</si>
  <si>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</si>
  <si>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</si>
  <si>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</si>
  <si>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</si>
  <si>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</si>
  <si>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</si>
  <si>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</si>
  <si>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</si>
  <si>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</si>
  <si>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</si>
  <si>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</si>
  <si>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</si>
  <si>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</si>
  <si>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</si>
  <si>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</si>
  <si>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</si>
  <si>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</si>
  <si>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</si>
  <si>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</si>
  <si>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</si>
  <si>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</si>
  <si>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</si>
  <si>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</si>
  <si>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</si>
  <si>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</si>
  <si>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</si>
  <si>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</si>
  <si>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</si>
  <si>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</si>
  <si>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</si>
  <si>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</si>
  <si>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</si>
  <si>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</si>
  <si>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</si>
  <si>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</si>
  <si>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</si>
  <si>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</si>
  <si>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</si>
  <si>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</si>
  <si>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</si>
  <si>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</si>
  <si>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</si>
  <si>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</si>
  <si>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</si>
  <si>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</si>
  <si>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</si>
  <si>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</si>
  <si>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</si>
  <si>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</si>
  <si>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</si>
  <si>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</si>
  <si>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</si>
  <si>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</si>
  <si>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</si>
  <si>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</si>
  <si>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</si>
  <si>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</si>
  <si>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</si>
  <si>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</si>
  <si>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</si>
  <si>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</si>
  <si>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</si>
  <si>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</si>
  <si>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</si>
  <si>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</si>
  <si>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</si>
  <si>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</si>
  <si>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</si>
  <si>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</si>
  <si>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</si>
  <si>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</si>
  <si>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</si>
  <si>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</si>
  <si>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</si>
  <si>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</si>
  <si>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</si>
  <si>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</si>
  <si>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</si>
  <si>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</si>
  <si>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</si>
  <si>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</si>
  <si>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Федеральный проект "Успех каждого ребенка"</t>
  </si>
  <si>
    <t>012E200000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</si>
  <si>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</si>
  <si>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</si>
  <si>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2 02 10000 00 0000 150</t>
  </si>
  <si>
    <t>Дотации бюджетам бюджетной системы Российской Федерации</t>
  </si>
  <si>
    <t>2 02 15002 05 0000 150</t>
  </si>
  <si>
    <t xml:space="preserve">Дотации бюджетам муниципальных районов на выравнивание бюджетной обеспеченности
отации бюджетам муниципальных районов на поддержку мер по обеспечению сбалансированности бюджетов
</t>
  </si>
  <si>
    <t>Дотация на поддержку мер по обеспечению сбалансированности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</si>
</sst>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4" fontId="4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Border="1" applyAlignment="1">
      <alignment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2" xfId="0" applyFont="1" applyBorder="1" applyAlignment="1">
      <alignment wrapText="1"/>
    </xf>
    <xf numFmtId="49" fontId="15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2" xfId="0" applyNumberFormat="1" applyFont="1" applyFill="1" applyBorder="1" applyAlignment="1">
      <alignment horizontal="right" vertical="top" shrinkToFit="1"/>
    </xf>
    <xf numFmtId="164" fontId="16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vertical="top"/>
    </xf>
    <xf numFmtId="165" fontId="4" fillId="2" borderId="0" xfId="0" applyNumberFormat="1" applyFont="1" applyFill="1"/>
    <xf numFmtId="165" fontId="3" fillId="2" borderId="0" xfId="0" applyNumberFormat="1" applyFont="1" applyFill="1"/>
    <xf numFmtId="164" fontId="7" fillId="2" borderId="2" xfId="0" applyNumberFormat="1" applyFont="1" applyFill="1" applyBorder="1" applyAlignment="1">
      <alignment horizontal="right" vertical="top"/>
    </xf>
    <xf numFmtId="49" fontId="8" fillId="0" borderId="2" xfId="0" applyNumberFormat="1" applyFont="1" applyBorder="1" applyAlignment="1">
      <alignment horizontal="center" vertical="top"/>
    </xf>
    <xf numFmtId="165" fontId="18" fillId="2" borderId="0" xfId="0" applyNumberFormat="1" applyFont="1" applyFill="1" applyBorder="1" applyAlignment="1">
      <alignment vertical="top" wrapText="1"/>
    </xf>
    <xf numFmtId="164" fontId="19" fillId="2" borderId="0" xfId="0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/>
    </xf>
    <xf numFmtId="164" fontId="8" fillId="2" borderId="0" xfId="0" applyNumberFormat="1" applyFont="1" applyFill="1"/>
    <xf numFmtId="4" fontId="2" fillId="2" borderId="0" xfId="0" applyNumberFormat="1" applyFont="1" applyFill="1"/>
    <xf numFmtId="0" fontId="7" fillId="2" borderId="0" xfId="0" applyFont="1" applyFill="1" applyAlignment="1">
      <alignment horizontal="right"/>
    </xf>
    <xf numFmtId="10" fontId="4" fillId="2" borderId="0" xfId="0" applyNumberFormat="1" applyFont="1" applyFill="1"/>
    <xf numFmtId="0" fontId="7" fillId="2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20" fillId="2" borderId="2" xfId="0" applyFont="1" applyFill="1" applyBorder="1" applyAlignment="1">
      <alignment vertical="center" wrapText="1"/>
    </xf>
    <xf numFmtId="4" fontId="0" fillId="0" borderId="0" xfId="0" applyNumberFormat="1"/>
    <xf numFmtId="4" fontId="21" fillId="0" borderId="0" xfId="0" applyNumberFormat="1" applyFont="1"/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top" wrapText="1"/>
    </xf>
    <xf numFmtId="11" fontId="7" fillId="2" borderId="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1</xdr:row>
      <xdr:rowOff>238125</xdr:rowOff>
    </xdr:from>
    <xdr:to>
      <xdr:col>2</xdr:col>
      <xdr:colOff>1200150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8205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</xdr:row>
      <xdr:rowOff>238125</xdr:rowOff>
    </xdr:from>
    <xdr:to>
      <xdr:col>2</xdr:col>
      <xdr:colOff>1085850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067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1</xdr:row>
      <xdr:rowOff>238125</xdr:rowOff>
    </xdr:from>
    <xdr:to>
      <xdr:col>5</xdr:col>
      <xdr:colOff>1028700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5360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1162050</xdr:colOff>
      <xdr:row>1</xdr:row>
      <xdr:rowOff>238125</xdr:rowOff>
    </xdr:from>
    <xdr:to>
      <xdr:col>6</xdr:col>
      <xdr:colOff>1162050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4897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</xdr:row>
      <xdr:rowOff>238125</xdr:rowOff>
    </xdr:from>
    <xdr:to>
      <xdr:col>4</xdr:col>
      <xdr:colOff>971550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3452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1</xdr:row>
      <xdr:rowOff>238125</xdr:rowOff>
    </xdr:from>
    <xdr:to>
      <xdr:col>5</xdr:col>
      <xdr:colOff>981075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68680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238125</xdr:rowOff>
    </xdr:from>
    <xdr:to>
      <xdr:col>2</xdr:col>
      <xdr:colOff>1209675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4392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zoomScaleSheetLayoutView="106" workbookViewId="0" topLeftCell="A1">
      <selection activeCell="C18" sqref="C18"/>
    </sheetView>
  </sheetViews>
  <sheetFormatPr defaultColWidth="9.140625" defaultRowHeight="15"/>
  <cols>
    <col min="1" max="1" width="30.57421875" style="16" customWidth="1"/>
    <col min="2" max="2" width="45.140625" style="16" customWidth="1"/>
    <col min="3" max="3" width="17.00390625" style="16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19" t="s">
        <v>338</v>
      </c>
    </row>
    <row r="2" ht="15">
      <c r="C2" s="151" t="s">
        <v>675</v>
      </c>
    </row>
    <row r="3" ht="15">
      <c r="C3" s="151" t="s">
        <v>676</v>
      </c>
    </row>
    <row r="4" ht="15">
      <c r="C4" s="151"/>
    </row>
    <row r="5" ht="15">
      <c r="C5" s="151" t="s">
        <v>338</v>
      </c>
    </row>
    <row r="6" ht="15">
      <c r="C6" s="151" t="s">
        <v>614</v>
      </c>
    </row>
    <row r="7" ht="15">
      <c r="C7" s="151" t="s">
        <v>615</v>
      </c>
    </row>
    <row r="8" spans="2:3" ht="15">
      <c r="B8" s="17"/>
      <c r="C8" s="151" t="s">
        <v>616</v>
      </c>
    </row>
    <row r="9" spans="1:3" s="8" customFormat="1" ht="15">
      <c r="A9" s="160" t="s">
        <v>211</v>
      </c>
      <c r="B9" s="160"/>
      <c r="C9" s="160"/>
    </row>
    <row r="10" spans="1:3" ht="37.5" customHeight="1">
      <c r="A10" s="159" t="s">
        <v>458</v>
      </c>
      <c r="B10" s="159"/>
      <c r="C10" s="159"/>
    </row>
    <row r="11" spans="1:3" ht="15">
      <c r="A11" s="18"/>
      <c r="B11" s="18"/>
      <c r="C11" s="18"/>
    </row>
    <row r="12" spans="1:3" ht="15">
      <c r="A12" s="17" t="s">
        <v>212</v>
      </c>
      <c r="B12" s="15"/>
      <c r="C12" s="19"/>
    </row>
    <row r="13" spans="1:3" ht="15">
      <c r="A13" s="17"/>
      <c r="C13" s="17" t="s">
        <v>213</v>
      </c>
    </row>
    <row r="14" spans="1:3" ht="56.25">
      <c r="A14" s="20" t="s">
        <v>214</v>
      </c>
      <c r="B14" s="20" t="s">
        <v>215</v>
      </c>
      <c r="C14" s="20" t="s">
        <v>341</v>
      </c>
    </row>
    <row r="15" spans="1:3" ht="37.5">
      <c r="A15" s="21" t="s">
        <v>216</v>
      </c>
      <c r="B15" s="22" t="s">
        <v>217</v>
      </c>
      <c r="C15" s="91">
        <f>C16+C17</f>
        <v>30590.25099999993</v>
      </c>
    </row>
    <row r="16" spans="1:3" ht="56.25">
      <c r="A16" s="21" t="s">
        <v>218</v>
      </c>
      <c r="B16" s="22" t="s">
        <v>219</v>
      </c>
      <c r="C16" s="91">
        <v>-692451.795</v>
      </c>
    </row>
    <row r="17" spans="1:3" ht="56.25">
      <c r="A17" s="21" t="s">
        <v>220</v>
      </c>
      <c r="B17" s="22" t="s">
        <v>221</v>
      </c>
      <c r="C17" s="91">
        <v>723042.046</v>
      </c>
    </row>
    <row r="18" spans="1:3" ht="15">
      <c r="A18" s="21"/>
      <c r="B18" s="23" t="s">
        <v>222</v>
      </c>
      <c r="C18" s="92">
        <f>C15</f>
        <v>30590.25099999993</v>
      </c>
    </row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4"/>
      <c r="B21" s="24"/>
      <c r="C21" s="24"/>
    </row>
    <row r="22" spans="1:3" ht="15">
      <c r="A22" s="24"/>
      <c r="B22" s="24"/>
      <c r="C22" s="24"/>
    </row>
    <row r="23" spans="1:3" ht="15">
      <c r="A23" s="24"/>
      <c r="B23" s="24"/>
      <c r="C23" s="24"/>
    </row>
    <row r="24" spans="1:3" ht="15">
      <c r="A24" s="24"/>
      <c r="B24" s="24"/>
      <c r="C24" s="24"/>
    </row>
    <row r="25" spans="1:3" ht="15">
      <c r="A25" s="24"/>
      <c r="B25" s="24"/>
      <c r="C25" s="24"/>
    </row>
    <row r="26" spans="1:3" ht="15">
      <c r="A26" s="24"/>
      <c r="B26" s="24"/>
      <c r="C26" s="24"/>
    </row>
    <row r="27" spans="1:3" ht="15">
      <c r="A27" s="24"/>
      <c r="B27" s="24"/>
      <c r="C27" s="24"/>
    </row>
    <row r="28" spans="1:3" ht="15">
      <c r="A28" s="24"/>
      <c r="B28" s="24"/>
      <c r="C28" s="24"/>
    </row>
    <row r="29" spans="1:3" ht="15">
      <c r="A29" s="24"/>
      <c r="B29" s="24"/>
      <c r="C29" s="24"/>
    </row>
    <row r="30" spans="1:3" ht="15">
      <c r="A30" s="24"/>
      <c r="B30" s="24"/>
      <c r="C30" s="24"/>
    </row>
    <row r="31" spans="1:3" ht="15">
      <c r="A31" s="24"/>
      <c r="B31" s="24"/>
      <c r="C31" s="24"/>
    </row>
    <row r="32" spans="1:3" ht="15">
      <c r="A32" s="24"/>
      <c r="B32" s="24"/>
      <c r="C32" s="24"/>
    </row>
    <row r="33" spans="1:3" ht="15">
      <c r="A33" s="24"/>
      <c r="B33" s="24"/>
      <c r="C33" s="24"/>
    </row>
    <row r="34" spans="1:3" ht="15">
      <c r="A34" s="24"/>
      <c r="B34" s="24"/>
      <c r="C34" s="24"/>
    </row>
    <row r="35" spans="1:3" ht="15">
      <c r="A35" s="24"/>
      <c r="B35" s="24"/>
      <c r="C35" s="24"/>
    </row>
    <row r="36" spans="1:3" ht="15">
      <c r="A36" s="24"/>
      <c r="B36" s="24"/>
      <c r="C36" s="24"/>
    </row>
    <row r="37" spans="1:3" ht="15">
      <c r="A37" s="24"/>
      <c r="B37" s="24"/>
      <c r="C37" s="24"/>
    </row>
    <row r="38" spans="1:3" ht="15">
      <c r="A38" s="24"/>
      <c r="B38" s="24"/>
      <c r="C38" s="24"/>
    </row>
    <row r="39" spans="1:3" ht="15">
      <c r="A39" s="24"/>
      <c r="B39" s="24"/>
      <c r="C39" s="24"/>
    </row>
    <row r="40" spans="1:3" ht="15">
      <c r="A40" s="24"/>
      <c r="B40" s="24"/>
      <c r="C40" s="24"/>
    </row>
    <row r="41" spans="1:3" ht="15">
      <c r="A41" s="24"/>
      <c r="B41" s="24"/>
      <c r="C41" s="24"/>
    </row>
    <row r="42" spans="1:3" ht="15">
      <c r="A42" s="24"/>
      <c r="B42" s="24"/>
      <c r="C42" s="24"/>
    </row>
    <row r="43" spans="1:3" ht="15">
      <c r="A43" s="24"/>
      <c r="B43" s="24"/>
      <c r="C43" s="24"/>
    </row>
    <row r="44" spans="1:3" ht="15">
      <c r="A44" s="24"/>
      <c r="B44" s="24"/>
      <c r="C44" s="24"/>
    </row>
    <row r="45" spans="1:3" ht="15">
      <c r="A45" s="24"/>
      <c r="B45" s="24"/>
      <c r="C45" s="24"/>
    </row>
    <row r="46" spans="1:3" ht="15">
      <c r="A46" s="24"/>
      <c r="B46" s="24"/>
      <c r="C46" s="24"/>
    </row>
    <row r="47" spans="1:3" ht="15">
      <c r="A47" s="24"/>
      <c r="B47" s="24"/>
      <c r="C47" s="24"/>
    </row>
    <row r="48" spans="1:3" ht="15">
      <c r="A48" s="24"/>
      <c r="B48" s="24"/>
      <c r="C48" s="24"/>
    </row>
    <row r="49" spans="1:3" ht="15">
      <c r="A49" s="24"/>
      <c r="B49" s="24"/>
      <c r="C49" s="24"/>
    </row>
    <row r="50" spans="1:3" ht="15">
      <c r="A50" s="24"/>
      <c r="B50" s="24"/>
      <c r="C50" s="24"/>
    </row>
    <row r="51" spans="1:3" ht="15">
      <c r="A51" s="24"/>
      <c r="B51" s="24"/>
      <c r="C51" s="24"/>
    </row>
    <row r="52" spans="1:3" ht="15">
      <c r="A52" s="24"/>
      <c r="B52" s="24"/>
      <c r="C52" s="24"/>
    </row>
    <row r="53" spans="1:3" ht="15">
      <c r="A53" s="24"/>
      <c r="B53" s="24"/>
      <c r="C53" s="24"/>
    </row>
    <row r="54" spans="1:3" ht="15">
      <c r="A54" s="24"/>
      <c r="B54" s="24"/>
      <c r="C54" s="24"/>
    </row>
    <row r="55" spans="1:3" ht="15">
      <c r="A55" s="24"/>
      <c r="B55" s="24"/>
      <c r="C55" s="24"/>
    </row>
    <row r="56" spans="1:3" ht="15">
      <c r="A56" s="24"/>
      <c r="B56" s="24"/>
      <c r="C56" s="24"/>
    </row>
    <row r="57" spans="1:3" ht="15">
      <c r="A57" s="24"/>
      <c r="B57" s="24"/>
      <c r="C57" s="24"/>
    </row>
    <row r="58" spans="1:3" ht="15">
      <c r="A58" s="24"/>
      <c r="B58" s="24"/>
      <c r="C58" s="24"/>
    </row>
    <row r="59" spans="1:3" ht="15">
      <c r="A59" s="24"/>
      <c r="B59" s="24"/>
      <c r="C59" s="24"/>
    </row>
    <row r="60" spans="1:3" ht="15">
      <c r="A60" s="24"/>
      <c r="B60" s="24"/>
      <c r="C60" s="24"/>
    </row>
    <row r="61" spans="1:3" ht="15">
      <c r="A61" s="24"/>
      <c r="B61" s="24"/>
      <c r="C61" s="24"/>
    </row>
    <row r="62" spans="1:3" ht="15">
      <c r="A62" s="24"/>
      <c r="B62" s="24"/>
      <c r="C62" s="24"/>
    </row>
    <row r="63" spans="1:3" ht="15">
      <c r="A63" s="24"/>
      <c r="B63" s="24"/>
      <c r="C63" s="24"/>
    </row>
    <row r="64" spans="1:3" ht="15">
      <c r="A64" s="24"/>
      <c r="B64" s="24"/>
      <c r="C64" s="24"/>
    </row>
    <row r="65" spans="1:3" ht="15">
      <c r="A65" s="24"/>
      <c r="B65" s="24"/>
      <c r="C65" s="24"/>
    </row>
    <row r="66" spans="1:3" ht="15">
      <c r="A66" s="24"/>
      <c r="B66" s="24"/>
      <c r="C66" s="24"/>
    </row>
    <row r="67" spans="1:3" ht="15">
      <c r="A67" s="24"/>
      <c r="B67" s="24"/>
      <c r="C67" s="24"/>
    </row>
    <row r="68" spans="1:3" ht="15">
      <c r="A68" s="24"/>
      <c r="B68" s="24"/>
      <c r="C68" s="24"/>
    </row>
    <row r="69" spans="1:3" ht="15">
      <c r="A69" s="24"/>
      <c r="B69" s="24"/>
      <c r="C69" s="24"/>
    </row>
    <row r="70" spans="1:3" ht="15">
      <c r="A70" s="24"/>
      <c r="B70" s="24"/>
      <c r="C70" s="24"/>
    </row>
    <row r="71" spans="1:3" ht="15">
      <c r="A71" s="24"/>
      <c r="B71" s="24"/>
      <c r="C71" s="24"/>
    </row>
    <row r="72" spans="1:3" ht="15">
      <c r="A72" s="24"/>
      <c r="B72" s="24"/>
      <c r="C72" s="24"/>
    </row>
    <row r="73" spans="1:3" ht="15">
      <c r="A73" s="24"/>
      <c r="B73" s="24"/>
      <c r="C73" s="24"/>
    </row>
    <row r="74" spans="1:3" ht="15">
      <c r="A74" s="24"/>
      <c r="B74" s="24"/>
      <c r="C74" s="24"/>
    </row>
    <row r="75" spans="1:3" ht="15">
      <c r="A75" s="24"/>
      <c r="B75" s="24"/>
      <c r="C75" s="24"/>
    </row>
    <row r="76" spans="1:3" ht="15">
      <c r="A76" s="24"/>
      <c r="B76" s="24"/>
      <c r="C76" s="24"/>
    </row>
    <row r="77" spans="1:3" ht="15">
      <c r="A77" s="24"/>
      <c r="B77" s="24"/>
      <c r="C77" s="24"/>
    </row>
    <row r="78" spans="1:3" ht="15">
      <c r="A78" s="24"/>
      <c r="B78" s="24"/>
      <c r="C78" s="24"/>
    </row>
    <row r="79" spans="1:3" ht="15">
      <c r="A79" s="24"/>
      <c r="B79" s="24"/>
      <c r="C79" s="24"/>
    </row>
    <row r="80" spans="1:3" ht="15">
      <c r="A80" s="24"/>
      <c r="B80" s="24"/>
      <c r="C80" s="24"/>
    </row>
    <row r="81" spans="1:3" ht="15">
      <c r="A81" s="24"/>
      <c r="B81" s="24"/>
      <c r="C81" s="24"/>
    </row>
    <row r="82" spans="1:3" ht="15">
      <c r="A82" s="24"/>
      <c r="B82" s="24"/>
      <c r="C82" s="24"/>
    </row>
    <row r="83" spans="1:3" ht="15">
      <c r="A83" s="24"/>
      <c r="B83" s="24"/>
      <c r="C83" s="24"/>
    </row>
    <row r="84" spans="1:3" ht="15">
      <c r="A84" s="24"/>
      <c r="B84" s="24"/>
      <c r="C84" s="24"/>
    </row>
    <row r="85" spans="1:3" ht="15">
      <c r="A85" s="24"/>
      <c r="B85" s="24"/>
      <c r="C85" s="24"/>
    </row>
    <row r="86" spans="1:3" ht="15">
      <c r="A86" s="24"/>
      <c r="B86" s="24"/>
      <c r="C86" s="24"/>
    </row>
    <row r="87" spans="1:3" ht="15">
      <c r="A87" s="24"/>
      <c r="B87" s="24"/>
      <c r="C87" s="24"/>
    </row>
    <row r="88" spans="1:3" ht="15">
      <c r="A88" s="24"/>
      <c r="B88" s="24"/>
      <c r="C88" s="24"/>
    </row>
    <row r="89" spans="1:3" ht="15">
      <c r="A89" s="24"/>
      <c r="B89" s="24"/>
      <c r="C89" s="24"/>
    </row>
    <row r="90" spans="1:3" ht="15">
      <c r="A90" s="24"/>
      <c r="B90" s="24"/>
      <c r="C90" s="24"/>
    </row>
    <row r="91" spans="1:3" ht="15">
      <c r="A91" s="24"/>
      <c r="B91" s="24"/>
      <c r="C91" s="24"/>
    </row>
    <row r="92" spans="1:3" ht="15">
      <c r="A92" s="24"/>
      <c r="B92" s="24"/>
      <c r="C92" s="24"/>
    </row>
    <row r="93" spans="1:3" ht="15">
      <c r="A93" s="24"/>
      <c r="B93" s="24"/>
      <c r="C93" s="24"/>
    </row>
    <row r="94" spans="1:3" ht="15">
      <c r="A94" s="24"/>
      <c r="B94" s="24"/>
      <c r="C94" s="24"/>
    </row>
    <row r="95" spans="1:3" ht="15">
      <c r="A95" s="24"/>
      <c r="B95" s="24"/>
      <c r="C95" s="24"/>
    </row>
    <row r="96" spans="1:3" ht="15">
      <c r="A96" s="24"/>
      <c r="B96" s="24"/>
      <c r="C96" s="24"/>
    </row>
    <row r="97" spans="1:3" ht="15">
      <c r="A97" s="24"/>
      <c r="B97" s="24"/>
      <c r="C97" s="24"/>
    </row>
    <row r="98" spans="1:3" ht="15">
      <c r="A98" s="24"/>
      <c r="B98" s="24"/>
      <c r="C98" s="24"/>
    </row>
    <row r="99" spans="1:3" ht="15">
      <c r="A99" s="24"/>
      <c r="B99" s="24"/>
      <c r="C99" s="24"/>
    </row>
    <row r="100" spans="1:3" ht="15">
      <c r="A100" s="24"/>
      <c r="B100" s="24"/>
      <c r="C100" s="24"/>
    </row>
    <row r="101" spans="1:3" ht="15">
      <c r="A101" s="24"/>
      <c r="B101" s="24"/>
      <c r="C101" s="24"/>
    </row>
    <row r="102" spans="1:3" ht="15">
      <c r="A102" s="24"/>
      <c r="B102" s="24"/>
      <c r="C102" s="24"/>
    </row>
    <row r="103" spans="1:3" ht="15">
      <c r="A103" s="24"/>
      <c r="B103" s="24"/>
      <c r="C103" s="24"/>
    </row>
    <row r="104" spans="1:3" ht="15">
      <c r="A104" s="24"/>
      <c r="B104" s="24"/>
      <c r="C104" s="24"/>
    </row>
    <row r="105" spans="1:3" ht="15">
      <c r="A105" s="24"/>
      <c r="B105" s="24"/>
      <c r="C105" s="24"/>
    </row>
    <row r="106" spans="1:3" ht="15">
      <c r="A106" s="24"/>
      <c r="B106" s="24"/>
      <c r="C106" s="24"/>
    </row>
    <row r="107" spans="1:3" ht="15">
      <c r="A107" s="24"/>
      <c r="B107" s="24"/>
      <c r="C107" s="24"/>
    </row>
    <row r="108" spans="1:3" ht="15">
      <c r="A108" s="24"/>
      <c r="B108" s="24"/>
      <c r="C108" s="24"/>
    </row>
    <row r="109" spans="1:3" ht="15">
      <c r="A109" s="24"/>
      <c r="B109" s="24"/>
      <c r="C109" s="24"/>
    </row>
    <row r="110" spans="1:3" ht="15">
      <c r="A110" s="24"/>
      <c r="B110" s="24"/>
      <c r="C110" s="24"/>
    </row>
    <row r="111" spans="1:3" ht="15">
      <c r="A111" s="24"/>
      <c r="B111" s="24"/>
      <c r="C111" s="24"/>
    </row>
    <row r="112" spans="1:3" ht="15">
      <c r="A112" s="24"/>
      <c r="B112" s="24"/>
      <c r="C112" s="24"/>
    </row>
    <row r="113" spans="1:3" ht="15">
      <c r="A113" s="24"/>
      <c r="B113" s="24"/>
      <c r="C113" s="24"/>
    </row>
    <row r="114" spans="1:3" ht="15">
      <c r="A114" s="24"/>
      <c r="B114" s="24"/>
      <c r="C114" s="24"/>
    </row>
    <row r="115" spans="1:3" ht="15">
      <c r="A115" s="24"/>
      <c r="B115" s="24"/>
      <c r="C115" s="24"/>
    </row>
    <row r="116" spans="1:3" ht="15">
      <c r="A116" s="24"/>
      <c r="B116" s="24"/>
      <c r="C116" s="24"/>
    </row>
    <row r="117" spans="1:3" ht="15">
      <c r="A117" s="24"/>
      <c r="B117" s="24"/>
      <c r="C117" s="24"/>
    </row>
    <row r="118" spans="1:3" ht="15">
      <c r="A118" s="24"/>
      <c r="B118" s="24"/>
      <c r="C118" s="24"/>
    </row>
    <row r="119" spans="1:3" ht="15">
      <c r="A119" s="24"/>
      <c r="B119" s="24"/>
      <c r="C119" s="24"/>
    </row>
    <row r="120" spans="1:3" ht="15">
      <c r="A120" s="24"/>
      <c r="B120" s="24"/>
      <c r="C120" s="24"/>
    </row>
    <row r="121" spans="1:3" ht="15">
      <c r="A121" s="24"/>
      <c r="B121" s="24"/>
      <c r="C121" s="24"/>
    </row>
    <row r="122" spans="1:3" ht="15">
      <c r="A122" s="24"/>
      <c r="B122" s="24"/>
      <c r="C122" s="24"/>
    </row>
    <row r="123" spans="1:3" ht="15">
      <c r="A123" s="24"/>
      <c r="B123" s="24"/>
      <c r="C123" s="24"/>
    </row>
    <row r="124" spans="1:3" ht="15">
      <c r="A124" s="24"/>
      <c r="B124" s="24"/>
      <c r="C124" s="24"/>
    </row>
    <row r="125" spans="1:3" ht="15">
      <c r="A125" s="24"/>
      <c r="B125" s="24"/>
      <c r="C125" s="24"/>
    </row>
    <row r="126" spans="1:3" ht="15">
      <c r="A126" s="24"/>
      <c r="B126" s="24"/>
      <c r="C126" s="24"/>
    </row>
    <row r="127" spans="1:3" ht="15">
      <c r="A127" s="24"/>
      <c r="B127" s="24"/>
      <c r="C127" s="24"/>
    </row>
    <row r="128" spans="1:3" ht="15">
      <c r="A128" s="24"/>
      <c r="B128" s="24"/>
      <c r="C128" s="24"/>
    </row>
    <row r="129" spans="1:3" ht="15">
      <c r="A129" s="24"/>
      <c r="B129" s="24"/>
      <c r="C129" s="24"/>
    </row>
    <row r="130" spans="1:3" ht="15">
      <c r="A130" s="24"/>
      <c r="B130" s="24"/>
      <c r="C130" s="24"/>
    </row>
    <row r="131" spans="1:3" ht="15">
      <c r="A131" s="24"/>
      <c r="B131" s="24"/>
      <c r="C131" s="24"/>
    </row>
    <row r="132" spans="1:3" ht="15">
      <c r="A132" s="24"/>
      <c r="B132" s="24"/>
      <c r="C132" s="24"/>
    </row>
    <row r="133" spans="1:3" ht="15">
      <c r="A133" s="24"/>
      <c r="B133" s="24"/>
      <c r="C133" s="24"/>
    </row>
    <row r="134" spans="1:3" ht="15">
      <c r="A134" s="24"/>
      <c r="B134" s="24"/>
      <c r="C134" s="24"/>
    </row>
    <row r="135" spans="1:3" ht="15">
      <c r="A135" s="24"/>
      <c r="B135" s="24"/>
      <c r="C135" s="24"/>
    </row>
    <row r="136" spans="1:3" ht="15">
      <c r="A136" s="24"/>
      <c r="B136" s="24"/>
      <c r="C136" s="24"/>
    </row>
    <row r="137" spans="1:3" ht="15">
      <c r="A137" s="24"/>
      <c r="B137" s="24"/>
      <c r="C137" s="24"/>
    </row>
    <row r="138" spans="1:3" ht="15">
      <c r="A138" s="24"/>
      <c r="B138" s="24"/>
      <c r="C138" s="24"/>
    </row>
    <row r="139" spans="1:3" ht="15">
      <c r="A139" s="24"/>
      <c r="B139" s="24"/>
      <c r="C139" s="24"/>
    </row>
    <row r="140" spans="1:3" ht="15">
      <c r="A140" s="24"/>
      <c r="B140" s="24"/>
      <c r="C140" s="24"/>
    </row>
    <row r="141" spans="1:3" ht="15">
      <c r="A141" s="24"/>
      <c r="B141" s="24"/>
      <c r="C141" s="24"/>
    </row>
    <row r="142" spans="1:3" ht="15">
      <c r="A142" s="24"/>
      <c r="B142" s="24"/>
      <c r="C142" s="24"/>
    </row>
    <row r="143" spans="1:3" ht="15">
      <c r="A143" s="24"/>
      <c r="B143" s="24"/>
      <c r="C143" s="24"/>
    </row>
    <row r="144" spans="1:3" ht="15">
      <c r="A144" s="24"/>
      <c r="B144" s="24"/>
      <c r="C144" s="24"/>
    </row>
    <row r="145" spans="1:3" ht="15">
      <c r="A145" s="24"/>
      <c r="B145" s="24"/>
      <c r="C145" s="24"/>
    </row>
    <row r="146" spans="1:3" ht="15">
      <c r="A146" s="24"/>
      <c r="B146" s="24"/>
      <c r="C146" s="24"/>
    </row>
    <row r="147" spans="1:3" ht="15">
      <c r="A147" s="24"/>
      <c r="B147" s="24"/>
      <c r="C147" s="24"/>
    </row>
    <row r="148" spans="1:3" ht="15">
      <c r="A148" s="24"/>
      <c r="B148" s="24"/>
      <c r="C148" s="24"/>
    </row>
    <row r="149" spans="1:3" ht="15">
      <c r="A149" s="24"/>
      <c r="B149" s="24"/>
      <c r="C149" s="24"/>
    </row>
    <row r="150" spans="1:3" ht="15">
      <c r="A150" s="24"/>
      <c r="B150" s="24"/>
      <c r="C150" s="24"/>
    </row>
    <row r="151" spans="1:3" ht="15">
      <c r="A151" s="24"/>
      <c r="B151" s="24"/>
      <c r="C151" s="24"/>
    </row>
    <row r="152" spans="1:3" ht="15">
      <c r="A152" s="24"/>
      <c r="B152" s="24"/>
      <c r="C152" s="24"/>
    </row>
    <row r="153" spans="1:3" ht="15">
      <c r="A153" s="24"/>
      <c r="B153" s="24"/>
      <c r="C153" s="24"/>
    </row>
    <row r="154" spans="1:3" ht="15">
      <c r="A154" s="24"/>
      <c r="B154" s="24"/>
      <c r="C154" s="24"/>
    </row>
    <row r="155" spans="1:3" ht="15">
      <c r="A155" s="24"/>
      <c r="B155" s="24"/>
      <c r="C155" s="24"/>
    </row>
    <row r="156" spans="1:3" ht="15">
      <c r="A156" s="24"/>
      <c r="B156" s="24"/>
      <c r="C156" s="24"/>
    </row>
    <row r="157" spans="1:3" ht="15">
      <c r="A157" s="24"/>
      <c r="B157" s="24"/>
      <c r="C157" s="24"/>
    </row>
    <row r="158" spans="1:3" ht="15">
      <c r="A158" s="24"/>
      <c r="B158" s="24"/>
      <c r="C158" s="24"/>
    </row>
    <row r="159" spans="1:3" ht="15">
      <c r="A159" s="24"/>
      <c r="B159" s="24"/>
      <c r="C159" s="24"/>
    </row>
    <row r="160" spans="1:3" ht="15">
      <c r="A160" s="24"/>
      <c r="B160" s="24"/>
      <c r="C160" s="24"/>
    </row>
    <row r="161" spans="1:3" ht="15">
      <c r="A161" s="24"/>
      <c r="B161" s="24"/>
      <c r="C161" s="24"/>
    </row>
    <row r="162" spans="1:3" ht="15">
      <c r="A162" s="24"/>
      <c r="B162" s="24"/>
      <c r="C162" s="24"/>
    </row>
    <row r="163" spans="1:3" ht="15">
      <c r="A163" s="24"/>
      <c r="B163" s="24"/>
      <c r="C163" s="24"/>
    </row>
    <row r="164" spans="1:3" ht="15">
      <c r="A164" s="24"/>
      <c r="B164" s="24"/>
      <c r="C164" s="24"/>
    </row>
    <row r="165" spans="1:3" ht="15">
      <c r="A165" s="24"/>
      <c r="B165" s="24"/>
      <c r="C165" s="24"/>
    </row>
    <row r="166" spans="1:3" ht="15">
      <c r="A166" s="24"/>
      <c r="B166" s="24"/>
      <c r="C166" s="24"/>
    </row>
    <row r="167" spans="1:3" ht="15">
      <c r="A167" s="24"/>
      <c r="B167" s="24"/>
      <c r="C167" s="24"/>
    </row>
    <row r="168" spans="1:3" ht="15">
      <c r="A168" s="24"/>
      <c r="B168" s="24"/>
      <c r="C168" s="24"/>
    </row>
    <row r="169" spans="1:3" ht="15">
      <c r="A169" s="24"/>
      <c r="B169" s="24"/>
      <c r="C169" s="24"/>
    </row>
    <row r="170" spans="1:3" ht="15">
      <c r="A170" s="24"/>
      <c r="B170" s="24"/>
      <c r="C170" s="24"/>
    </row>
    <row r="171" spans="1:3" ht="15">
      <c r="A171" s="24"/>
      <c r="B171" s="24"/>
      <c r="C171" s="24"/>
    </row>
    <row r="172" spans="1:3" ht="15">
      <c r="A172" s="24"/>
      <c r="B172" s="24"/>
      <c r="C172" s="24"/>
    </row>
    <row r="173" spans="1:3" ht="15">
      <c r="A173" s="24"/>
      <c r="B173" s="24"/>
      <c r="C173" s="24"/>
    </row>
    <row r="174" spans="1:3" ht="15">
      <c r="A174" s="24"/>
      <c r="B174" s="24"/>
      <c r="C174" s="24"/>
    </row>
    <row r="175" spans="1:3" ht="15">
      <c r="A175" s="24"/>
      <c r="B175" s="24"/>
      <c r="C175" s="24"/>
    </row>
    <row r="176" spans="1:3" ht="15">
      <c r="A176" s="24"/>
      <c r="B176" s="24"/>
      <c r="C176" s="24"/>
    </row>
    <row r="177" spans="1:3" ht="15">
      <c r="A177" s="24"/>
      <c r="B177" s="24"/>
      <c r="C177" s="24"/>
    </row>
    <row r="178" spans="1:3" ht="15">
      <c r="A178" s="24"/>
      <c r="B178" s="24"/>
      <c r="C178" s="24"/>
    </row>
    <row r="179" spans="1:3" ht="15">
      <c r="A179" s="24"/>
      <c r="B179" s="24"/>
      <c r="C179" s="24"/>
    </row>
    <row r="180" spans="1:3" ht="15">
      <c r="A180" s="24"/>
      <c r="B180" s="24"/>
      <c r="C180" s="24"/>
    </row>
    <row r="181" spans="1:3" ht="15">
      <c r="A181" s="24"/>
      <c r="B181" s="24"/>
      <c r="C181" s="24"/>
    </row>
    <row r="182" spans="1:3" ht="15">
      <c r="A182" s="24"/>
      <c r="B182" s="24"/>
      <c r="C182" s="24"/>
    </row>
    <row r="183" spans="1:3" ht="15">
      <c r="A183" s="24"/>
      <c r="B183" s="24"/>
      <c r="C183" s="24"/>
    </row>
    <row r="184" spans="1:3" ht="15">
      <c r="A184" s="24"/>
      <c r="B184" s="24"/>
      <c r="C184" s="24"/>
    </row>
    <row r="185" spans="1:3" ht="15">
      <c r="A185" s="24"/>
      <c r="B185" s="24"/>
      <c r="C185" s="24"/>
    </row>
    <row r="186" spans="1:3" ht="15">
      <c r="A186" s="24"/>
      <c r="B186" s="24"/>
      <c r="C186" s="24"/>
    </row>
    <row r="187" spans="1:3" ht="15">
      <c r="A187" s="24"/>
      <c r="B187" s="24"/>
      <c r="C187" s="24"/>
    </row>
    <row r="188" spans="1:3" ht="15">
      <c r="A188" s="24"/>
      <c r="B188" s="24"/>
      <c r="C188" s="24"/>
    </row>
    <row r="189" spans="1:3" ht="15">
      <c r="A189" s="24"/>
      <c r="B189" s="24"/>
      <c r="C189" s="24"/>
    </row>
    <row r="190" spans="1:3" ht="15">
      <c r="A190" s="24"/>
      <c r="B190" s="24"/>
      <c r="C190" s="24"/>
    </row>
    <row r="191" spans="1:3" ht="15">
      <c r="A191" s="24"/>
      <c r="B191" s="24"/>
      <c r="C191" s="24"/>
    </row>
    <row r="192" spans="1:3" ht="15">
      <c r="A192" s="24"/>
      <c r="B192" s="24"/>
      <c r="C192" s="24"/>
    </row>
    <row r="193" spans="1:3" ht="15">
      <c r="A193" s="24"/>
      <c r="B193" s="24"/>
      <c r="C193" s="24"/>
    </row>
    <row r="194" spans="1:3" ht="15">
      <c r="A194" s="24"/>
      <c r="B194" s="24"/>
      <c r="C194" s="24"/>
    </row>
    <row r="195" spans="1:3" ht="15">
      <c r="A195" s="24"/>
      <c r="B195" s="24"/>
      <c r="C195" s="24"/>
    </row>
    <row r="196" spans="1:3" ht="15">
      <c r="A196" s="24"/>
      <c r="B196" s="24"/>
      <c r="C196" s="24"/>
    </row>
    <row r="197" spans="1:3" ht="15">
      <c r="A197" s="24"/>
      <c r="B197" s="24"/>
      <c r="C197" s="24"/>
    </row>
    <row r="198" spans="1:3" ht="15">
      <c r="A198" s="24"/>
      <c r="B198" s="24"/>
      <c r="C198" s="24"/>
    </row>
    <row r="199" spans="1:3" ht="15">
      <c r="A199" s="24"/>
      <c r="B199" s="24"/>
      <c r="C199" s="24"/>
    </row>
    <row r="200" spans="1:3" ht="15">
      <c r="A200" s="24"/>
      <c r="B200" s="24"/>
      <c r="C200" s="24"/>
    </row>
    <row r="201" spans="1:3" ht="15">
      <c r="A201" s="24"/>
      <c r="B201" s="24"/>
      <c r="C201" s="24"/>
    </row>
    <row r="202" spans="1:3" ht="15">
      <c r="A202" s="24"/>
      <c r="B202" s="24"/>
      <c r="C202" s="24"/>
    </row>
    <row r="203" spans="1:3" ht="15">
      <c r="A203" s="24"/>
      <c r="B203" s="24"/>
      <c r="C203" s="24"/>
    </row>
    <row r="204" spans="1:3" ht="15">
      <c r="A204" s="24"/>
      <c r="B204" s="24"/>
      <c r="C204" s="24"/>
    </row>
    <row r="205" spans="1:3" ht="15">
      <c r="A205" s="24"/>
      <c r="B205" s="24"/>
      <c r="C205" s="24"/>
    </row>
    <row r="206" spans="1:3" ht="15">
      <c r="A206" s="24"/>
      <c r="B206" s="24"/>
      <c r="C206" s="24"/>
    </row>
    <row r="207" spans="1:3" ht="15">
      <c r="A207" s="24"/>
      <c r="B207" s="24"/>
      <c r="C207" s="24"/>
    </row>
    <row r="208" spans="1:3" ht="15">
      <c r="A208" s="24"/>
      <c r="B208" s="24"/>
      <c r="C208" s="24"/>
    </row>
    <row r="209" spans="1:3" ht="15">
      <c r="A209" s="24"/>
      <c r="B209" s="24"/>
      <c r="C209" s="24"/>
    </row>
    <row r="210" spans="1:3" ht="15">
      <c r="A210" s="24"/>
      <c r="B210" s="24"/>
      <c r="C210" s="24"/>
    </row>
    <row r="211" spans="1:3" ht="15">
      <c r="A211" s="24"/>
      <c r="B211" s="24"/>
      <c r="C211" s="24"/>
    </row>
    <row r="212" spans="1:3" ht="15">
      <c r="A212" s="24"/>
      <c r="B212" s="24"/>
      <c r="C212" s="24"/>
    </row>
    <row r="213" spans="1:3" ht="15">
      <c r="A213" s="24"/>
      <c r="B213" s="24"/>
      <c r="C213" s="24"/>
    </row>
    <row r="214" spans="1:3" ht="15">
      <c r="A214" s="24"/>
      <c r="B214" s="24"/>
      <c r="C214" s="24"/>
    </row>
    <row r="215" spans="1:3" ht="15">
      <c r="A215" s="24"/>
      <c r="B215" s="24"/>
      <c r="C215" s="24"/>
    </row>
    <row r="216" spans="1:3" ht="15">
      <c r="A216" s="24"/>
      <c r="B216" s="24"/>
      <c r="C216" s="24"/>
    </row>
    <row r="217" spans="1:3" ht="15">
      <c r="A217" s="24"/>
      <c r="B217" s="24"/>
      <c r="C217" s="24"/>
    </row>
    <row r="218" spans="1:3" ht="15">
      <c r="A218" s="24"/>
      <c r="B218" s="24"/>
      <c r="C218" s="24"/>
    </row>
    <row r="219" spans="1:3" ht="15">
      <c r="A219" s="24"/>
      <c r="B219" s="24"/>
      <c r="C219" s="24"/>
    </row>
    <row r="220" spans="1:3" ht="15">
      <c r="A220" s="24"/>
      <c r="B220" s="24"/>
      <c r="C220" s="24"/>
    </row>
    <row r="221" spans="1:3" ht="15">
      <c r="A221" s="24"/>
      <c r="B221" s="24"/>
      <c r="C221" s="24"/>
    </row>
    <row r="222" spans="1:3" ht="15">
      <c r="A222" s="24"/>
      <c r="B222" s="24"/>
      <c r="C222" s="24"/>
    </row>
    <row r="223" spans="1:3" ht="15">
      <c r="A223" s="24"/>
      <c r="B223" s="24"/>
      <c r="C223" s="24"/>
    </row>
    <row r="224" spans="1:3" ht="15">
      <c r="A224" s="24"/>
      <c r="B224" s="24"/>
      <c r="C224" s="24"/>
    </row>
    <row r="225" spans="1:3" ht="15">
      <c r="A225" s="24"/>
      <c r="B225" s="24"/>
      <c r="C225" s="24"/>
    </row>
    <row r="226" spans="1:3" ht="15">
      <c r="A226" s="24"/>
      <c r="B226" s="24"/>
      <c r="C226" s="24"/>
    </row>
    <row r="227" spans="1:3" ht="15">
      <c r="A227" s="24"/>
      <c r="B227" s="24"/>
      <c r="C227" s="24"/>
    </row>
    <row r="228" spans="1:3" ht="15">
      <c r="A228" s="24"/>
      <c r="B228" s="24"/>
      <c r="C228" s="24"/>
    </row>
    <row r="229" spans="1:3" ht="15">
      <c r="A229" s="24"/>
      <c r="B229" s="24"/>
      <c r="C229" s="24"/>
    </row>
    <row r="230" spans="1:3" ht="15">
      <c r="A230" s="24"/>
      <c r="B230" s="24"/>
      <c r="C230" s="24"/>
    </row>
    <row r="231" spans="1:3" ht="15">
      <c r="A231" s="24"/>
      <c r="B231" s="24"/>
      <c r="C231" s="24"/>
    </row>
    <row r="232" spans="1:3" ht="15">
      <c r="A232" s="24"/>
      <c r="B232" s="24"/>
      <c r="C232" s="24"/>
    </row>
    <row r="233" spans="1:3" ht="15">
      <c r="A233" s="24"/>
      <c r="B233" s="24"/>
      <c r="C233" s="24"/>
    </row>
    <row r="234" spans="1:3" ht="15">
      <c r="A234" s="24"/>
      <c r="B234" s="24"/>
      <c r="C234" s="24"/>
    </row>
    <row r="235" spans="1:3" ht="15">
      <c r="A235" s="24"/>
      <c r="B235" s="24"/>
      <c r="C235" s="24"/>
    </row>
    <row r="236" spans="1:3" ht="15">
      <c r="A236" s="24"/>
      <c r="B236" s="24"/>
      <c r="C236" s="24"/>
    </row>
    <row r="237" spans="1:3" ht="15">
      <c r="A237" s="24"/>
      <c r="B237" s="24"/>
      <c r="C237" s="24"/>
    </row>
    <row r="238" spans="1:3" ht="15">
      <c r="A238" s="24"/>
      <c r="B238" s="24"/>
      <c r="C238" s="24"/>
    </row>
    <row r="239" spans="1:3" ht="15">
      <c r="A239" s="24"/>
      <c r="B239" s="24"/>
      <c r="C239" s="24"/>
    </row>
    <row r="240" spans="1:3" ht="15">
      <c r="A240" s="24"/>
      <c r="B240" s="24"/>
      <c r="C240" s="24"/>
    </row>
    <row r="241" spans="1:3" ht="15">
      <c r="A241" s="24"/>
      <c r="B241" s="24"/>
      <c r="C241" s="24"/>
    </row>
    <row r="242" spans="1:3" ht="15">
      <c r="A242" s="24"/>
      <c r="B242" s="24"/>
      <c r="C242" s="24"/>
    </row>
    <row r="243" spans="1:3" ht="15">
      <c r="A243" s="24"/>
      <c r="B243" s="24"/>
      <c r="C243" s="24"/>
    </row>
    <row r="244" spans="1:3" ht="15">
      <c r="A244" s="24"/>
      <c r="B244" s="24"/>
      <c r="C244" s="24"/>
    </row>
    <row r="245" spans="1:3" ht="15">
      <c r="A245" s="24"/>
      <c r="B245" s="24"/>
      <c r="C245" s="24"/>
    </row>
    <row r="246" spans="1:3" ht="15">
      <c r="A246" s="24"/>
      <c r="B246" s="24"/>
      <c r="C246" s="24"/>
    </row>
    <row r="247" spans="1:3" ht="15">
      <c r="A247" s="24"/>
      <c r="B247" s="24"/>
      <c r="C247" s="24"/>
    </row>
    <row r="248" spans="1:3" ht="15">
      <c r="A248" s="24"/>
      <c r="B248" s="24"/>
      <c r="C248" s="24"/>
    </row>
    <row r="249" spans="1:3" ht="15">
      <c r="A249" s="24"/>
      <c r="B249" s="24"/>
      <c r="C249" s="24"/>
    </row>
    <row r="250" spans="1:3" ht="15">
      <c r="A250" s="24"/>
      <c r="B250" s="24"/>
      <c r="C250" s="24"/>
    </row>
    <row r="251" spans="1:3" ht="15">
      <c r="A251" s="24"/>
      <c r="B251" s="24"/>
      <c r="C251" s="24"/>
    </row>
    <row r="252" spans="1:3" ht="15">
      <c r="A252" s="24"/>
      <c r="B252" s="24"/>
      <c r="C252" s="24"/>
    </row>
    <row r="253" spans="1:3" ht="15">
      <c r="A253" s="24"/>
      <c r="B253" s="24"/>
      <c r="C253" s="24"/>
    </row>
    <row r="254" spans="1:3" ht="15">
      <c r="A254" s="24"/>
      <c r="B254" s="24"/>
      <c r="C254" s="24"/>
    </row>
    <row r="255" spans="1:3" ht="15">
      <c r="A255" s="24"/>
      <c r="B255" s="24"/>
      <c r="C255" s="24"/>
    </row>
    <row r="256" spans="1:3" ht="15">
      <c r="A256" s="24"/>
      <c r="B256" s="24"/>
      <c r="C256" s="24"/>
    </row>
    <row r="257" spans="1:3" ht="15">
      <c r="A257" s="24"/>
      <c r="B257" s="24"/>
      <c r="C257" s="24"/>
    </row>
    <row r="258" spans="1:3" ht="15">
      <c r="A258" s="24"/>
      <c r="B258" s="24"/>
      <c r="C258" s="24"/>
    </row>
    <row r="259" spans="1:3" ht="15">
      <c r="A259" s="24"/>
      <c r="B259" s="24"/>
      <c r="C259" s="24"/>
    </row>
    <row r="260" spans="1:3" ht="15">
      <c r="A260" s="24"/>
      <c r="B260" s="24"/>
      <c r="C260" s="24"/>
    </row>
    <row r="261" spans="1:3" ht="15">
      <c r="A261" s="24"/>
      <c r="B261" s="24"/>
      <c r="C261" s="24"/>
    </row>
    <row r="262" spans="1:3" ht="15">
      <c r="A262" s="24"/>
      <c r="B262" s="24"/>
      <c r="C262" s="24"/>
    </row>
    <row r="263" spans="1:3" ht="15">
      <c r="A263" s="24"/>
      <c r="B263" s="24"/>
      <c r="C263" s="24"/>
    </row>
    <row r="264" spans="1:3" ht="15">
      <c r="A264" s="24"/>
      <c r="B264" s="24"/>
      <c r="C264" s="24"/>
    </row>
    <row r="265" spans="1:3" ht="15">
      <c r="A265" s="24"/>
      <c r="B265" s="24"/>
      <c r="C265" s="24"/>
    </row>
    <row r="266" spans="1:3" ht="15">
      <c r="A266" s="24"/>
      <c r="B266" s="24"/>
      <c r="C266" s="24"/>
    </row>
    <row r="267" spans="1:3" ht="15">
      <c r="A267" s="24"/>
      <c r="B267" s="24"/>
      <c r="C267" s="24"/>
    </row>
    <row r="268" spans="1:3" ht="15">
      <c r="A268" s="24"/>
      <c r="B268" s="24"/>
      <c r="C268" s="24"/>
    </row>
    <row r="269" spans="1:3" ht="15">
      <c r="A269" s="24"/>
      <c r="B269" s="24"/>
      <c r="C269" s="24"/>
    </row>
    <row r="270" spans="1:3" ht="15">
      <c r="A270" s="24"/>
      <c r="B270" s="24"/>
      <c r="C270" s="24"/>
    </row>
    <row r="271" spans="1:3" ht="15">
      <c r="A271" s="24"/>
      <c r="B271" s="24"/>
      <c r="C271" s="24"/>
    </row>
    <row r="272" spans="1:3" ht="15">
      <c r="A272" s="24"/>
      <c r="B272" s="24"/>
      <c r="C272" s="24"/>
    </row>
    <row r="273" spans="1:3" ht="15">
      <c r="A273" s="24"/>
      <c r="B273" s="24"/>
      <c r="C273" s="24"/>
    </row>
    <row r="274" spans="1:3" ht="15">
      <c r="A274" s="24"/>
      <c r="B274" s="24"/>
      <c r="C274" s="24"/>
    </row>
    <row r="275" spans="1:3" ht="15">
      <c r="A275" s="24"/>
      <c r="B275" s="24"/>
      <c r="C275" s="24"/>
    </row>
    <row r="276" spans="1:3" ht="15">
      <c r="A276" s="24"/>
      <c r="B276" s="24"/>
      <c r="C276" s="24"/>
    </row>
    <row r="277" spans="1:3" ht="15">
      <c r="A277" s="24"/>
      <c r="B277" s="24"/>
      <c r="C277" s="24"/>
    </row>
    <row r="278" spans="1:3" ht="15">
      <c r="A278" s="24"/>
      <c r="B278" s="24"/>
      <c r="C278" s="24"/>
    </row>
    <row r="279" spans="1:3" ht="15">
      <c r="A279" s="24"/>
      <c r="B279" s="24"/>
      <c r="C279" s="24"/>
    </row>
    <row r="280" spans="1:3" ht="15">
      <c r="A280" s="24"/>
      <c r="B280" s="24"/>
      <c r="C280" s="24"/>
    </row>
    <row r="281" spans="1:3" ht="15">
      <c r="A281" s="24"/>
      <c r="B281" s="24"/>
      <c r="C281" s="24"/>
    </row>
    <row r="282" spans="1:3" ht="15">
      <c r="A282" s="24"/>
      <c r="B282" s="24"/>
      <c r="C282" s="24"/>
    </row>
    <row r="283" spans="1:3" ht="15">
      <c r="A283" s="24"/>
      <c r="B283" s="24"/>
      <c r="C283" s="24"/>
    </row>
    <row r="284" spans="1:3" ht="15">
      <c r="A284" s="24"/>
      <c r="B284" s="24"/>
      <c r="C284" s="24"/>
    </row>
    <row r="285" spans="1:3" ht="15">
      <c r="A285" s="24"/>
      <c r="B285" s="24"/>
      <c r="C285" s="24"/>
    </row>
    <row r="286" spans="1:3" ht="15">
      <c r="A286" s="24"/>
      <c r="B286" s="24"/>
      <c r="C286" s="24"/>
    </row>
    <row r="287" spans="1:3" ht="15">
      <c r="A287" s="24"/>
      <c r="B287" s="24"/>
      <c r="C287" s="24"/>
    </row>
    <row r="288" spans="1:3" ht="15">
      <c r="A288" s="24"/>
      <c r="B288" s="24"/>
      <c r="C288" s="24"/>
    </row>
    <row r="289" spans="1:3" ht="15">
      <c r="A289" s="24"/>
      <c r="B289" s="24"/>
      <c r="C289" s="24"/>
    </row>
    <row r="290" spans="1:3" ht="15">
      <c r="A290" s="24"/>
      <c r="B290" s="24"/>
      <c r="C290" s="24"/>
    </row>
    <row r="291" spans="1:3" ht="15">
      <c r="A291" s="24"/>
      <c r="B291" s="24"/>
      <c r="C291" s="24"/>
    </row>
    <row r="292" spans="1:3" ht="15">
      <c r="A292" s="24"/>
      <c r="B292" s="24"/>
      <c r="C292" s="24"/>
    </row>
    <row r="293" spans="1:3" ht="15">
      <c r="A293" s="24"/>
      <c r="B293" s="24"/>
      <c r="C293" s="24"/>
    </row>
    <row r="294" spans="1:3" ht="15">
      <c r="A294" s="24"/>
      <c r="B294" s="24"/>
      <c r="C294" s="24"/>
    </row>
    <row r="295" spans="1:3" ht="15">
      <c r="A295" s="24"/>
      <c r="B295" s="24"/>
      <c r="C295" s="24"/>
    </row>
    <row r="296" spans="1:3" ht="15">
      <c r="A296" s="24"/>
      <c r="B296" s="24"/>
      <c r="C296" s="24"/>
    </row>
    <row r="297" spans="1:3" ht="15">
      <c r="A297" s="24"/>
      <c r="B297" s="24"/>
      <c r="C297" s="24"/>
    </row>
    <row r="298" spans="1:3" ht="15">
      <c r="A298" s="24"/>
      <c r="B298" s="24"/>
      <c r="C298" s="24"/>
    </row>
    <row r="299" spans="1:3" ht="15">
      <c r="A299" s="24"/>
      <c r="B299" s="24"/>
      <c r="C299" s="24"/>
    </row>
    <row r="300" spans="1:3" ht="15">
      <c r="A300" s="24"/>
      <c r="B300" s="24"/>
      <c r="C300" s="24"/>
    </row>
    <row r="301" spans="1:3" ht="15">
      <c r="A301" s="24"/>
      <c r="B301" s="24"/>
      <c r="C301" s="24"/>
    </row>
    <row r="302" spans="1:3" ht="15">
      <c r="A302" s="24"/>
      <c r="B302" s="24"/>
      <c r="C302" s="24"/>
    </row>
    <row r="303" spans="1:3" ht="15">
      <c r="A303" s="24"/>
      <c r="B303" s="24"/>
      <c r="C303" s="24"/>
    </row>
    <row r="304" spans="1:3" ht="15">
      <c r="A304" s="24"/>
      <c r="B304" s="24"/>
      <c r="C304" s="24"/>
    </row>
    <row r="305" spans="1:3" ht="15">
      <c r="A305" s="24"/>
      <c r="B305" s="24"/>
      <c r="C305" s="24"/>
    </row>
    <row r="306" spans="1:3" ht="15">
      <c r="A306" s="24"/>
      <c r="B306" s="24"/>
      <c r="C306" s="24"/>
    </row>
    <row r="307" spans="1:3" ht="15">
      <c r="A307" s="24"/>
      <c r="B307" s="24"/>
      <c r="C307" s="24"/>
    </row>
    <row r="308" spans="1:3" ht="15">
      <c r="A308" s="24"/>
      <c r="B308" s="24"/>
      <c r="C308" s="24"/>
    </row>
    <row r="309" spans="1:3" ht="15">
      <c r="A309" s="24"/>
      <c r="B309" s="24"/>
      <c r="C309" s="24"/>
    </row>
    <row r="310" spans="1:3" ht="15">
      <c r="A310" s="24"/>
      <c r="B310" s="24"/>
      <c r="C310" s="24"/>
    </row>
    <row r="311" spans="1:3" ht="15">
      <c r="A311" s="24"/>
      <c r="B311" s="24"/>
      <c r="C311" s="24"/>
    </row>
    <row r="312" spans="1:3" ht="15">
      <c r="A312" s="24"/>
      <c r="B312" s="24"/>
      <c r="C312" s="24"/>
    </row>
    <row r="313" spans="1:3" ht="15">
      <c r="A313" s="24"/>
      <c r="B313" s="24"/>
      <c r="C313" s="24"/>
    </row>
    <row r="314" spans="1:3" ht="15">
      <c r="A314" s="24"/>
      <c r="B314" s="24"/>
      <c r="C314" s="24"/>
    </row>
    <row r="315" spans="1:3" ht="15">
      <c r="A315" s="24"/>
      <c r="B315" s="24"/>
      <c r="C315" s="24"/>
    </row>
    <row r="316" spans="1:3" ht="15">
      <c r="A316" s="24"/>
      <c r="B316" s="24"/>
      <c r="C316" s="24"/>
    </row>
    <row r="317" spans="1:3" ht="15">
      <c r="A317" s="24"/>
      <c r="B317" s="24"/>
      <c r="C317" s="24"/>
    </row>
    <row r="318" spans="1:3" ht="15">
      <c r="A318" s="24"/>
      <c r="B318" s="24"/>
      <c r="C318" s="24"/>
    </row>
    <row r="319" spans="1:3" ht="15">
      <c r="A319" s="24"/>
      <c r="B319" s="24"/>
      <c r="C319" s="24"/>
    </row>
    <row r="320" spans="1:3" ht="15">
      <c r="A320" s="24"/>
      <c r="B320" s="24"/>
      <c r="C320" s="24"/>
    </row>
    <row r="321" spans="1:3" ht="15">
      <c r="A321" s="24"/>
      <c r="B321" s="24"/>
      <c r="C321" s="24"/>
    </row>
    <row r="322" spans="1:3" ht="15">
      <c r="A322" s="24"/>
      <c r="B322" s="24"/>
      <c r="C322" s="24"/>
    </row>
    <row r="323" spans="1:3" ht="15">
      <c r="A323" s="24"/>
      <c r="B323" s="24"/>
      <c r="C323" s="24"/>
    </row>
    <row r="324" spans="1:3" ht="15">
      <c r="A324" s="24"/>
      <c r="B324" s="24"/>
      <c r="C324" s="24"/>
    </row>
    <row r="325" spans="1:3" ht="15">
      <c r="A325" s="24"/>
      <c r="B325" s="24"/>
      <c r="C325" s="24"/>
    </row>
    <row r="326" spans="1:3" ht="15">
      <c r="A326" s="24"/>
      <c r="B326" s="24"/>
      <c r="C326" s="24"/>
    </row>
    <row r="327" spans="1:3" ht="15">
      <c r="A327" s="24"/>
      <c r="B327" s="24"/>
      <c r="C327" s="24"/>
    </row>
    <row r="328" spans="1:3" ht="15">
      <c r="A328" s="24"/>
      <c r="B328" s="24"/>
      <c r="C328" s="24"/>
    </row>
    <row r="329" spans="1:3" ht="15">
      <c r="A329" s="24"/>
      <c r="B329" s="24"/>
      <c r="C329" s="24"/>
    </row>
    <row r="330" spans="1:3" ht="15">
      <c r="A330" s="24"/>
      <c r="B330" s="24"/>
      <c r="C330" s="24"/>
    </row>
    <row r="331" spans="1:3" ht="15">
      <c r="A331" s="24"/>
      <c r="B331" s="24"/>
      <c r="C331" s="24"/>
    </row>
    <row r="332" spans="1:3" ht="15">
      <c r="A332" s="24"/>
      <c r="B332" s="24"/>
      <c r="C332" s="24"/>
    </row>
    <row r="333" spans="1:3" ht="15">
      <c r="A333" s="24"/>
      <c r="B333" s="24"/>
      <c r="C333" s="24"/>
    </row>
    <row r="334" spans="1:3" ht="15">
      <c r="A334" s="24"/>
      <c r="B334" s="24"/>
      <c r="C334" s="24"/>
    </row>
    <row r="335" spans="1:3" ht="15">
      <c r="A335" s="24"/>
      <c r="B335" s="24"/>
      <c r="C335" s="24"/>
    </row>
    <row r="336" spans="1:3" ht="15">
      <c r="A336" s="24"/>
      <c r="B336" s="24"/>
      <c r="C336" s="24"/>
    </row>
    <row r="337" spans="1:3" ht="15">
      <c r="A337" s="24"/>
      <c r="B337" s="24"/>
      <c r="C337" s="24"/>
    </row>
    <row r="338" spans="1:3" ht="15">
      <c r="A338" s="24"/>
      <c r="B338" s="24"/>
      <c r="C338" s="24"/>
    </row>
    <row r="339" spans="1:3" ht="15">
      <c r="A339" s="24"/>
      <c r="B339" s="24"/>
      <c r="C339" s="24"/>
    </row>
    <row r="340" spans="1:3" ht="15">
      <c r="A340" s="24"/>
      <c r="B340" s="24"/>
      <c r="C340" s="24"/>
    </row>
    <row r="341" spans="1:3" ht="15">
      <c r="A341" s="24"/>
      <c r="B341" s="24"/>
      <c r="C341" s="24"/>
    </row>
    <row r="342" spans="1:3" ht="15">
      <c r="A342" s="24"/>
      <c r="B342" s="24"/>
      <c r="C342" s="24"/>
    </row>
    <row r="343" spans="1:3" ht="15">
      <c r="A343" s="24"/>
      <c r="B343" s="24"/>
      <c r="C343" s="24"/>
    </row>
    <row r="344" spans="1:3" ht="15">
      <c r="A344" s="24"/>
      <c r="B344" s="24"/>
      <c r="C344" s="24"/>
    </row>
    <row r="345" spans="1:3" ht="15">
      <c r="A345" s="24"/>
      <c r="B345" s="24"/>
      <c r="C345" s="24"/>
    </row>
    <row r="346" spans="1:3" ht="15">
      <c r="A346" s="24"/>
      <c r="B346" s="24"/>
      <c r="C346" s="24"/>
    </row>
    <row r="347" spans="1:3" ht="15">
      <c r="A347" s="24"/>
      <c r="B347" s="24"/>
      <c r="C347" s="24"/>
    </row>
    <row r="348" spans="1:3" ht="15">
      <c r="A348" s="24"/>
      <c r="B348" s="24"/>
      <c r="C348" s="24"/>
    </row>
    <row r="349" spans="1:3" ht="15">
      <c r="A349" s="24"/>
      <c r="B349" s="24"/>
      <c r="C349" s="24"/>
    </row>
    <row r="350" spans="1:3" ht="15">
      <c r="A350" s="24"/>
      <c r="B350" s="24"/>
      <c r="C350" s="24"/>
    </row>
    <row r="351" spans="1:3" ht="15">
      <c r="A351" s="24"/>
      <c r="B351" s="24"/>
      <c r="C351" s="24"/>
    </row>
    <row r="352" spans="1:3" ht="15">
      <c r="A352" s="24"/>
      <c r="B352" s="24"/>
      <c r="C352" s="24"/>
    </row>
    <row r="353" spans="1:3" ht="15">
      <c r="A353" s="24"/>
      <c r="B353" s="24"/>
      <c r="C353" s="24"/>
    </row>
    <row r="354" spans="1:3" ht="15">
      <c r="A354" s="24"/>
      <c r="B354" s="24"/>
      <c r="C354" s="24"/>
    </row>
    <row r="355" spans="1:3" ht="15">
      <c r="A355" s="24"/>
      <c r="B355" s="24"/>
      <c r="C355" s="24"/>
    </row>
    <row r="356" spans="1:3" ht="15">
      <c r="A356" s="24"/>
      <c r="B356" s="24"/>
      <c r="C356" s="24"/>
    </row>
    <row r="357" spans="1:3" ht="15">
      <c r="A357" s="24"/>
      <c r="B357" s="24"/>
      <c r="C357" s="24"/>
    </row>
    <row r="358" spans="1:3" ht="15">
      <c r="A358" s="24"/>
      <c r="B358" s="24"/>
      <c r="C358" s="24"/>
    </row>
    <row r="359" spans="1:3" ht="15">
      <c r="A359" s="24"/>
      <c r="B359" s="24"/>
      <c r="C359" s="24"/>
    </row>
    <row r="360" spans="1:3" ht="15">
      <c r="A360" s="24"/>
      <c r="B360" s="24"/>
      <c r="C360" s="24"/>
    </row>
    <row r="361" spans="1:3" ht="15">
      <c r="A361" s="24"/>
      <c r="B361" s="24"/>
      <c r="C361" s="24"/>
    </row>
    <row r="362" spans="1:3" ht="15">
      <c r="A362" s="24"/>
      <c r="B362" s="24"/>
      <c r="C362" s="24"/>
    </row>
    <row r="363" spans="1:3" ht="15">
      <c r="A363" s="24"/>
      <c r="B363" s="24"/>
      <c r="C363" s="24"/>
    </row>
    <row r="364" spans="1:3" ht="15">
      <c r="A364" s="24"/>
      <c r="B364" s="24"/>
      <c r="C364" s="24"/>
    </row>
    <row r="365" spans="1:3" ht="15">
      <c r="A365" s="24"/>
      <c r="B365" s="24"/>
      <c r="C365" s="24"/>
    </row>
    <row r="366" spans="1:3" ht="15">
      <c r="A366" s="24"/>
      <c r="B366" s="24"/>
      <c r="C366" s="24"/>
    </row>
    <row r="367" spans="1:3" ht="15">
      <c r="A367" s="24"/>
      <c r="B367" s="24"/>
      <c r="C367" s="24"/>
    </row>
    <row r="368" spans="1:3" ht="15">
      <c r="A368" s="24"/>
      <c r="B368" s="24"/>
      <c r="C368" s="24"/>
    </row>
    <row r="369" spans="1:3" ht="15">
      <c r="A369" s="24"/>
      <c r="B369" s="24"/>
      <c r="C369" s="24"/>
    </row>
    <row r="370" spans="1:3" ht="15">
      <c r="A370" s="24"/>
      <c r="B370" s="24"/>
      <c r="C370" s="24"/>
    </row>
    <row r="371" spans="1:3" ht="15">
      <c r="A371" s="24"/>
      <c r="B371" s="24"/>
      <c r="C371" s="24"/>
    </row>
    <row r="372" spans="1:3" ht="15">
      <c r="A372" s="24"/>
      <c r="B372" s="24"/>
      <c r="C372" s="24"/>
    </row>
    <row r="373" spans="1:3" ht="15">
      <c r="A373" s="24"/>
      <c r="B373" s="24"/>
      <c r="C373" s="24"/>
    </row>
    <row r="374" spans="1:3" ht="15">
      <c r="A374" s="24"/>
      <c r="B374" s="24"/>
      <c r="C374" s="24"/>
    </row>
    <row r="375" spans="1:3" ht="15">
      <c r="A375" s="24"/>
      <c r="B375" s="24"/>
      <c r="C375" s="24"/>
    </row>
    <row r="376" spans="1:3" ht="15">
      <c r="A376" s="24"/>
      <c r="B376" s="24"/>
      <c r="C376" s="24"/>
    </row>
    <row r="377" spans="1:3" ht="15">
      <c r="A377" s="24"/>
      <c r="B377" s="24"/>
      <c r="C377" s="24"/>
    </row>
    <row r="378" spans="1:3" ht="15">
      <c r="A378" s="24"/>
      <c r="B378" s="24"/>
      <c r="C378" s="24"/>
    </row>
    <row r="379" spans="1:3" ht="15">
      <c r="A379" s="24"/>
      <c r="B379" s="24"/>
      <c r="C379" s="24"/>
    </row>
    <row r="380" spans="1:3" ht="15">
      <c r="A380" s="24"/>
      <c r="B380" s="24"/>
      <c r="C380" s="24"/>
    </row>
    <row r="381" spans="1:3" ht="15">
      <c r="A381" s="24"/>
      <c r="B381" s="24"/>
      <c r="C381" s="24"/>
    </row>
    <row r="382" spans="1:3" ht="15">
      <c r="A382" s="24"/>
      <c r="B382" s="24"/>
      <c r="C382" s="24"/>
    </row>
    <row r="383" spans="1:3" ht="15">
      <c r="A383" s="24"/>
      <c r="B383" s="24"/>
      <c r="C383" s="24"/>
    </row>
    <row r="384" spans="1:3" ht="15">
      <c r="A384" s="24"/>
      <c r="B384" s="24"/>
      <c r="C384" s="24"/>
    </row>
    <row r="385" spans="1:3" ht="15">
      <c r="A385" s="24"/>
      <c r="B385" s="24"/>
      <c r="C385" s="24"/>
    </row>
    <row r="386" spans="1:3" ht="15">
      <c r="A386" s="24"/>
      <c r="B386" s="24"/>
      <c r="C386" s="24"/>
    </row>
    <row r="387" spans="1:3" ht="15">
      <c r="A387" s="24"/>
      <c r="B387" s="24"/>
      <c r="C387" s="24"/>
    </row>
    <row r="388" spans="1:3" ht="15">
      <c r="A388" s="24"/>
      <c r="B388" s="24"/>
      <c r="C388" s="24"/>
    </row>
    <row r="389" spans="1:3" ht="15">
      <c r="A389" s="24"/>
      <c r="B389" s="24"/>
      <c r="C389" s="24"/>
    </row>
    <row r="390" spans="1:3" ht="15">
      <c r="A390" s="24"/>
      <c r="B390" s="24"/>
      <c r="C390" s="24"/>
    </row>
    <row r="391" spans="1:3" ht="15">
      <c r="A391" s="24"/>
      <c r="B391" s="24"/>
      <c r="C391" s="24"/>
    </row>
    <row r="392" spans="1:3" ht="15">
      <c r="A392" s="24"/>
      <c r="B392" s="24"/>
      <c r="C392" s="24"/>
    </row>
    <row r="393" spans="1:3" ht="15">
      <c r="A393" s="24"/>
      <c r="B393" s="24"/>
      <c r="C393" s="24"/>
    </row>
    <row r="394" spans="1:3" ht="15">
      <c r="A394" s="24"/>
      <c r="B394" s="24"/>
      <c r="C394" s="24"/>
    </row>
    <row r="395" spans="1:3" ht="15">
      <c r="A395" s="24"/>
      <c r="B395" s="24"/>
      <c r="C395" s="24"/>
    </row>
    <row r="396" spans="1:3" ht="15">
      <c r="A396" s="24"/>
      <c r="B396" s="24"/>
      <c r="C396" s="24"/>
    </row>
    <row r="397" spans="1:3" ht="15">
      <c r="A397" s="24"/>
      <c r="B397" s="24"/>
      <c r="C397" s="24"/>
    </row>
    <row r="398" spans="1:3" ht="15">
      <c r="A398" s="24"/>
      <c r="B398" s="24"/>
      <c r="C398" s="24"/>
    </row>
    <row r="399" spans="1:3" ht="15">
      <c r="A399" s="24"/>
      <c r="B399" s="24"/>
      <c r="C399" s="24"/>
    </row>
    <row r="400" spans="1:3" ht="15">
      <c r="A400" s="24"/>
      <c r="B400" s="24"/>
      <c r="C400" s="24"/>
    </row>
    <row r="401" spans="1:3" ht="15">
      <c r="A401" s="24"/>
      <c r="B401" s="24"/>
      <c r="C401" s="24"/>
    </row>
    <row r="402" spans="1:3" ht="15">
      <c r="A402" s="24"/>
      <c r="B402" s="24"/>
      <c r="C402" s="24"/>
    </row>
    <row r="403" spans="1:3" ht="15">
      <c r="A403" s="24"/>
      <c r="B403" s="24"/>
      <c r="C403" s="24"/>
    </row>
    <row r="404" spans="1:3" ht="15">
      <c r="A404" s="24"/>
      <c r="B404" s="24"/>
      <c r="C404" s="24"/>
    </row>
    <row r="405" spans="1:3" ht="15">
      <c r="A405" s="24"/>
      <c r="B405" s="24"/>
      <c r="C405" s="24"/>
    </row>
    <row r="406" spans="1:3" ht="15">
      <c r="A406" s="24"/>
      <c r="B406" s="24"/>
      <c r="C406" s="24"/>
    </row>
    <row r="407" spans="1:3" ht="15">
      <c r="A407" s="24"/>
      <c r="B407" s="24"/>
      <c r="C407" s="24"/>
    </row>
    <row r="408" spans="1:3" ht="15">
      <c r="A408" s="24"/>
      <c r="B408" s="24"/>
      <c r="C408" s="24"/>
    </row>
    <row r="409" spans="1:3" ht="15">
      <c r="A409" s="24"/>
      <c r="B409" s="24"/>
      <c r="C409" s="24"/>
    </row>
    <row r="410" spans="1:3" ht="15">
      <c r="A410" s="24"/>
      <c r="B410" s="24"/>
      <c r="C410" s="24"/>
    </row>
    <row r="411" spans="1:3" ht="15">
      <c r="A411" s="24"/>
      <c r="B411" s="24"/>
      <c r="C411" s="24"/>
    </row>
    <row r="412" spans="1:3" ht="15">
      <c r="A412" s="24"/>
      <c r="B412" s="24"/>
      <c r="C412" s="24"/>
    </row>
    <row r="413" spans="1:3" ht="15">
      <c r="A413" s="24"/>
      <c r="B413" s="24"/>
      <c r="C413" s="24"/>
    </row>
    <row r="414" spans="1:3" ht="15">
      <c r="A414" s="24"/>
      <c r="B414" s="24"/>
      <c r="C414" s="24"/>
    </row>
    <row r="415" spans="1:3" ht="15">
      <c r="A415" s="24"/>
      <c r="B415" s="24"/>
      <c r="C415" s="24"/>
    </row>
    <row r="416" spans="1:3" ht="15">
      <c r="A416" s="24"/>
      <c r="B416" s="24"/>
      <c r="C416" s="24"/>
    </row>
    <row r="417" spans="1:3" ht="15">
      <c r="A417" s="24"/>
      <c r="B417" s="24"/>
      <c r="C417" s="24"/>
    </row>
    <row r="418" spans="1:3" ht="15">
      <c r="A418" s="24"/>
      <c r="B418" s="24"/>
      <c r="C418" s="24"/>
    </row>
    <row r="419" spans="1:3" ht="15">
      <c r="A419" s="24"/>
      <c r="B419" s="24"/>
      <c r="C419" s="24"/>
    </row>
    <row r="420" spans="1:3" ht="15">
      <c r="A420" s="24"/>
      <c r="B420" s="24"/>
      <c r="C420" s="24"/>
    </row>
    <row r="421" spans="1:3" ht="15">
      <c r="A421" s="24"/>
      <c r="B421" s="24"/>
      <c r="C421" s="24"/>
    </row>
    <row r="422" spans="1:3" ht="15">
      <c r="A422" s="24"/>
      <c r="B422" s="24"/>
      <c r="C422" s="24"/>
    </row>
    <row r="423" spans="1:3" ht="15">
      <c r="A423" s="24"/>
      <c r="B423" s="24"/>
      <c r="C423" s="24"/>
    </row>
    <row r="424" spans="1:3" ht="15">
      <c r="A424" s="24"/>
      <c r="B424" s="24"/>
      <c r="C424" s="24"/>
    </row>
    <row r="425" spans="1:3" ht="15">
      <c r="A425" s="24"/>
      <c r="B425" s="24"/>
      <c r="C425" s="24"/>
    </row>
    <row r="426" spans="1:3" ht="15">
      <c r="A426" s="24"/>
      <c r="B426" s="24"/>
      <c r="C426" s="24"/>
    </row>
    <row r="427" spans="1:3" ht="15">
      <c r="A427" s="24"/>
      <c r="B427" s="24"/>
      <c r="C427" s="24"/>
    </row>
    <row r="428" spans="1:3" ht="15">
      <c r="A428" s="24"/>
      <c r="B428" s="24"/>
      <c r="C428" s="24"/>
    </row>
    <row r="429" spans="1:3" ht="15">
      <c r="A429" s="24"/>
      <c r="B429" s="24"/>
      <c r="C429" s="24"/>
    </row>
    <row r="430" spans="1:3" ht="15">
      <c r="A430" s="24"/>
      <c r="B430" s="24"/>
      <c r="C430" s="24"/>
    </row>
    <row r="431" spans="1:3" ht="15">
      <c r="A431" s="24"/>
      <c r="B431" s="24"/>
      <c r="C431" s="24"/>
    </row>
    <row r="432" spans="1:3" ht="15">
      <c r="A432" s="24"/>
      <c r="B432" s="24"/>
      <c r="C432" s="24"/>
    </row>
    <row r="433" spans="1:3" ht="15">
      <c r="A433" s="24"/>
      <c r="B433" s="24"/>
      <c r="C433" s="24"/>
    </row>
    <row r="434" spans="1:3" ht="15">
      <c r="A434" s="24"/>
      <c r="B434" s="24"/>
      <c r="C434" s="24"/>
    </row>
    <row r="435" spans="1:3" ht="15">
      <c r="A435" s="24"/>
      <c r="B435" s="24"/>
      <c r="C435" s="24"/>
    </row>
    <row r="436" spans="1:3" ht="15">
      <c r="A436" s="24"/>
      <c r="B436" s="24"/>
      <c r="C436" s="24"/>
    </row>
    <row r="437" spans="1:3" ht="15">
      <c r="A437" s="24"/>
      <c r="B437" s="24"/>
      <c r="C437" s="24"/>
    </row>
    <row r="438" spans="1:3" ht="15">
      <c r="A438" s="24"/>
      <c r="B438" s="24"/>
      <c r="C438" s="24"/>
    </row>
    <row r="439" spans="1:3" ht="15">
      <c r="A439" s="24"/>
      <c r="B439" s="24"/>
      <c r="C439" s="24"/>
    </row>
    <row r="440" spans="1:3" ht="15">
      <c r="A440" s="24"/>
      <c r="B440" s="24"/>
      <c r="C440" s="24"/>
    </row>
    <row r="441" spans="1:3" ht="15">
      <c r="A441" s="24"/>
      <c r="B441" s="24"/>
      <c r="C441" s="24"/>
    </row>
    <row r="442" spans="1:3" ht="15">
      <c r="A442" s="24"/>
      <c r="B442" s="24"/>
      <c r="C442" s="24"/>
    </row>
    <row r="443" spans="1:3" ht="15">
      <c r="A443" s="24"/>
      <c r="B443" s="24"/>
      <c r="C443" s="24"/>
    </row>
    <row r="444" spans="1:3" ht="15">
      <c r="A444" s="24"/>
      <c r="B444" s="24"/>
      <c r="C444" s="24"/>
    </row>
    <row r="445" spans="1:3" ht="15">
      <c r="A445" s="24"/>
      <c r="B445" s="24"/>
      <c r="C445" s="24"/>
    </row>
    <row r="446" spans="1:3" ht="15">
      <c r="A446" s="24"/>
      <c r="B446" s="24"/>
      <c r="C446" s="24"/>
    </row>
    <row r="447" spans="1:3" ht="15">
      <c r="A447" s="24"/>
      <c r="B447" s="24"/>
      <c r="C447" s="24"/>
    </row>
    <row r="448" spans="1:3" ht="15">
      <c r="A448" s="24"/>
      <c r="B448" s="24"/>
      <c r="C448" s="24"/>
    </row>
    <row r="449" spans="1:3" ht="15">
      <c r="A449" s="24"/>
      <c r="B449" s="24"/>
      <c r="C449" s="24"/>
    </row>
    <row r="450" spans="1:3" ht="15">
      <c r="A450" s="24"/>
      <c r="B450" s="24"/>
      <c r="C450" s="24"/>
    </row>
    <row r="451" spans="1:3" ht="15">
      <c r="A451" s="24"/>
      <c r="B451" s="24"/>
      <c r="C451" s="24"/>
    </row>
    <row r="452" spans="1:3" ht="15">
      <c r="A452" s="24"/>
      <c r="B452" s="24"/>
      <c r="C452" s="24"/>
    </row>
    <row r="453" spans="1:3" ht="15">
      <c r="A453" s="24"/>
      <c r="B453" s="24"/>
      <c r="C453" s="24"/>
    </row>
    <row r="454" spans="1:3" ht="15">
      <c r="A454" s="24"/>
      <c r="B454" s="24"/>
      <c r="C454" s="24"/>
    </row>
    <row r="455" spans="1:3" ht="15">
      <c r="A455" s="24"/>
      <c r="B455" s="24"/>
      <c r="C455" s="24"/>
    </row>
    <row r="456" spans="1:3" ht="15">
      <c r="A456" s="24"/>
      <c r="B456" s="24"/>
      <c r="C456" s="24"/>
    </row>
    <row r="457" spans="1:3" ht="15">
      <c r="A457" s="24"/>
      <c r="B457" s="24"/>
      <c r="C457" s="24"/>
    </row>
    <row r="458" spans="1:3" ht="15">
      <c r="A458" s="24"/>
      <c r="B458" s="24"/>
      <c r="C458" s="24"/>
    </row>
    <row r="459" spans="1:3" ht="15">
      <c r="A459" s="24"/>
      <c r="B459" s="24"/>
      <c r="C459" s="24"/>
    </row>
    <row r="460" spans="1:3" ht="15">
      <c r="A460" s="24"/>
      <c r="B460" s="24"/>
      <c r="C460" s="24"/>
    </row>
    <row r="461" spans="1:3" ht="15">
      <c r="A461" s="24"/>
      <c r="B461" s="24"/>
      <c r="C461" s="24"/>
    </row>
    <row r="462" spans="1:3" ht="15">
      <c r="A462" s="24"/>
      <c r="B462" s="24"/>
      <c r="C462" s="24"/>
    </row>
    <row r="463" spans="1:3" ht="15">
      <c r="A463" s="24"/>
      <c r="B463" s="24"/>
      <c r="C463" s="24"/>
    </row>
    <row r="464" spans="1:3" ht="15">
      <c r="A464" s="24"/>
      <c r="B464" s="24"/>
      <c r="C464" s="24"/>
    </row>
    <row r="465" spans="1:3" ht="15">
      <c r="A465" s="24"/>
      <c r="B465" s="24"/>
      <c r="C465" s="24"/>
    </row>
    <row r="466" spans="1:3" ht="15">
      <c r="A466" s="24"/>
      <c r="B466" s="24"/>
      <c r="C466" s="24"/>
    </row>
    <row r="467" spans="1:3" ht="15">
      <c r="A467" s="24"/>
      <c r="B467" s="24"/>
      <c r="C467" s="24"/>
    </row>
    <row r="468" spans="1:3" ht="15">
      <c r="A468" s="24"/>
      <c r="B468" s="24"/>
      <c r="C468" s="24"/>
    </row>
    <row r="469" spans="1:3" ht="15">
      <c r="A469" s="24"/>
      <c r="B469" s="24"/>
      <c r="C469" s="24"/>
    </row>
    <row r="470" spans="1:3" ht="15">
      <c r="A470" s="24"/>
      <c r="B470" s="24"/>
      <c r="C470" s="24"/>
    </row>
    <row r="471" spans="1:3" ht="15">
      <c r="A471" s="24"/>
      <c r="B471" s="24"/>
      <c r="C471" s="24"/>
    </row>
    <row r="472" spans="1:3" ht="15">
      <c r="A472" s="24"/>
      <c r="B472" s="24"/>
      <c r="C472" s="24"/>
    </row>
    <row r="473" spans="1:3" ht="15">
      <c r="A473" s="24"/>
      <c r="B473" s="24"/>
      <c r="C473" s="24"/>
    </row>
    <row r="474" spans="1:3" ht="15">
      <c r="A474" s="24"/>
      <c r="B474" s="24"/>
      <c r="C474" s="24"/>
    </row>
    <row r="475" spans="1:3" ht="15">
      <c r="A475" s="24"/>
      <c r="B475" s="24"/>
      <c r="C475" s="24"/>
    </row>
    <row r="476" spans="1:3" ht="15">
      <c r="A476" s="24"/>
      <c r="B476" s="24"/>
      <c r="C476" s="24"/>
    </row>
    <row r="477" spans="1:3" ht="15">
      <c r="A477" s="24"/>
      <c r="B477" s="24"/>
      <c r="C477" s="24"/>
    </row>
    <row r="478" spans="1:3" ht="15">
      <c r="A478" s="24"/>
      <c r="B478" s="24"/>
      <c r="C478" s="24"/>
    </row>
    <row r="479" spans="1:3" ht="15">
      <c r="A479" s="24"/>
      <c r="B479" s="24"/>
      <c r="C479" s="24"/>
    </row>
    <row r="480" spans="1:3" ht="15">
      <c r="A480" s="24"/>
      <c r="B480" s="24"/>
      <c r="C480" s="24"/>
    </row>
    <row r="481" spans="1:3" ht="15">
      <c r="A481" s="24"/>
      <c r="B481" s="24"/>
      <c r="C481" s="24"/>
    </row>
    <row r="482" spans="1:3" ht="15">
      <c r="A482" s="24"/>
      <c r="B482" s="24"/>
      <c r="C482" s="24"/>
    </row>
    <row r="483" spans="1:3" ht="15">
      <c r="A483" s="24"/>
      <c r="B483" s="24"/>
      <c r="C483" s="24"/>
    </row>
    <row r="484" spans="1:3" ht="15">
      <c r="A484" s="24"/>
      <c r="B484" s="24"/>
      <c r="C484" s="24"/>
    </row>
    <row r="485" spans="1:3" ht="15">
      <c r="A485" s="24"/>
      <c r="B485" s="24"/>
      <c r="C485" s="24"/>
    </row>
    <row r="486" spans="1:3" ht="15">
      <c r="A486" s="24"/>
      <c r="B486" s="24"/>
      <c r="C486" s="24"/>
    </row>
    <row r="487" spans="1:3" ht="15">
      <c r="A487" s="24"/>
      <c r="B487" s="24"/>
      <c r="C487" s="24"/>
    </row>
    <row r="488" spans="1:3" ht="15">
      <c r="A488" s="24"/>
      <c r="B488" s="24"/>
      <c r="C488" s="24"/>
    </row>
    <row r="489" spans="1:3" ht="15">
      <c r="A489" s="24"/>
      <c r="B489" s="24"/>
      <c r="C489" s="24"/>
    </row>
    <row r="490" spans="1:3" ht="15">
      <c r="A490" s="24"/>
      <c r="B490" s="24"/>
      <c r="C490" s="24"/>
    </row>
    <row r="491" spans="1:3" ht="15">
      <c r="A491" s="24"/>
      <c r="B491" s="24"/>
      <c r="C491" s="24"/>
    </row>
    <row r="492" spans="1:3" ht="15">
      <c r="A492" s="24"/>
      <c r="B492" s="24"/>
      <c r="C492" s="24"/>
    </row>
    <row r="493" spans="1:3" ht="15">
      <c r="A493" s="24"/>
      <c r="B493" s="24"/>
      <c r="C493" s="24"/>
    </row>
    <row r="494" spans="1:3" ht="15">
      <c r="A494" s="24"/>
      <c r="B494" s="24"/>
      <c r="C494" s="24"/>
    </row>
    <row r="495" spans="1:3" ht="15">
      <c r="A495" s="24"/>
      <c r="B495" s="24"/>
      <c r="C495" s="24"/>
    </row>
    <row r="496" spans="1:3" ht="15">
      <c r="A496" s="24"/>
      <c r="B496" s="24"/>
      <c r="C496" s="24"/>
    </row>
    <row r="497" spans="1:3" ht="15">
      <c r="A497" s="24"/>
      <c r="B497" s="24"/>
      <c r="C497" s="24"/>
    </row>
    <row r="498" spans="1:3" ht="15">
      <c r="A498" s="24"/>
      <c r="B498" s="24"/>
      <c r="C498" s="24"/>
    </row>
    <row r="499" spans="1:3" ht="15">
      <c r="A499" s="24"/>
      <c r="B499" s="24"/>
      <c r="C499" s="24"/>
    </row>
    <row r="500" spans="1:3" ht="15">
      <c r="A500" s="24"/>
      <c r="B500" s="24"/>
      <c r="C500" s="24"/>
    </row>
    <row r="501" spans="1:3" ht="15">
      <c r="A501" s="24"/>
      <c r="B501" s="24"/>
      <c r="C501" s="24"/>
    </row>
    <row r="502" spans="1:3" ht="15">
      <c r="A502" s="24"/>
      <c r="B502" s="24"/>
      <c r="C502" s="24"/>
    </row>
    <row r="503" spans="1:3" ht="15">
      <c r="A503" s="24"/>
      <c r="B503" s="24"/>
      <c r="C503" s="24"/>
    </row>
    <row r="504" spans="1:3" ht="15">
      <c r="A504" s="24"/>
      <c r="B504" s="24"/>
      <c r="C504" s="24"/>
    </row>
    <row r="505" spans="1:3" ht="15">
      <c r="A505" s="24"/>
      <c r="B505" s="24"/>
      <c r="C505" s="24"/>
    </row>
    <row r="506" spans="1:3" ht="15">
      <c r="A506" s="24"/>
      <c r="B506" s="24"/>
      <c r="C506" s="24"/>
    </row>
    <row r="507" spans="1:3" ht="15">
      <c r="A507" s="24"/>
      <c r="B507" s="24"/>
      <c r="C507" s="24"/>
    </row>
    <row r="508" spans="1:3" ht="15">
      <c r="A508" s="24"/>
      <c r="B508" s="24"/>
      <c r="C508" s="24"/>
    </row>
    <row r="509" spans="1:3" ht="15">
      <c r="A509" s="24"/>
      <c r="B509" s="24"/>
      <c r="C509" s="24"/>
    </row>
    <row r="510" spans="1:3" ht="15">
      <c r="A510" s="24"/>
      <c r="B510" s="24"/>
      <c r="C510" s="24"/>
    </row>
    <row r="511" spans="1:3" ht="15">
      <c r="A511" s="24"/>
      <c r="B511" s="24"/>
      <c r="C511" s="24"/>
    </row>
    <row r="512" spans="1:3" ht="15">
      <c r="A512" s="24"/>
      <c r="B512" s="24"/>
      <c r="C512" s="24"/>
    </row>
    <row r="513" spans="1:3" ht="15">
      <c r="A513" s="24"/>
      <c r="B513" s="24"/>
      <c r="C513" s="24"/>
    </row>
    <row r="514" spans="1:3" ht="15">
      <c r="A514" s="24"/>
      <c r="B514" s="24"/>
      <c r="C514" s="24"/>
    </row>
    <row r="515" spans="1:3" ht="15">
      <c r="A515" s="24"/>
      <c r="B515" s="24"/>
      <c r="C515" s="24"/>
    </row>
    <row r="516" spans="1:3" ht="15">
      <c r="A516" s="24"/>
      <c r="B516" s="24"/>
      <c r="C516" s="24"/>
    </row>
    <row r="517" spans="1:3" ht="15">
      <c r="A517" s="24"/>
      <c r="B517" s="24"/>
      <c r="C517" s="24"/>
    </row>
    <row r="518" spans="1:3" ht="15">
      <c r="A518" s="24"/>
      <c r="B518" s="24"/>
      <c r="C518" s="24"/>
    </row>
    <row r="519" spans="1:3" ht="15">
      <c r="A519" s="24"/>
      <c r="B519" s="24"/>
      <c r="C519" s="24"/>
    </row>
    <row r="520" spans="1:3" ht="15">
      <c r="A520" s="24"/>
      <c r="B520" s="24"/>
      <c r="C520" s="24"/>
    </row>
    <row r="521" spans="1:3" ht="15">
      <c r="A521" s="24"/>
      <c r="B521" s="24"/>
      <c r="C521" s="24"/>
    </row>
    <row r="522" spans="1:3" ht="15">
      <c r="A522" s="24"/>
      <c r="B522" s="24"/>
      <c r="C522" s="24"/>
    </row>
    <row r="523" spans="1:3" ht="15">
      <c r="A523" s="24"/>
      <c r="B523" s="24"/>
      <c r="C523" s="24"/>
    </row>
    <row r="524" spans="1:3" ht="15">
      <c r="A524" s="24"/>
      <c r="B524" s="24"/>
      <c r="C524" s="24"/>
    </row>
    <row r="525" spans="1:3" ht="15">
      <c r="A525" s="24"/>
      <c r="B525" s="24"/>
      <c r="C525" s="24"/>
    </row>
    <row r="526" spans="1:3" ht="15">
      <c r="A526" s="24"/>
      <c r="B526" s="24"/>
      <c r="C526" s="24"/>
    </row>
    <row r="527" spans="1:3" ht="15">
      <c r="A527" s="24"/>
      <c r="B527" s="24"/>
      <c r="C527" s="24"/>
    </row>
    <row r="528" spans="1:3" ht="15">
      <c r="A528" s="24"/>
      <c r="B528" s="24"/>
      <c r="C528" s="24"/>
    </row>
    <row r="529" spans="1:3" ht="15">
      <c r="A529" s="24"/>
      <c r="B529" s="24"/>
      <c r="C529" s="24"/>
    </row>
    <row r="530" spans="1:3" ht="15">
      <c r="A530" s="24"/>
      <c r="B530" s="24"/>
      <c r="C530" s="24"/>
    </row>
    <row r="531" spans="1:3" ht="15">
      <c r="A531" s="24"/>
      <c r="B531" s="24"/>
      <c r="C531" s="24"/>
    </row>
    <row r="532" spans="1:3" ht="15">
      <c r="A532" s="24"/>
      <c r="B532" s="24"/>
      <c r="C532" s="24"/>
    </row>
    <row r="533" spans="1:3" ht="15">
      <c r="A533" s="24"/>
      <c r="B533" s="24"/>
      <c r="C533" s="24"/>
    </row>
    <row r="534" spans="1:3" ht="15">
      <c r="A534" s="24"/>
      <c r="B534" s="24"/>
      <c r="C534" s="24"/>
    </row>
    <row r="535" spans="1:3" ht="15">
      <c r="A535" s="24"/>
      <c r="B535" s="24"/>
      <c r="C535" s="24"/>
    </row>
    <row r="536" spans="1:3" ht="15">
      <c r="A536" s="24"/>
      <c r="B536" s="24"/>
      <c r="C536" s="24"/>
    </row>
    <row r="537" spans="1:3" ht="15">
      <c r="A537" s="24"/>
      <c r="B537" s="24"/>
      <c r="C537" s="24"/>
    </row>
    <row r="538" spans="1:3" ht="15">
      <c r="A538" s="24"/>
      <c r="B538" s="24"/>
      <c r="C538" s="24"/>
    </row>
    <row r="539" spans="1:3" ht="15">
      <c r="A539" s="24"/>
      <c r="B539" s="24"/>
      <c r="C539" s="24"/>
    </row>
    <row r="540" spans="1:3" ht="15">
      <c r="A540" s="24"/>
      <c r="B540" s="24"/>
      <c r="C540" s="24"/>
    </row>
    <row r="541" spans="1:3" ht="15">
      <c r="A541" s="24"/>
      <c r="B541" s="24"/>
      <c r="C541" s="24"/>
    </row>
    <row r="542" spans="1:3" ht="15">
      <c r="A542" s="24"/>
      <c r="B542" s="24"/>
      <c r="C542" s="24"/>
    </row>
    <row r="543" spans="1:3" ht="15">
      <c r="A543" s="24"/>
      <c r="B543" s="24"/>
      <c r="C543" s="24"/>
    </row>
    <row r="544" spans="1:3" ht="15">
      <c r="A544" s="24"/>
      <c r="B544" s="24"/>
      <c r="C544" s="24"/>
    </row>
    <row r="545" spans="1:3" ht="15">
      <c r="A545" s="24"/>
      <c r="B545" s="24"/>
      <c r="C545" s="24"/>
    </row>
    <row r="546" spans="1:3" ht="15">
      <c r="A546" s="24"/>
      <c r="B546" s="24"/>
      <c r="C546" s="24"/>
    </row>
    <row r="547" spans="1:3" ht="15">
      <c r="A547" s="24"/>
      <c r="B547" s="24"/>
      <c r="C547" s="24"/>
    </row>
    <row r="548" spans="1:3" ht="15">
      <c r="A548" s="24"/>
      <c r="B548" s="24"/>
      <c r="C548" s="24"/>
    </row>
    <row r="549" spans="1:3" ht="15">
      <c r="A549" s="24"/>
      <c r="B549" s="24"/>
      <c r="C549" s="24"/>
    </row>
    <row r="550" spans="1:3" ht="15">
      <c r="A550" s="24"/>
      <c r="B550" s="24"/>
      <c r="C550" s="24"/>
    </row>
    <row r="551" spans="1:3" ht="15">
      <c r="A551" s="24"/>
      <c r="B551" s="24"/>
      <c r="C551" s="24"/>
    </row>
    <row r="552" spans="1:3" ht="15">
      <c r="A552" s="24"/>
      <c r="B552" s="24"/>
      <c r="C552" s="24"/>
    </row>
    <row r="553" spans="1:3" ht="15">
      <c r="A553" s="24"/>
      <c r="B553" s="24"/>
      <c r="C553" s="24"/>
    </row>
    <row r="554" spans="1:3" ht="15">
      <c r="A554" s="24"/>
      <c r="B554" s="24"/>
      <c r="C554" s="24"/>
    </row>
    <row r="555" spans="1:3" ht="15">
      <c r="A555" s="24"/>
      <c r="B555" s="24"/>
      <c r="C555" s="24"/>
    </row>
    <row r="556" spans="1:3" ht="15">
      <c r="A556" s="24"/>
      <c r="B556" s="24"/>
      <c r="C556" s="24"/>
    </row>
    <row r="557" spans="1:3" ht="15">
      <c r="A557" s="24"/>
      <c r="B557" s="24"/>
      <c r="C557" s="24"/>
    </row>
    <row r="558" spans="1:3" ht="15">
      <c r="A558" s="24"/>
      <c r="B558" s="24"/>
      <c r="C558" s="24"/>
    </row>
    <row r="559" spans="1:3" ht="15">
      <c r="A559" s="24"/>
      <c r="B559" s="24"/>
      <c r="C559" s="24"/>
    </row>
    <row r="560" spans="1:3" ht="15">
      <c r="A560" s="24"/>
      <c r="B560" s="24"/>
      <c r="C560" s="24"/>
    </row>
    <row r="561" spans="1:3" ht="15">
      <c r="A561" s="24"/>
      <c r="B561" s="24"/>
      <c r="C561" s="24"/>
    </row>
    <row r="562" spans="1:3" ht="15">
      <c r="A562" s="24"/>
      <c r="B562" s="24"/>
      <c r="C562" s="24"/>
    </row>
    <row r="563" spans="1:3" ht="15">
      <c r="A563" s="24"/>
      <c r="B563" s="24"/>
      <c r="C563" s="24"/>
    </row>
    <row r="564" spans="1:3" ht="15">
      <c r="A564" s="24"/>
      <c r="B564" s="24"/>
      <c r="C564" s="24"/>
    </row>
    <row r="565" spans="1:3" ht="15">
      <c r="A565" s="24"/>
      <c r="B565" s="24"/>
      <c r="C565" s="24"/>
    </row>
    <row r="566" spans="1:3" ht="15">
      <c r="A566" s="24"/>
      <c r="B566" s="24"/>
      <c r="C566" s="24"/>
    </row>
    <row r="567" spans="1:3" ht="15">
      <c r="A567" s="24"/>
      <c r="B567" s="24"/>
      <c r="C567" s="24"/>
    </row>
    <row r="568" spans="1:3" ht="15">
      <c r="A568" s="24"/>
      <c r="B568" s="24"/>
      <c r="C568" s="24"/>
    </row>
    <row r="569" spans="1:3" ht="15">
      <c r="A569" s="24"/>
      <c r="B569" s="24"/>
      <c r="C569" s="24"/>
    </row>
    <row r="570" spans="1:3" ht="15">
      <c r="A570" s="24"/>
      <c r="B570" s="24"/>
      <c r="C570" s="24"/>
    </row>
    <row r="571" spans="1:3" ht="15">
      <c r="A571" s="24"/>
      <c r="B571" s="24"/>
      <c r="C571" s="24"/>
    </row>
    <row r="572" spans="1:3" ht="15">
      <c r="A572" s="24"/>
      <c r="B572" s="24"/>
      <c r="C572" s="24"/>
    </row>
    <row r="573" spans="1:3" ht="15">
      <c r="A573" s="24"/>
      <c r="B573" s="24"/>
      <c r="C573" s="24"/>
    </row>
    <row r="574" spans="1:3" ht="15">
      <c r="A574" s="24"/>
      <c r="B574" s="24"/>
      <c r="C574" s="24"/>
    </row>
    <row r="575" spans="1:3" ht="15">
      <c r="A575" s="24"/>
      <c r="B575" s="24"/>
      <c r="C575" s="24"/>
    </row>
    <row r="576" spans="1:3" ht="15">
      <c r="A576" s="24"/>
      <c r="B576" s="24"/>
      <c r="C576" s="24"/>
    </row>
    <row r="577" spans="1:3" ht="15">
      <c r="A577" s="24"/>
      <c r="B577" s="24"/>
      <c r="C577" s="24"/>
    </row>
    <row r="578" spans="1:3" ht="15">
      <c r="A578" s="24"/>
      <c r="B578" s="24"/>
      <c r="C578" s="24"/>
    </row>
    <row r="579" spans="1:3" ht="15">
      <c r="A579" s="24"/>
      <c r="B579" s="24"/>
      <c r="C579" s="24"/>
    </row>
    <row r="580" spans="1:3" ht="15">
      <c r="A580" s="24"/>
      <c r="B580" s="24"/>
      <c r="C580" s="24"/>
    </row>
    <row r="581" spans="1:3" ht="15">
      <c r="A581" s="24"/>
      <c r="B581" s="24"/>
      <c r="C581" s="24"/>
    </row>
    <row r="582" spans="1:3" ht="15">
      <c r="A582" s="24"/>
      <c r="B582" s="24"/>
      <c r="C582" s="24"/>
    </row>
    <row r="583" spans="1:3" ht="15">
      <c r="A583" s="24"/>
      <c r="B583" s="24"/>
      <c r="C583" s="24"/>
    </row>
    <row r="584" spans="1:3" ht="15">
      <c r="A584" s="24"/>
      <c r="B584" s="24"/>
      <c r="C584" s="24"/>
    </row>
    <row r="585" spans="1:3" ht="15">
      <c r="A585" s="24"/>
      <c r="B585" s="24"/>
      <c r="C585" s="24"/>
    </row>
    <row r="586" spans="1:3" ht="15">
      <c r="A586" s="24"/>
      <c r="B586" s="24"/>
      <c r="C586" s="24"/>
    </row>
    <row r="587" spans="1:3" ht="15">
      <c r="A587" s="24"/>
      <c r="B587" s="24"/>
      <c r="C587" s="24"/>
    </row>
    <row r="588" spans="1:3" ht="15">
      <c r="A588" s="24"/>
      <c r="B588" s="24"/>
      <c r="C588" s="24"/>
    </row>
    <row r="589" spans="1:3" ht="15">
      <c r="A589" s="24"/>
      <c r="B589" s="24"/>
      <c r="C589" s="24"/>
    </row>
    <row r="590" spans="1:3" ht="15">
      <c r="A590" s="24"/>
      <c r="B590" s="24"/>
      <c r="C590" s="24"/>
    </row>
    <row r="591" spans="1:3" ht="15">
      <c r="A591" s="24"/>
      <c r="B591" s="24"/>
      <c r="C591" s="24"/>
    </row>
    <row r="592" spans="1:3" ht="15">
      <c r="A592" s="24"/>
      <c r="B592" s="24"/>
      <c r="C592" s="24"/>
    </row>
    <row r="593" spans="1:3" ht="15">
      <c r="A593" s="24"/>
      <c r="B593" s="24"/>
      <c r="C593" s="24"/>
    </row>
    <row r="594" spans="1:3" ht="15">
      <c r="A594" s="24"/>
      <c r="B594" s="24"/>
      <c r="C594" s="24"/>
    </row>
    <row r="595" spans="1:3" ht="15">
      <c r="A595" s="24"/>
      <c r="B595" s="24"/>
      <c r="C595" s="24"/>
    </row>
    <row r="596" spans="1:3" ht="15">
      <c r="A596" s="24"/>
      <c r="B596" s="24"/>
      <c r="C596" s="24"/>
    </row>
    <row r="597" spans="1:3" ht="15">
      <c r="A597" s="24"/>
      <c r="B597" s="24"/>
      <c r="C597" s="24"/>
    </row>
    <row r="598" spans="1:3" ht="15">
      <c r="A598" s="24"/>
      <c r="B598" s="24"/>
      <c r="C598" s="24"/>
    </row>
    <row r="599" spans="1:3" ht="15">
      <c r="A599" s="24"/>
      <c r="B599" s="24"/>
      <c r="C599" s="24"/>
    </row>
    <row r="600" spans="1:3" ht="15">
      <c r="A600" s="24"/>
      <c r="B600" s="24"/>
      <c r="C600" s="24"/>
    </row>
    <row r="601" spans="1:3" ht="15">
      <c r="A601" s="24"/>
      <c r="B601" s="24"/>
      <c r="C601" s="24"/>
    </row>
    <row r="602" spans="1:3" ht="15">
      <c r="A602" s="24"/>
      <c r="B602" s="24"/>
      <c r="C602" s="24"/>
    </row>
    <row r="603" spans="1:3" ht="15">
      <c r="A603" s="24"/>
      <c r="B603" s="24"/>
      <c r="C603" s="24"/>
    </row>
    <row r="604" spans="1:3" ht="15">
      <c r="A604" s="24"/>
      <c r="B604" s="24"/>
      <c r="C604" s="24"/>
    </row>
    <row r="605" spans="1:3" ht="15">
      <c r="A605" s="24"/>
      <c r="B605" s="24"/>
      <c r="C605" s="24"/>
    </row>
    <row r="606" spans="1:3" ht="15">
      <c r="A606" s="24"/>
      <c r="B606" s="24"/>
      <c r="C606" s="24"/>
    </row>
    <row r="607" spans="1:3" ht="15">
      <c r="A607" s="24"/>
      <c r="B607" s="24"/>
      <c r="C607" s="24"/>
    </row>
    <row r="608" spans="1:3" ht="15">
      <c r="A608" s="24"/>
      <c r="B608" s="24"/>
      <c r="C608" s="24"/>
    </row>
    <row r="609" spans="1:3" ht="15">
      <c r="A609" s="24"/>
      <c r="B609" s="24"/>
      <c r="C609" s="24"/>
    </row>
    <row r="610" spans="1:3" ht="15">
      <c r="A610" s="24"/>
      <c r="B610" s="24"/>
      <c r="C610" s="24"/>
    </row>
    <row r="611" spans="1:3" ht="15">
      <c r="A611" s="24"/>
      <c r="B611" s="24"/>
      <c r="C611" s="24"/>
    </row>
    <row r="612" spans="1:3" ht="15">
      <c r="A612" s="24"/>
      <c r="B612" s="24"/>
      <c r="C612" s="24"/>
    </row>
    <row r="613" spans="1:3" ht="15">
      <c r="A613" s="24"/>
      <c r="B613" s="24"/>
      <c r="C613" s="24"/>
    </row>
    <row r="614" spans="1:3" ht="15">
      <c r="A614" s="24"/>
      <c r="B614" s="24"/>
      <c r="C614" s="24"/>
    </row>
    <row r="615" spans="1:3" ht="15">
      <c r="A615" s="24"/>
      <c r="B615" s="24"/>
      <c r="C615" s="24"/>
    </row>
    <row r="616" spans="1:3" ht="15">
      <c r="A616" s="24"/>
      <c r="B616" s="24"/>
      <c r="C616" s="24"/>
    </row>
    <row r="617" spans="1:3" ht="15">
      <c r="A617" s="24"/>
      <c r="B617" s="24"/>
      <c r="C617" s="24"/>
    </row>
    <row r="618" spans="1:3" ht="15">
      <c r="A618" s="24"/>
      <c r="B618" s="24"/>
      <c r="C618" s="24"/>
    </row>
    <row r="619" spans="1:3" ht="15">
      <c r="A619" s="24"/>
      <c r="B619" s="24"/>
      <c r="C619" s="24"/>
    </row>
    <row r="620" spans="1:3" ht="15">
      <c r="A620" s="24"/>
      <c r="B620" s="24"/>
      <c r="C620" s="24"/>
    </row>
    <row r="621" spans="1:3" ht="15">
      <c r="A621" s="24"/>
      <c r="B621" s="24"/>
      <c r="C621" s="24"/>
    </row>
    <row r="622" spans="1:3" ht="15">
      <c r="A622" s="24"/>
      <c r="B622" s="24"/>
      <c r="C622" s="24"/>
    </row>
    <row r="623" spans="1:3" ht="15">
      <c r="A623" s="24"/>
      <c r="B623" s="24"/>
      <c r="C623" s="24"/>
    </row>
    <row r="624" spans="1:3" ht="15">
      <c r="A624" s="24"/>
      <c r="B624" s="24"/>
      <c r="C624" s="24"/>
    </row>
    <row r="625" spans="1:3" ht="15">
      <c r="A625" s="24"/>
      <c r="B625" s="24"/>
      <c r="C625" s="24"/>
    </row>
    <row r="626" spans="1:3" ht="15">
      <c r="A626" s="24"/>
      <c r="B626" s="24"/>
      <c r="C626" s="24"/>
    </row>
    <row r="627" spans="1:3" ht="15">
      <c r="A627" s="24"/>
      <c r="B627" s="24"/>
      <c r="C627" s="24"/>
    </row>
    <row r="628" spans="1:3" ht="15">
      <c r="A628" s="24"/>
      <c r="B628" s="24"/>
      <c r="C628" s="24"/>
    </row>
    <row r="629" spans="1:3" ht="15">
      <c r="A629" s="24"/>
      <c r="B629" s="24"/>
      <c r="C629" s="24"/>
    </row>
    <row r="630" spans="1:3" ht="15">
      <c r="A630" s="24"/>
      <c r="B630" s="24"/>
      <c r="C630" s="24"/>
    </row>
    <row r="631" spans="1:3" ht="15">
      <c r="A631" s="24"/>
      <c r="B631" s="24"/>
      <c r="C631" s="24"/>
    </row>
    <row r="632" spans="1:3" ht="15">
      <c r="A632" s="24"/>
      <c r="B632" s="24"/>
      <c r="C632" s="24"/>
    </row>
    <row r="633" spans="1:3" ht="15">
      <c r="A633" s="24"/>
      <c r="B633" s="24"/>
      <c r="C633" s="24"/>
    </row>
    <row r="634" spans="1:3" ht="15">
      <c r="A634" s="24"/>
      <c r="B634" s="24"/>
      <c r="C634" s="24"/>
    </row>
    <row r="635" spans="1:3" ht="15">
      <c r="A635" s="24"/>
      <c r="B635" s="24"/>
      <c r="C635" s="24"/>
    </row>
    <row r="636" spans="1:3" ht="15">
      <c r="A636" s="24"/>
      <c r="B636" s="24"/>
      <c r="C636" s="24"/>
    </row>
    <row r="637" spans="1:3" ht="15">
      <c r="A637" s="24"/>
      <c r="B637" s="24"/>
      <c r="C637" s="24"/>
    </row>
    <row r="638" spans="1:3" ht="15">
      <c r="A638" s="24"/>
      <c r="B638" s="24"/>
      <c r="C638" s="24"/>
    </row>
    <row r="639" spans="1:3" ht="15">
      <c r="A639" s="24"/>
      <c r="B639" s="24"/>
      <c r="C639" s="24"/>
    </row>
    <row r="640" spans="1:3" ht="15">
      <c r="A640" s="24"/>
      <c r="B640" s="24"/>
      <c r="C640" s="24"/>
    </row>
    <row r="641" spans="1:3" ht="15">
      <c r="A641" s="24"/>
      <c r="B641" s="24"/>
      <c r="C641" s="24"/>
    </row>
    <row r="642" spans="1:3" ht="15">
      <c r="A642" s="24"/>
      <c r="B642" s="24"/>
      <c r="C642" s="24"/>
    </row>
    <row r="643" spans="1:3" ht="15">
      <c r="A643" s="24"/>
      <c r="B643" s="24"/>
      <c r="C643" s="24"/>
    </row>
    <row r="644" spans="1:3" ht="15">
      <c r="A644" s="24"/>
      <c r="B644" s="24"/>
      <c r="C644" s="24"/>
    </row>
    <row r="645" spans="1:3" ht="15">
      <c r="A645" s="24"/>
      <c r="B645" s="24"/>
      <c r="C645" s="24"/>
    </row>
    <row r="646" spans="1:3" ht="15">
      <c r="A646" s="24"/>
      <c r="B646" s="24"/>
      <c r="C646" s="24"/>
    </row>
    <row r="647" spans="1:3" ht="15">
      <c r="A647" s="24"/>
      <c r="B647" s="24"/>
      <c r="C647" s="24"/>
    </row>
    <row r="648" spans="1:3" ht="15">
      <c r="A648" s="24"/>
      <c r="B648" s="24"/>
      <c r="C648" s="24"/>
    </row>
    <row r="649" spans="1:3" ht="15">
      <c r="A649" s="24"/>
      <c r="B649" s="24"/>
      <c r="C649" s="24"/>
    </row>
    <row r="650" spans="1:3" ht="15">
      <c r="A650" s="24"/>
      <c r="B650" s="24"/>
      <c r="C650" s="24"/>
    </row>
    <row r="651" spans="1:3" ht="15">
      <c r="A651" s="24"/>
      <c r="B651" s="24"/>
      <c r="C651" s="24"/>
    </row>
    <row r="652" spans="1:3" ht="15">
      <c r="A652" s="24"/>
      <c r="B652" s="24"/>
      <c r="C652" s="24"/>
    </row>
    <row r="653" spans="1:3" ht="15">
      <c r="A653" s="24"/>
      <c r="B653" s="24"/>
      <c r="C653" s="24"/>
    </row>
    <row r="654" spans="1:3" ht="15">
      <c r="A654" s="24"/>
      <c r="B654" s="24"/>
      <c r="C654" s="24"/>
    </row>
    <row r="655" spans="1:3" ht="15">
      <c r="A655" s="24"/>
      <c r="B655" s="24"/>
      <c r="C655" s="24"/>
    </row>
    <row r="656" spans="1:3" ht="15">
      <c r="A656" s="24"/>
      <c r="B656" s="24"/>
      <c r="C656" s="24"/>
    </row>
    <row r="657" spans="1:3" ht="15">
      <c r="A657" s="24"/>
      <c r="B657" s="24"/>
      <c r="C657" s="24"/>
    </row>
    <row r="658" spans="1:3" ht="15">
      <c r="A658" s="24"/>
      <c r="B658" s="24"/>
      <c r="C658" s="24"/>
    </row>
    <row r="659" spans="1:3" ht="15">
      <c r="A659" s="24"/>
      <c r="B659" s="24"/>
      <c r="C659" s="24"/>
    </row>
    <row r="660" spans="1:3" ht="15">
      <c r="A660" s="24"/>
      <c r="B660" s="24"/>
      <c r="C660" s="24"/>
    </row>
    <row r="661" spans="1:3" ht="15">
      <c r="A661" s="24"/>
      <c r="B661" s="24"/>
      <c r="C661" s="24"/>
    </row>
    <row r="662" spans="1:3" ht="15">
      <c r="A662" s="24"/>
      <c r="B662" s="24"/>
      <c r="C662" s="24"/>
    </row>
    <row r="663" spans="1:3" ht="15">
      <c r="A663" s="24"/>
      <c r="B663" s="24"/>
      <c r="C663" s="24"/>
    </row>
    <row r="664" spans="1:3" ht="15">
      <c r="A664" s="24"/>
      <c r="B664" s="24"/>
      <c r="C664" s="24"/>
    </row>
    <row r="665" spans="1:3" ht="15">
      <c r="A665" s="24"/>
      <c r="B665" s="24"/>
      <c r="C665" s="24"/>
    </row>
    <row r="666" spans="1:3" ht="15">
      <c r="A666" s="24"/>
      <c r="B666" s="24"/>
      <c r="C666" s="24"/>
    </row>
    <row r="667" spans="1:3" ht="15">
      <c r="A667" s="24"/>
      <c r="B667" s="24"/>
      <c r="C667" s="24"/>
    </row>
    <row r="668" spans="1:3" ht="15">
      <c r="A668" s="24"/>
      <c r="B668" s="24"/>
      <c r="C668" s="24"/>
    </row>
    <row r="669" spans="1:3" ht="15">
      <c r="A669" s="24"/>
      <c r="B669" s="24"/>
      <c r="C669" s="24"/>
    </row>
    <row r="670" spans="1:3" ht="15">
      <c r="A670" s="24"/>
      <c r="B670" s="24"/>
      <c r="C670" s="24"/>
    </row>
    <row r="671" spans="1:3" ht="15">
      <c r="A671" s="24"/>
      <c r="B671" s="24"/>
      <c r="C671" s="24"/>
    </row>
    <row r="672" spans="1:3" ht="15">
      <c r="A672" s="24"/>
      <c r="B672" s="24"/>
      <c r="C672" s="24"/>
    </row>
    <row r="673" spans="1:3" ht="15">
      <c r="A673" s="24"/>
      <c r="B673" s="24"/>
      <c r="C673" s="24"/>
    </row>
    <row r="674" spans="1:3" ht="15">
      <c r="A674" s="24"/>
      <c r="B674" s="24"/>
      <c r="C674" s="24"/>
    </row>
    <row r="675" spans="1:3" ht="15">
      <c r="A675" s="24"/>
      <c r="B675" s="24"/>
      <c r="C675" s="24"/>
    </row>
    <row r="676" spans="1:3" ht="15">
      <c r="A676" s="24"/>
      <c r="B676" s="24"/>
      <c r="C676" s="24"/>
    </row>
    <row r="677" spans="1:3" ht="15">
      <c r="A677" s="24"/>
      <c r="B677" s="24"/>
      <c r="C677" s="24"/>
    </row>
    <row r="678" spans="1:3" ht="15">
      <c r="A678" s="24"/>
      <c r="B678" s="24"/>
      <c r="C678" s="24"/>
    </row>
    <row r="679" spans="1:3" ht="15">
      <c r="A679" s="24"/>
      <c r="B679" s="24"/>
      <c r="C679" s="24"/>
    </row>
    <row r="680" spans="1:3" ht="15">
      <c r="A680" s="24"/>
      <c r="B680" s="24"/>
      <c r="C680" s="24"/>
    </row>
    <row r="681" spans="1:3" ht="15">
      <c r="A681" s="24"/>
      <c r="B681" s="24"/>
      <c r="C681" s="24"/>
    </row>
    <row r="682" spans="1:3" ht="15">
      <c r="A682" s="24"/>
      <c r="B682" s="24"/>
      <c r="C682" s="24"/>
    </row>
    <row r="683" spans="1:3" ht="15">
      <c r="A683" s="24"/>
      <c r="B683" s="24"/>
      <c r="C683" s="24"/>
    </row>
    <row r="684" spans="1:3" ht="15">
      <c r="A684" s="24"/>
      <c r="B684" s="24"/>
      <c r="C684" s="24"/>
    </row>
    <row r="685" spans="1:3" ht="15">
      <c r="A685" s="24"/>
      <c r="B685" s="24"/>
      <c r="C685" s="24"/>
    </row>
    <row r="686" spans="1:3" ht="15">
      <c r="A686" s="24"/>
      <c r="B686" s="24"/>
      <c r="C686" s="24"/>
    </row>
    <row r="687" spans="1:3" ht="15">
      <c r="A687" s="24"/>
      <c r="B687" s="24"/>
      <c r="C687" s="24"/>
    </row>
    <row r="688" spans="1:3" ht="15">
      <c r="A688" s="24"/>
      <c r="B688" s="24"/>
      <c r="C688" s="24"/>
    </row>
    <row r="689" spans="1:3" ht="15">
      <c r="A689" s="24"/>
      <c r="B689" s="24"/>
      <c r="C689" s="24"/>
    </row>
    <row r="690" spans="1:3" ht="15">
      <c r="A690" s="24"/>
      <c r="B690" s="24"/>
      <c r="C690" s="24"/>
    </row>
    <row r="691" spans="1:3" ht="15">
      <c r="A691" s="24"/>
      <c r="B691" s="24"/>
      <c r="C691" s="24"/>
    </row>
    <row r="692" spans="1:3" ht="15">
      <c r="A692" s="24"/>
      <c r="B692" s="24"/>
      <c r="C692" s="24"/>
    </row>
    <row r="693" spans="1:3" ht="15">
      <c r="A693" s="24"/>
      <c r="B693" s="24"/>
      <c r="C693" s="24"/>
    </row>
    <row r="694" spans="1:3" ht="15">
      <c r="A694" s="24"/>
      <c r="B694" s="24"/>
      <c r="C694" s="24"/>
    </row>
    <row r="695" spans="1:3" ht="15">
      <c r="A695" s="24"/>
      <c r="B695" s="24"/>
      <c r="C695" s="24"/>
    </row>
    <row r="696" spans="1:3" ht="15">
      <c r="A696" s="24"/>
      <c r="B696" s="24"/>
      <c r="C696" s="24"/>
    </row>
    <row r="697" spans="1:3" ht="15">
      <c r="A697" s="24"/>
      <c r="B697" s="24"/>
      <c r="C697" s="24"/>
    </row>
    <row r="698" spans="1:3" ht="15">
      <c r="A698" s="24"/>
      <c r="B698" s="24"/>
      <c r="C698" s="24"/>
    </row>
    <row r="699" spans="1:3" ht="15">
      <c r="A699" s="24"/>
      <c r="B699" s="24"/>
      <c r="C699" s="24"/>
    </row>
    <row r="700" spans="1:3" ht="15">
      <c r="A700" s="24"/>
      <c r="B700" s="24"/>
      <c r="C700" s="24"/>
    </row>
    <row r="701" spans="1:3" ht="15">
      <c r="A701" s="24"/>
      <c r="B701" s="24"/>
      <c r="C701" s="24"/>
    </row>
    <row r="702" spans="1:3" ht="15">
      <c r="A702" s="24"/>
      <c r="B702" s="24"/>
      <c r="C702" s="24"/>
    </row>
    <row r="703" spans="1:3" ht="15">
      <c r="A703" s="24"/>
      <c r="B703" s="24"/>
      <c r="C703" s="24"/>
    </row>
    <row r="704" spans="1:3" ht="15">
      <c r="A704" s="24"/>
      <c r="B704" s="24"/>
      <c r="C704" s="24"/>
    </row>
    <row r="705" spans="1:3" ht="15">
      <c r="A705" s="24"/>
      <c r="B705" s="24"/>
      <c r="C705" s="24"/>
    </row>
    <row r="706" spans="1:3" ht="15">
      <c r="A706" s="24"/>
      <c r="B706" s="24"/>
      <c r="C706" s="24"/>
    </row>
    <row r="707" spans="1:3" ht="15">
      <c r="A707" s="24"/>
      <c r="B707" s="24"/>
      <c r="C707" s="24"/>
    </row>
    <row r="708" spans="1:3" ht="15">
      <c r="A708" s="24"/>
      <c r="B708" s="24"/>
      <c r="C708" s="24"/>
    </row>
    <row r="709" spans="1:3" ht="15">
      <c r="A709" s="24"/>
      <c r="B709" s="24"/>
      <c r="C709" s="24"/>
    </row>
    <row r="710" spans="1:3" ht="15">
      <c r="A710" s="24"/>
      <c r="B710" s="24"/>
      <c r="C710" s="24"/>
    </row>
    <row r="711" spans="1:3" ht="15">
      <c r="A711" s="24"/>
      <c r="B711" s="24"/>
      <c r="C711" s="24"/>
    </row>
    <row r="712" spans="1:3" ht="15">
      <c r="A712" s="24"/>
      <c r="B712" s="24"/>
      <c r="C712" s="24"/>
    </row>
    <row r="713" spans="1:3" ht="15">
      <c r="A713" s="24"/>
      <c r="B713" s="24"/>
      <c r="C713" s="24"/>
    </row>
    <row r="714" spans="1:3" ht="15">
      <c r="A714" s="24"/>
      <c r="B714" s="24"/>
      <c r="C714" s="24"/>
    </row>
    <row r="715" spans="1:3" ht="15">
      <c r="A715" s="24"/>
      <c r="B715" s="24"/>
      <c r="C715" s="24"/>
    </row>
    <row r="716" spans="1:3" ht="15">
      <c r="A716" s="24"/>
      <c r="B716" s="24"/>
      <c r="C716" s="24"/>
    </row>
    <row r="717" spans="1:3" ht="15">
      <c r="A717" s="24"/>
      <c r="B717" s="24"/>
      <c r="C717" s="24"/>
    </row>
    <row r="718" spans="1:3" ht="15">
      <c r="A718" s="24"/>
      <c r="B718" s="24"/>
      <c r="C718" s="24"/>
    </row>
    <row r="719" spans="1:3" ht="15">
      <c r="A719" s="24"/>
      <c r="B719" s="24"/>
      <c r="C719" s="24"/>
    </row>
    <row r="720" spans="1:3" ht="15">
      <c r="A720" s="24"/>
      <c r="B720" s="24"/>
      <c r="C720" s="24"/>
    </row>
    <row r="721" spans="1:3" ht="15">
      <c r="A721" s="24"/>
      <c r="B721" s="24"/>
      <c r="C721" s="24"/>
    </row>
    <row r="722" spans="1:3" ht="15">
      <c r="A722" s="24"/>
      <c r="B722" s="24"/>
      <c r="C722" s="24"/>
    </row>
    <row r="723" spans="1:3" ht="15">
      <c r="A723" s="24"/>
      <c r="B723" s="24"/>
      <c r="C723" s="24"/>
    </row>
    <row r="724" spans="1:3" ht="15">
      <c r="A724" s="24"/>
      <c r="B724" s="24"/>
      <c r="C724" s="24"/>
    </row>
    <row r="725" spans="1:3" ht="15">
      <c r="A725" s="24"/>
      <c r="B725" s="24"/>
      <c r="C725" s="24"/>
    </row>
    <row r="726" spans="1:3" ht="15">
      <c r="A726" s="24"/>
      <c r="B726" s="24"/>
      <c r="C726" s="24"/>
    </row>
    <row r="727" spans="1:3" ht="15">
      <c r="A727" s="24"/>
      <c r="B727" s="24"/>
      <c r="C727" s="24"/>
    </row>
    <row r="728" spans="1:3" ht="15">
      <c r="A728" s="24"/>
      <c r="B728" s="24"/>
      <c r="C728" s="24"/>
    </row>
    <row r="729" spans="1:3" ht="15">
      <c r="A729" s="24"/>
      <c r="B729" s="24"/>
      <c r="C729" s="24"/>
    </row>
    <row r="730" spans="1:3" ht="15">
      <c r="A730" s="24"/>
      <c r="B730" s="24"/>
      <c r="C730" s="24"/>
    </row>
    <row r="731" spans="1:3" ht="15">
      <c r="A731" s="24"/>
      <c r="B731" s="24"/>
      <c r="C731" s="24"/>
    </row>
    <row r="732" spans="1:3" ht="15">
      <c r="A732" s="24"/>
      <c r="B732" s="24"/>
      <c r="C732" s="24"/>
    </row>
    <row r="733" spans="1:3" ht="15">
      <c r="A733" s="24"/>
      <c r="B733" s="24"/>
      <c r="C733" s="24"/>
    </row>
    <row r="734" spans="1:3" ht="15">
      <c r="A734" s="24"/>
      <c r="B734" s="24"/>
      <c r="C734" s="24"/>
    </row>
    <row r="735" spans="1:3" ht="15">
      <c r="A735" s="24"/>
      <c r="B735" s="24"/>
      <c r="C735" s="24"/>
    </row>
    <row r="736" spans="1:3" ht="15">
      <c r="A736" s="24"/>
      <c r="B736" s="24"/>
      <c r="C736" s="24"/>
    </row>
    <row r="737" spans="1:3" ht="15">
      <c r="A737" s="24"/>
      <c r="B737" s="24"/>
      <c r="C737" s="24"/>
    </row>
    <row r="738" spans="1:3" ht="15">
      <c r="A738" s="24"/>
      <c r="B738" s="24"/>
      <c r="C738" s="24"/>
    </row>
    <row r="739" spans="1:3" ht="15">
      <c r="A739" s="24"/>
      <c r="B739" s="24"/>
      <c r="C739" s="24"/>
    </row>
    <row r="740" spans="1:3" ht="15">
      <c r="A740" s="24"/>
      <c r="B740" s="24"/>
      <c r="C740" s="24"/>
    </row>
    <row r="741" spans="1:3" ht="15">
      <c r="A741" s="24"/>
      <c r="B741" s="24"/>
      <c r="C741" s="24"/>
    </row>
    <row r="742" spans="1:3" ht="15">
      <c r="A742" s="24"/>
      <c r="B742" s="24"/>
      <c r="C742" s="24"/>
    </row>
    <row r="743" spans="1:3" ht="15">
      <c r="A743" s="24"/>
      <c r="B743" s="24"/>
      <c r="C743" s="24"/>
    </row>
    <row r="744" spans="1:3" ht="15">
      <c r="A744" s="24"/>
      <c r="B744" s="24"/>
      <c r="C744" s="24"/>
    </row>
    <row r="745" spans="1:3" ht="15">
      <c r="A745" s="24"/>
      <c r="B745" s="24"/>
      <c r="C745" s="24"/>
    </row>
    <row r="746" spans="1:3" ht="15">
      <c r="A746" s="24"/>
      <c r="B746" s="24"/>
      <c r="C746" s="24"/>
    </row>
    <row r="747" spans="1:3" ht="15">
      <c r="A747" s="24"/>
      <c r="B747" s="24"/>
      <c r="C747" s="24"/>
    </row>
    <row r="748" spans="1:3" ht="15">
      <c r="A748" s="24"/>
      <c r="B748" s="24"/>
      <c r="C748" s="24"/>
    </row>
    <row r="749" spans="1:3" ht="15">
      <c r="A749" s="24"/>
      <c r="B749" s="24"/>
      <c r="C749" s="24"/>
    </row>
    <row r="750" spans="1:3" ht="15">
      <c r="A750" s="24"/>
      <c r="B750" s="24"/>
      <c r="C750" s="24"/>
    </row>
    <row r="751" spans="1:3" ht="15">
      <c r="A751" s="24"/>
      <c r="B751" s="24"/>
      <c r="C751" s="24"/>
    </row>
    <row r="752" spans="1:3" ht="15">
      <c r="A752" s="24"/>
      <c r="B752" s="24"/>
      <c r="C752" s="24"/>
    </row>
    <row r="753" spans="1:3" ht="15">
      <c r="A753" s="24"/>
      <c r="B753" s="24"/>
      <c r="C753" s="24"/>
    </row>
    <row r="754" spans="1:3" ht="15">
      <c r="A754" s="24"/>
      <c r="B754" s="24"/>
      <c r="C754" s="24"/>
    </row>
    <row r="755" spans="1:3" ht="15">
      <c r="A755" s="24"/>
      <c r="B755" s="24"/>
      <c r="C755" s="24"/>
    </row>
    <row r="756" spans="1:3" ht="15">
      <c r="A756" s="24"/>
      <c r="B756" s="24"/>
      <c r="C756" s="24"/>
    </row>
    <row r="757" spans="1:3" ht="15">
      <c r="A757" s="24"/>
      <c r="B757" s="24"/>
      <c r="C757" s="24"/>
    </row>
    <row r="758" spans="1:3" ht="15">
      <c r="A758" s="24"/>
      <c r="B758" s="24"/>
      <c r="C758" s="24"/>
    </row>
    <row r="759" spans="1:3" ht="15">
      <c r="A759" s="24"/>
      <c r="B759" s="24"/>
      <c r="C759" s="24"/>
    </row>
    <row r="760" spans="1:3" ht="15">
      <c r="A760" s="24"/>
      <c r="B760" s="24"/>
      <c r="C760" s="24"/>
    </row>
    <row r="761" spans="1:3" ht="15">
      <c r="A761" s="24"/>
      <c r="B761" s="24"/>
      <c r="C761" s="24"/>
    </row>
    <row r="762" spans="1:3" ht="15">
      <c r="A762" s="24"/>
      <c r="B762" s="24"/>
      <c r="C762" s="24"/>
    </row>
    <row r="763" spans="1:3" ht="15">
      <c r="A763" s="24"/>
      <c r="B763" s="24"/>
      <c r="C763" s="24"/>
    </row>
    <row r="764" spans="1:3" ht="15">
      <c r="A764" s="24"/>
      <c r="B764" s="24"/>
      <c r="C764" s="24"/>
    </row>
    <row r="765" spans="1:3" ht="15">
      <c r="A765" s="24"/>
      <c r="B765" s="24"/>
      <c r="C765" s="24"/>
    </row>
    <row r="766" spans="1:3" ht="15">
      <c r="A766" s="24"/>
      <c r="B766" s="24"/>
      <c r="C766" s="24"/>
    </row>
    <row r="767" spans="1:3" ht="15">
      <c r="A767" s="24"/>
      <c r="B767" s="24"/>
      <c r="C767" s="24"/>
    </row>
    <row r="768" spans="1:3" ht="15">
      <c r="A768" s="24"/>
      <c r="B768" s="24"/>
      <c r="C768" s="24"/>
    </row>
    <row r="769" spans="1:3" ht="15">
      <c r="A769" s="24"/>
      <c r="B769" s="24"/>
      <c r="C769" s="24"/>
    </row>
    <row r="770" spans="1:3" ht="15">
      <c r="A770" s="24"/>
      <c r="B770" s="24"/>
      <c r="C770" s="24"/>
    </row>
    <row r="771" spans="1:3" ht="15">
      <c r="A771" s="24"/>
      <c r="B771" s="24"/>
      <c r="C771" s="24"/>
    </row>
    <row r="772" spans="1:3" ht="15">
      <c r="A772" s="24"/>
      <c r="B772" s="24"/>
      <c r="C772" s="24"/>
    </row>
    <row r="773" spans="1:3" ht="15">
      <c r="A773" s="24"/>
      <c r="B773" s="24"/>
      <c r="C773" s="24"/>
    </row>
    <row r="774" spans="1:3" ht="15">
      <c r="A774" s="24"/>
      <c r="B774" s="24"/>
      <c r="C774" s="24"/>
    </row>
    <row r="775" spans="1:3" ht="15">
      <c r="A775" s="24"/>
      <c r="B775" s="24"/>
      <c r="C775" s="24"/>
    </row>
    <row r="776" spans="1:3" ht="15">
      <c r="A776" s="24"/>
      <c r="B776" s="24"/>
      <c r="C776" s="24"/>
    </row>
    <row r="777" spans="1:3" ht="15">
      <c r="A777" s="24"/>
      <c r="B777" s="24"/>
      <c r="C777" s="24"/>
    </row>
    <row r="778" spans="1:3" ht="15">
      <c r="A778" s="24"/>
      <c r="B778" s="24"/>
      <c r="C778" s="24"/>
    </row>
    <row r="779" spans="1:3" ht="15">
      <c r="A779" s="24"/>
      <c r="B779" s="24"/>
      <c r="C779" s="24"/>
    </row>
    <row r="780" spans="1:3" ht="15">
      <c r="A780" s="24"/>
      <c r="B780" s="24"/>
      <c r="C780" s="24"/>
    </row>
    <row r="781" spans="1:3" ht="15">
      <c r="A781" s="24"/>
      <c r="B781" s="24"/>
      <c r="C781" s="24"/>
    </row>
    <row r="782" spans="1:3" ht="15">
      <c r="A782" s="24"/>
      <c r="B782" s="24"/>
      <c r="C782" s="24"/>
    </row>
    <row r="783" spans="1:3" ht="15">
      <c r="A783" s="24"/>
      <c r="B783" s="24"/>
      <c r="C783" s="24"/>
    </row>
    <row r="784" spans="1:3" ht="15">
      <c r="A784" s="24"/>
      <c r="B784" s="24"/>
      <c r="C784" s="24"/>
    </row>
    <row r="785" spans="1:3" ht="15">
      <c r="A785" s="24"/>
      <c r="B785" s="24"/>
      <c r="C785" s="24"/>
    </row>
    <row r="786" spans="1:3" ht="15">
      <c r="A786" s="24"/>
      <c r="B786" s="24"/>
      <c r="C786" s="24"/>
    </row>
    <row r="787" spans="1:3" ht="15">
      <c r="A787" s="24"/>
      <c r="B787" s="24"/>
      <c r="C787" s="24"/>
    </row>
    <row r="788" spans="1:3" ht="15">
      <c r="A788" s="24"/>
      <c r="B788" s="24"/>
      <c r="C788" s="24"/>
    </row>
    <row r="789" spans="1:3" ht="15">
      <c r="A789" s="24"/>
      <c r="B789" s="24"/>
      <c r="C789" s="24"/>
    </row>
    <row r="790" spans="1:3" ht="15">
      <c r="A790" s="24"/>
      <c r="B790" s="24"/>
      <c r="C790" s="24"/>
    </row>
    <row r="791" spans="1:3" ht="15">
      <c r="A791" s="24"/>
      <c r="B791" s="24"/>
      <c r="C791" s="24"/>
    </row>
    <row r="792" spans="1:3" ht="15">
      <c r="A792" s="24"/>
      <c r="B792" s="24"/>
      <c r="C792" s="24"/>
    </row>
    <row r="793" spans="1:3" ht="15">
      <c r="A793" s="24"/>
      <c r="B793" s="24"/>
      <c r="C793" s="24"/>
    </row>
    <row r="794" spans="1:3" ht="15">
      <c r="A794" s="24"/>
      <c r="B794" s="24"/>
      <c r="C794" s="24"/>
    </row>
    <row r="795" spans="1:3" ht="15">
      <c r="A795" s="24"/>
      <c r="B795" s="24"/>
      <c r="C795" s="24"/>
    </row>
    <row r="796" spans="1:3" ht="15">
      <c r="A796" s="24"/>
      <c r="B796" s="24"/>
      <c r="C796" s="24"/>
    </row>
    <row r="797" spans="1:3" ht="15">
      <c r="A797" s="24"/>
      <c r="B797" s="24"/>
      <c r="C797" s="24"/>
    </row>
    <row r="798" spans="1:3" ht="15">
      <c r="A798" s="24"/>
      <c r="B798" s="24"/>
      <c r="C798" s="24"/>
    </row>
    <row r="799" spans="1:3" ht="15">
      <c r="A799" s="24"/>
      <c r="B799" s="24"/>
      <c r="C799" s="24"/>
    </row>
    <row r="800" spans="1:3" ht="15">
      <c r="A800" s="24"/>
      <c r="B800" s="24"/>
      <c r="C800" s="24"/>
    </row>
    <row r="801" spans="1:3" ht="15">
      <c r="A801" s="24"/>
      <c r="B801" s="24"/>
      <c r="C801" s="24"/>
    </row>
    <row r="802" spans="1:3" ht="15">
      <c r="A802" s="24"/>
      <c r="B802" s="24"/>
      <c r="C802" s="24"/>
    </row>
    <row r="803" spans="1:3" ht="15">
      <c r="A803" s="24"/>
      <c r="B803" s="24"/>
      <c r="C803" s="24"/>
    </row>
    <row r="804" spans="1:3" ht="15">
      <c r="A804" s="24"/>
      <c r="B804" s="24"/>
      <c r="C804" s="24"/>
    </row>
    <row r="805" spans="1:3" ht="15">
      <c r="A805" s="24"/>
      <c r="B805" s="24"/>
      <c r="C805" s="24"/>
    </row>
    <row r="806" spans="1:3" ht="15">
      <c r="A806" s="24"/>
      <c r="B806" s="24"/>
      <c r="C806" s="24"/>
    </row>
    <row r="807" spans="1:3" ht="15">
      <c r="A807" s="24"/>
      <c r="B807" s="24"/>
      <c r="C807" s="24"/>
    </row>
    <row r="808" spans="1:3" ht="15">
      <c r="A808" s="24"/>
      <c r="B808" s="24"/>
      <c r="C808" s="24"/>
    </row>
    <row r="809" spans="1:3" ht="15">
      <c r="A809" s="24"/>
      <c r="B809" s="24"/>
      <c r="C809" s="24"/>
    </row>
    <row r="810" spans="1:3" ht="15">
      <c r="A810" s="24"/>
      <c r="B810" s="24"/>
      <c r="C810" s="24"/>
    </row>
    <row r="811" spans="1:3" ht="15">
      <c r="A811" s="24"/>
      <c r="B811" s="24"/>
      <c r="C811" s="24"/>
    </row>
    <row r="812" spans="1:3" ht="15">
      <c r="A812" s="24"/>
      <c r="B812" s="24"/>
      <c r="C812" s="24"/>
    </row>
    <row r="813" spans="1:3" ht="15">
      <c r="A813" s="24"/>
      <c r="B813" s="24"/>
      <c r="C813" s="24"/>
    </row>
    <row r="814" spans="1:3" ht="15">
      <c r="A814" s="24"/>
      <c r="B814" s="24"/>
      <c r="C814" s="24"/>
    </row>
    <row r="815" spans="1:3" ht="15">
      <c r="A815" s="24"/>
      <c r="B815" s="24"/>
      <c r="C815" s="24"/>
    </row>
    <row r="816" spans="1:3" ht="15">
      <c r="A816" s="24"/>
      <c r="B816" s="24"/>
      <c r="C816" s="24"/>
    </row>
    <row r="817" spans="1:3" ht="15">
      <c r="A817" s="24"/>
      <c r="B817" s="24"/>
      <c r="C817" s="24"/>
    </row>
    <row r="818" spans="1:3" ht="15">
      <c r="A818" s="24"/>
      <c r="B818" s="24"/>
      <c r="C818" s="24"/>
    </row>
    <row r="819" spans="1:3" ht="15">
      <c r="A819" s="24"/>
      <c r="B819" s="24"/>
      <c r="C819" s="24"/>
    </row>
    <row r="820" spans="1:3" ht="15">
      <c r="A820" s="24"/>
      <c r="B820" s="24"/>
      <c r="C820" s="24"/>
    </row>
    <row r="821" spans="1:3" ht="15">
      <c r="A821" s="24"/>
      <c r="B821" s="24"/>
      <c r="C821" s="24"/>
    </row>
    <row r="822" spans="1:3" ht="15">
      <c r="A822" s="24"/>
      <c r="B822" s="24"/>
      <c r="C822" s="24"/>
    </row>
    <row r="823" spans="1:3" ht="15">
      <c r="A823" s="24"/>
      <c r="B823" s="24"/>
      <c r="C823" s="24"/>
    </row>
    <row r="824" spans="1:3" ht="15">
      <c r="A824" s="24"/>
      <c r="B824" s="24"/>
      <c r="C824" s="24"/>
    </row>
    <row r="825" spans="1:3" ht="15">
      <c r="A825" s="24"/>
      <c r="B825" s="24"/>
      <c r="C825" s="24"/>
    </row>
    <row r="826" spans="1:3" ht="15">
      <c r="A826" s="24"/>
      <c r="B826" s="24"/>
      <c r="C826" s="24"/>
    </row>
    <row r="827" spans="1:3" ht="15">
      <c r="A827" s="24"/>
      <c r="B827" s="24"/>
      <c r="C827" s="24"/>
    </row>
    <row r="828" spans="1:3" ht="15">
      <c r="A828" s="24"/>
      <c r="B828" s="24"/>
      <c r="C828" s="24"/>
    </row>
    <row r="829" spans="1:3" ht="15">
      <c r="A829" s="24"/>
      <c r="B829" s="24"/>
      <c r="C829" s="24"/>
    </row>
    <row r="830" spans="1:3" ht="15">
      <c r="A830" s="24"/>
      <c r="B830" s="24"/>
      <c r="C830" s="24"/>
    </row>
    <row r="831" spans="1:3" ht="15">
      <c r="A831" s="24"/>
      <c r="B831" s="24"/>
      <c r="C831" s="24"/>
    </row>
    <row r="832" spans="1:3" ht="15">
      <c r="A832" s="24"/>
      <c r="B832" s="24"/>
      <c r="C832" s="24"/>
    </row>
    <row r="833" spans="1:3" ht="15">
      <c r="A833" s="24"/>
      <c r="B833" s="24"/>
      <c r="C833" s="24"/>
    </row>
    <row r="834" spans="1:3" ht="15">
      <c r="A834" s="24"/>
      <c r="B834" s="24"/>
      <c r="C834" s="24"/>
    </row>
    <row r="835" spans="1:3" ht="15">
      <c r="A835" s="24"/>
      <c r="B835" s="24"/>
      <c r="C835" s="24"/>
    </row>
    <row r="836" spans="1:3" ht="15">
      <c r="A836" s="24"/>
      <c r="B836" s="24"/>
      <c r="C836" s="24"/>
    </row>
    <row r="837" spans="1:3" ht="15">
      <c r="A837" s="24"/>
      <c r="B837" s="24"/>
      <c r="C837" s="24"/>
    </row>
    <row r="838" spans="1:3" ht="15">
      <c r="A838" s="24"/>
      <c r="B838" s="24"/>
      <c r="C838" s="24"/>
    </row>
    <row r="839" spans="1:3" ht="15">
      <c r="A839" s="24"/>
      <c r="B839" s="24"/>
      <c r="C839" s="24"/>
    </row>
    <row r="840" spans="1:3" ht="15">
      <c r="A840" s="24"/>
      <c r="B840" s="24"/>
      <c r="C840" s="24"/>
    </row>
    <row r="841" spans="1:3" ht="15">
      <c r="A841" s="24"/>
      <c r="B841" s="24"/>
      <c r="C841" s="24"/>
    </row>
    <row r="842" spans="1:3" ht="15">
      <c r="A842" s="24"/>
      <c r="B842" s="24"/>
      <c r="C842" s="24"/>
    </row>
    <row r="843" spans="1:3" ht="15">
      <c r="A843" s="24"/>
      <c r="B843" s="24"/>
      <c r="C843" s="24"/>
    </row>
    <row r="844" spans="1:3" ht="15">
      <c r="A844" s="24"/>
      <c r="B844" s="24"/>
      <c r="C844" s="24"/>
    </row>
    <row r="845" spans="1:3" ht="15">
      <c r="A845" s="24"/>
      <c r="B845" s="24"/>
      <c r="C845" s="24"/>
    </row>
    <row r="846" spans="1:3" ht="15">
      <c r="A846" s="24"/>
      <c r="B846" s="24"/>
      <c r="C846" s="24"/>
    </row>
    <row r="847" spans="1:3" ht="15">
      <c r="A847" s="24"/>
      <c r="B847" s="24"/>
      <c r="C847" s="24"/>
    </row>
    <row r="848" spans="1:3" ht="15">
      <c r="A848" s="24"/>
      <c r="B848" s="24"/>
      <c r="C848" s="24"/>
    </row>
    <row r="849" spans="1:3" ht="15">
      <c r="A849" s="24"/>
      <c r="B849" s="24"/>
      <c r="C849" s="24"/>
    </row>
    <row r="850" spans="1:3" ht="15">
      <c r="A850" s="24"/>
      <c r="B850" s="24"/>
      <c r="C850" s="24"/>
    </row>
    <row r="851" spans="1:3" ht="15">
      <c r="A851" s="24"/>
      <c r="B851" s="24"/>
      <c r="C851" s="24"/>
    </row>
    <row r="852" spans="1:3" ht="15">
      <c r="A852" s="24"/>
      <c r="B852" s="24"/>
      <c r="C852" s="24"/>
    </row>
    <row r="853" spans="1:3" ht="15">
      <c r="A853" s="24"/>
      <c r="B853" s="24"/>
      <c r="C853" s="24"/>
    </row>
    <row r="854" spans="1:3" ht="15">
      <c r="A854" s="24"/>
      <c r="B854" s="24"/>
      <c r="C854" s="24"/>
    </row>
    <row r="855" spans="1:3" ht="15">
      <c r="A855" s="24"/>
      <c r="B855" s="24"/>
      <c r="C855" s="24"/>
    </row>
    <row r="856" spans="1:3" ht="15">
      <c r="A856" s="24"/>
      <c r="B856" s="24"/>
      <c r="C856" s="24"/>
    </row>
    <row r="857" spans="1:3" ht="15">
      <c r="A857" s="24"/>
      <c r="B857" s="24"/>
      <c r="C857" s="24"/>
    </row>
    <row r="858" spans="1:3" ht="15">
      <c r="A858" s="24"/>
      <c r="B858" s="24"/>
      <c r="C858" s="24"/>
    </row>
    <row r="859" spans="1:3" ht="15">
      <c r="A859" s="24"/>
      <c r="B859" s="24"/>
      <c r="C859" s="24"/>
    </row>
    <row r="860" spans="1:3" ht="15">
      <c r="A860" s="24"/>
      <c r="B860" s="24"/>
      <c r="C860" s="24"/>
    </row>
    <row r="861" spans="1:3" ht="15">
      <c r="A861" s="24"/>
      <c r="B861" s="24"/>
      <c r="C861" s="24"/>
    </row>
    <row r="862" spans="1:3" ht="15">
      <c r="A862" s="24"/>
      <c r="B862" s="24"/>
      <c r="C862" s="24"/>
    </row>
    <row r="863" spans="1:3" ht="15">
      <c r="A863" s="24"/>
      <c r="B863" s="24"/>
      <c r="C863" s="24"/>
    </row>
    <row r="864" spans="1:3" ht="15">
      <c r="A864" s="24"/>
      <c r="B864" s="24"/>
      <c r="C864" s="24"/>
    </row>
    <row r="865" spans="1:3" ht="15">
      <c r="A865" s="24"/>
      <c r="B865" s="24"/>
      <c r="C865" s="24"/>
    </row>
    <row r="866" spans="1:3" ht="15">
      <c r="A866" s="24"/>
      <c r="B866" s="24"/>
      <c r="C866" s="24"/>
    </row>
    <row r="867" spans="1:3" ht="15">
      <c r="A867" s="24"/>
      <c r="B867" s="24"/>
      <c r="C867" s="24"/>
    </row>
    <row r="868" spans="1:3" ht="15">
      <c r="A868" s="24"/>
      <c r="B868" s="24"/>
      <c r="C868" s="24"/>
    </row>
    <row r="869" spans="1:3" ht="15">
      <c r="A869" s="24"/>
      <c r="B869" s="24"/>
      <c r="C869" s="24"/>
    </row>
    <row r="870" spans="1:3" ht="15">
      <c r="A870" s="24"/>
      <c r="B870" s="24"/>
      <c r="C870" s="24"/>
    </row>
    <row r="871" spans="1:3" ht="15">
      <c r="A871" s="24"/>
      <c r="B871" s="24"/>
      <c r="C871" s="24"/>
    </row>
    <row r="872" spans="1:3" ht="15">
      <c r="A872" s="24"/>
      <c r="B872" s="24"/>
      <c r="C872" s="24"/>
    </row>
    <row r="873" spans="1:3" ht="15">
      <c r="A873" s="24"/>
      <c r="B873" s="24"/>
      <c r="C873" s="24"/>
    </row>
    <row r="874" spans="1:3" ht="15">
      <c r="A874" s="24"/>
      <c r="B874" s="24"/>
      <c r="C874" s="24"/>
    </row>
    <row r="875" spans="1:3" ht="15">
      <c r="A875" s="24"/>
      <c r="B875" s="24"/>
      <c r="C875" s="24"/>
    </row>
    <row r="876" spans="1:3" ht="15">
      <c r="A876" s="24"/>
      <c r="B876" s="24"/>
      <c r="C876" s="24"/>
    </row>
    <row r="877" spans="1:3" ht="15">
      <c r="A877" s="24"/>
      <c r="B877" s="24"/>
      <c r="C877" s="24"/>
    </row>
    <row r="878" spans="1:3" ht="15">
      <c r="A878" s="24"/>
      <c r="B878" s="24"/>
      <c r="C878" s="24"/>
    </row>
    <row r="879" spans="1:3" ht="15">
      <c r="A879" s="24"/>
      <c r="B879" s="24"/>
      <c r="C879" s="24"/>
    </row>
    <row r="880" spans="1:3" ht="15">
      <c r="A880" s="24"/>
      <c r="B880" s="24"/>
      <c r="C880" s="24"/>
    </row>
    <row r="881" spans="1:3" ht="15">
      <c r="A881" s="24"/>
      <c r="B881" s="24"/>
      <c r="C881" s="24"/>
    </row>
    <row r="882" spans="1:3" ht="15">
      <c r="A882" s="24"/>
      <c r="B882" s="24"/>
      <c r="C882" s="24"/>
    </row>
    <row r="883" spans="1:3" ht="15">
      <c r="A883" s="24"/>
      <c r="B883" s="24"/>
      <c r="C883" s="24"/>
    </row>
    <row r="884" spans="1:3" ht="15">
      <c r="A884" s="24"/>
      <c r="B884" s="24"/>
      <c r="C884" s="24"/>
    </row>
    <row r="885" spans="1:3" ht="15">
      <c r="A885" s="24"/>
      <c r="B885" s="24"/>
      <c r="C885" s="24"/>
    </row>
    <row r="886" spans="1:3" ht="15">
      <c r="A886" s="24"/>
      <c r="B886" s="24"/>
      <c r="C886" s="24"/>
    </row>
    <row r="887" spans="1:3" ht="15">
      <c r="A887" s="24"/>
      <c r="B887" s="24"/>
      <c r="C887" s="24"/>
    </row>
    <row r="888" spans="1:3" ht="15">
      <c r="A888" s="24"/>
      <c r="B888" s="24"/>
      <c r="C888" s="24"/>
    </row>
    <row r="889" spans="1:3" ht="15">
      <c r="A889" s="24"/>
      <c r="B889" s="24"/>
      <c r="C889" s="24"/>
    </row>
    <row r="890" spans="1:3" ht="15">
      <c r="A890" s="24"/>
      <c r="B890" s="24"/>
      <c r="C890" s="24"/>
    </row>
    <row r="891" spans="1:3" ht="15">
      <c r="A891" s="24"/>
      <c r="B891" s="24"/>
      <c r="C891" s="24"/>
    </row>
    <row r="892" spans="1:3" ht="15">
      <c r="A892" s="24"/>
      <c r="B892" s="24"/>
      <c r="C892" s="24"/>
    </row>
    <row r="893" spans="1:3" ht="15">
      <c r="A893" s="24"/>
      <c r="B893" s="24"/>
      <c r="C893" s="24"/>
    </row>
    <row r="894" spans="1:3" ht="15">
      <c r="A894" s="24"/>
      <c r="B894" s="24"/>
      <c r="C894" s="24"/>
    </row>
    <row r="895" spans="1:3" ht="15">
      <c r="A895" s="24"/>
      <c r="B895" s="24"/>
      <c r="C895" s="24"/>
    </row>
    <row r="896" spans="1:3" ht="15">
      <c r="A896" s="24"/>
      <c r="B896" s="24"/>
      <c r="C896" s="24"/>
    </row>
    <row r="897" spans="1:3" ht="15">
      <c r="A897" s="24"/>
      <c r="B897" s="24"/>
      <c r="C897" s="24"/>
    </row>
    <row r="898" spans="1:3" ht="15">
      <c r="A898" s="24"/>
      <c r="B898" s="24"/>
      <c r="C898" s="24"/>
    </row>
    <row r="899" spans="1:3" ht="15">
      <c r="A899" s="24"/>
      <c r="B899" s="24"/>
      <c r="C899" s="24"/>
    </row>
    <row r="900" spans="1:3" ht="15">
      <c r="A900" s="24"/>
      <c r="B900" s="24"/>
      <c r="C900" s="24"/>
    </row>
    <row r="901" spans="1:3" ht="15">
      <c r="A901" s="24"/>
      <c r="B901" s="24"/>
      <c r="C901" s="24"/>
    </row>
    <row r="902" spans="1:3" ht="15">
      <c r="A902" s="24"/>
      <c r="B902" s="24"/>
      <c r="C902" s="24"/>
    </row>
    <row r="903" spans="1:3" ht="15">
      <c r="A903" s="24"/>
      <c r="B903" s="24"/>
      <c r="C903" s="24"/>
    </row>
    <row r="904" spans="1:3" ht="15">
      <c r="A904" s="24"/>
      <c r="B904" s="24"/>
      <c r="C904" s="24"/>
    </row>
    <row r="905" spans="1:3" ht="15">
      <c r="A905" s="24"/>
      <c r="B905" s="24"/>
      <c r="C905" s="24"/>
    </row>
    <row r="906" spans="1:3" ht="15">
      <c r="A906" s="24"/>
      <c r="B906" s="24"/>
      <c r="C906" s="24"/>
    </row>
    <row r="907" spans="1:3" ht="15">
      <c r="A907" s="24"/>
      <c r="B907" s="24"/>
      <c r="C907" s="24"/>
    </row>
    <row r="908" spans="1:3" ht="15">
      <c r="A908" s="24"/>
      <c r="B908" s="24"/>
      <c r="C908" s="24"/>
    </row>
    <row r="909" spans="1:3" ht="15">
      <c r="A909" s="24"/>
      <c r="B909" s="24"/>
      <c r="C909" s="24"/>
    </row>
    <row r="910" spans="1:3" ht="15">
      <c r="A910" s="24"/>
      <c r="B910" s="24"/>
      <c r="C910" s="24"/>
    </row>
    <row r="911" spans="1:3" ht="15">
      <c r="A911" s="24"/>
      <c r="B911" s="24"/>
      <c r="C911" s="24"/>
    </row>
  </sheetData>
  <mergeCells count="2">
    <mergeCell ref="A10:C10"/>
    <mergeCell ref="A9:C9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view="pageBreakPreview" zoomScale="93" zoomScaleSheetLayoutView="93" workbookViewId="0" topLeftCell="A1">
      <selection activeCell="C55" sqref="C55"/>
    </sheetView>
  </sheetViews>
  <sheetFormatPr defaultColWidth="9.140625" defaultRowHeight="15"/>
  <cols>
    <col min="1" max="1" width="28.00390625" style="25" customWidth="1"/>
    <col min="2" max="2" width="85.7109375" style="26" customWidth="1"/>
    <col min="3" max="3" width="18.00390625" style="101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19" t="s">
        <v>416</v>
      </c>
    </row>
    <row r="2" ht="18.75">
      <c r="C2" s="151" t="s">
        <v>675</v>
      </c>
    </row>
    <row r="3" ht="15">
      <c r="C3" s="151" t="s">
        <v>676</v>
      </c>
    </row>
    <row r="4" ht="15">
      <c r="C4" s="151"/>
    </row>
    <row r="5" ht="15">
      <c r="C5" s="151" t="s">
        <v>372</v>
      </c>
    </row>
    <row r="6" ht="15">
      <c r="C6" s="151" t="s">
        <v>614</v>
      </c>
    </row>
    <row r="7" ht="15">
      <c r="C7" s="151" t="s">
        <v>615</v>
      </c>
    </row>
    <row r="8" ht="15">
      <c r="C8" s="151" t="s">
        <v>616</v>
      </c>
    </row>
    <row r="9" spans="1:3" ht="15">
      <c r="A9" s="162" t="s">
        <v>343</v>
      </c>
      <c r="B9" s="162"/>
      <c r="C9" s="162"/>
    </row>
    <row r="10" spans="1:3" ht="15">
      <c r="A10" s="161" t="s">
        <v>459</v>
      </c>
      <c r="B10" s="161"/>
      <c r="C10" s="161"/>
    </row>
    <row r="11" ht="15">
      <c r="C11" s="93" t="s">
        <v>223</v>
      </c>
    </row>
    <row r="12" spans="1:3" ht="57.75" customHeight="1">
      <c r="A12" s="27" t="s">
        <v>214</v>
      </c>
      <c r="B12" s="28" t="s">
        <v>224</v>
      </c>
      <c r="C12" s="94" t="s">
        <v>341</v>
      </c>
    </row>
    <row r="13" spans="1:3" ht="15">
      <c r="A13" s="29" t="s">
        <v>225</v>
      </c>
      <c r="B13" s="30" t="s">
        <v>226</v>
      </c>
      <c r="C13" s="95">
        <f>C14+C18+C22+C24+C29+C31+C34+C37+C16</f>
        <v>281843.22400000005</v>
      </c>
    </row>
    <row r="14" spans="1:3" ht="15">
      <c r="A14" s="29" t="s">
        <v>227</v>
      </c>
      <c r="B14" s="31" t="s">
        <v>228</v>
      </c>
      <c r="C14" s="91">
        <f>SUM(C15:C15)</f>
        <v>218897.94</v>
      </c>
    </row>
    <row r="15" spans="1:3" ht="15">
      <c r="A15" s="29" t="s">
        <v>229</v>
      </c>
      <c r="B15" s="31" t="s">
        <v>230</v>
      </c>
      <c r="C15" s="91">
        <v>218897.94</v>
      </c>
    </row>
    <row r="16" spans="1:3" ht="37.5">
      <c r="A16" s="29" t="s">
        <v>231</v>
      </c>
      <c r="B16" s="31" t="s">
        <v>232</v>
      </c>
      <c r="C16" s="91">
        <f>C17</f>
        <v>10507</v>
      </c>
    </row>
    <row r="17" spans="1:3" ht="37.5">
      <c r="A17" s="29" t="s">
        <v>233</v>
      </c>
      <c r="B17" s="31" t="s">
        <v>234</v>
      </c>
      <c r="C17" s="91">
        <v>10507</v>
      </c>
    </row>
    <row r="18" spans="1:3" ht="15">
      <c r="A18" s="29" t="s">
        <v>235</v>
      </c>
      <c r="B18" s="31" t="s">
        <v>236</v>
      </c>
      <c r="C18" s="91">
        <f>SUM(C19:C21)</f>
        <v>12435</v>
      </c>
    </row>
    <row r="19" spans="1:3" ht="19.5" customHeight="1">
      <c r="A19" s="29" t="s">
        <v>237</v>
      </c>
      <c r="B19" s="31" t="s">
        <v>238</v>
      </c>
      <c r="C19" s="91">
        <v>10000</v>
      </c>
    </row>
    <row r="20" spans="1:3" ht="15">
      <c r="A20" s="29" t="s">
        <v>239</v>
      </c>
      <c r="B20" s="31" t="s">
        <v>240</v>
      </c>
      <c r="C20" s="91">
        <v>2000</v>
      </c>
    </row>
    <row r="21" spans="1:3" ht="37.5">
      <c r="A21" s="29" t="s">
        <v>241</v>
      </c>
      <c r="B21" s="31" t="s">
        <v>242</v>
      </c>
      <c r="C21" s="91">
        <v>435</v>
      </c>
    </row>
    <row r="22" spans="1:3" ht="15">
      <c r="A22" s="29" t="s">
        <v>243</v>
      </c>
      <c r="B22" s="31" t="s">
        <v>244</v>
      </c>
      <c r="C22" s="91">
        <f>C23</f>
        <v>2828</v>
      </c>
    </row>
    <row r="23" spans="1:3" ht="37.5">
      <c r="A23" s="29" t="s">
        <v>245</v>
      </c>
      <c r="B23" s="31" t="s">
        <v>246</v>
      </c>
      <c r="C23" s="91">
        <v>2828</v>
      </c>
    </row>
    <row r="24" spans="1:3" ht="36" customHeight="1">
      <c r="A24" s="29" t="s">
        <v>247</v>
      </c>
      <c r="B24" s="32" t="s">
        <v>248</v>
      </c>
      <c r="C24" s="91">
        <f>SUM(C25:C28)</f>
        <v>18510.5</v>
      </c>
    </row>
    <row r="25" spans="1:3" ht="56.25">
      <c r="A25" s="29" t="s">
        <v>687</v>
      </c>
      <c r="B25" s="32" t="s">
        <v>688</v>
      </c>
      <c r="C25" s="91">
        <v>5.44</v>
      </c>
    </row>
    <row r="26" spans="1:3" ht="91.5" customHeight="1">
      <c r="A26" s="29" t="s">
        <v>387</v>
      </c>
      <c r="B26" s="31" t="s">
        <v>386</v>
      </c>
      <c r="C26" s="91">
        <v>13693.17</v>
      </c>
    </row>
    <row r="27" spans="1:3" ht="37.5" customHeight="1">
      <c r="A27" s="29" t="s">
        <v>384</v>
      </c>
      <c r="B27" s="31" t="s">
        <v>383</v>
      </c>
      <c r="C27" s="96">
        <v>1911.89</v>
      </c>
    </row>
    <row r="28" spans="1:3" ht="93.75">
      <c r="A28" s="29" t="s">
        <v>385</v>
      </c>
      <c r="B28" s="31" t="s">
        <v>249</v>
      </c>
      <c r="C28" s="91">
        <v>2900</v>
      </c>
    </row>
    <row r="29" spans="1:3" ht="24" customHeight="1">
      <c r="A29" s="29" t="s">
        <v>250</v>
      </c>
      <c r="B29" s="32" t="s">
        <v>251</v>
      </c>
      <c r="C29" s="91">
        <f>SUM(C30:C30)</f>
        <v>410</v>
      </c>
    </row>
    <row r="30" spans="1:3" ht="15">
      <c r="A30" s="29" t="s">
        <v>252</v>
      </c>
      <c r="B30" s="31" t="s">
        <v>253</v>
      </c>
      <c r="C30" s="91">
        <v>410</v>
      </c>
    </row>
    <row r="31" spans="1:3" ht="37.5">
      <c r="A31" s="29" t="s">
        <v>254</v>
      </c>
      <c r="B31" s="31" t="s">
        <v>255</v>
      </c>
      <c r="C31" s="91">
        <f>C32+C33</f>
        <v>817.784</v>
      </c>
    </row>
    <row r="32" spans="1:3" ht="36.75" customHeight="1">
      <c r="A32" s="29" t="s">
        <v>256</v>
      </c>
      <c r="B32" s="31" t="s">
        <v>257</v>
      </c>
      <c r="C32" s="91">
        <v>744</v>
      </c>
    </row>
    <row r="33" spans="1:3" ht="21.75" customHeight="1">
      <c r="A33" s="29" t="s">
        <v>569</v>
      </c>
      <c r="B33" s="31" t="s">
        <v>570</v>
      </c>
      <c r="C33" s="91">
        <v>73.784</v>
      </c>
    </row>
    <row r="34" spans="1:3" ht="37.5">
      <c r="A34" s="29" t="s">
        <v>258</v>
      </c>
      <c r="B34" s="31" t="s">
        <v>259</v>
      </c>
      <c r="C34" s="91">
        <f>C35+C36</f>
        <v>15500</v>
      </c>
    </row>
    <row r="35" spans="1:3" ht="92.25" customHeight="1">
      <c r="A35" s="29" t="s">
        <v>260</v>
      </c>
      <c r="B35" s="33" t="s">
        <v>261</v>
      </c>
      <c r="C35" s="91">
        <v>1000</v>
      </c>
    </row>
    <row r="36" spans="1:3" ht="36" customHeight="1">
      <c r="A36" s="29" t="s">
        <v>388</v>
      </c>
      <c r="B36" s="31" t="s">
        <v>262</v>
      </c>
      <c r="C36" s="91">
        <v>14500</v>
      </c>
    </row>
    <row r="37" spans="1:3" ht="15">
      <c r="A37" s="29" t="s">
        <v>263</v>
      </c>
      <c r="B37" s="32" t="s">
        <v>264</v>
      </c>
      <c r="C37" s="96">
        <f>C38+C40+C43+C41+C42+C44+C45+C46+C39</f>
        <v>1937</v>
      </c>
    </row>
    <row r="38" spans="1:3" ht="37.5">
      <c r="A38" s="29" t="s">
        <v>265</v>
      </c>
      <c r="B38" s="34" t="s">
        <v>266</v>
      </c>
      <c r="C38" s="97">
        <v>125</v>
      </c>
    </row>
    <row r="39" spans="1:3" ht="54" customHeight="1">
      <c r="A39" s="29" t="s">
        <v>677</v>
      </c>
      <c r="B39" s="34" t="s">
        <v>678</v>
      </c>
      <c r="C39" s="97">
        <v>5</v>
      </c>
    </row>
    <row r="40" spans="1:3" ht="57.75" customHeight="1">
      <c r="A40" s="29" t="s">
        <v>417</v>
      </c>
      <c r="B40" s="34" t="s">
        <v>418</v>
      </c>
      <c r="C40" s="97">
        <v>85</v>
      </c>
    </row>
    <row r="41" spans="1:3" ht="112.5" customHeight="1">
      <c r="A41" s="29" t="s">
        <v>267</v>
      </c>
      <c r="B41" s="34" t="s">
        <v>268</v>
      </c>
      <c r="C41" s="97">
        <v>250</v>
      </c>
    </row>
    <row r="42" spans="1:3" ht="54.75" customHeight="1">
      <c r="A42" s="29" t="s">
        <v>419</v>
      </c>
      <c r="B42" s="34" t="s">
        <v>420</v>
      </c>
      <c r="C42" s="97">
        <v>25</v>
      </c>
    </row>
    <row r="43" spans="1:3" ht="34.5" customHeight="1">
      <c r="A43" s="29" t="s">
        <v>679</v>
      </c>
      <c r="B43" s="34" t="s">
        <v>680</v>
      </c>
      <c r="C43" s="97">
        <v>20</v>
      </c>
    </row>
    <row r="44" spans="1:3" ht="74.25" customHeight="1">
      <c r="A44" s="29" t="s">
        <v>425</v>
      </c>
      <c r="B44" s="56" t="s">
        <v>426</v>
      </c>
      <c r="C44" s="97">
        <v>15</v>
      </c>
    </row>
    <row r="45" spans="1:3" ht="75">
      <c r="A45" s="29" t="s">
        <v>269</v>
      </c>
      <c r="B45" s="31" t="s">
        <v>270</v>
      </c>
      <c r="C45" s="96">
        <v>257</v>
      </c>
    </row>
    <row r="46" spans="1:3" ht="34.5" customHeight="1">
      <c r="A46" s="29" t="s">
        <v>271</v>
      </c>
      <c r="B46" s="34" t="s">
        <v>272</v>
      </c>
      <c r="C46" s="96">
        <v>1155</v>
      </c>
    </row>
    <row r="47" spans="1:3" s="8" customFormat="1" ht="20.25" customHeight="1" collapsed="1">
      <c r="A47" s="35" t="s">
        <v>273</v>
      </c>
      <c r="B47" s="35" t="s">
        <v>274</v>
      </c>
      <c r="C47" s="98">
        <f>C48</f>
        <v>410608.571</v>
      </c>
    </row>
    <row r="48" spans="1:3" ht="38.25" customHeight="1">
      <c r="A48" s="36" t="s">
        <v>275</v>
      </c>
      <c r="B48" s="36" t="s">
        <v>346</v>
      </c>
      <c r="C48" s="97">
        <f>C49+C51+C55</f>
        <v>410608.571</v>
      </c>
    </row>
    <row r="49" spans="1:3" ht="21.75" customHeight="1">
      <c r="A49" s="36" t="s">
        <v>689</v>
      </c>
      <c r="B49" s="36" t="s">
        <v>690</v>
      </c>
      <c r="C49" s="97">
        <f>C50</f>
        <v>4755</v>
      </c>
    </row>
    <row r="50" spans="1:3" ht="38.25" customHeight="1">
      <c r="A50" s="36" t="s">
        <v>691</v>
      </c>
      <c r="B50" s="36" t="s">
        <v>692</v>
      </c>
      <c r="C50" s="97">
        <v>4755</v>
      </c>
    </row>
    <row r="51" spans="1:3" ht="38.25" customHeight="1">
      <c r="A51" s="36" t="s">
        <v>632</v>
      </c>
      <c r="B51" s="36" t="s">
        <v>577</v>
      </c>
      <c r="C51" s="97">
        <f>C52+C53+C54</f>
        <v>56318.130000000005</v>
      </c>
    </row>
    <row r="52" spans="1:3" ht="56.25">
      <c r="A52" s="36" t="s">
        <v>633</v>
      </c>
      <c r="B52" s="36" t="s">
        <v>578</v>
      </c>
      <c r="C52" s="97">
        <v>964.8</v>
      </c>
    </row>
    <row r="53" spans="1:3" ht="53.25" customHeight="1">
      <c r="A53" s="36" t="s">
        <v>634</v>
      </c>
      <c r="B53" s="38" t="s">
        <v>579</v>
      </c>
      <c r="C53" s="97">
        <v>2776.068</v>
      </c>
    </row>
    <row r="54" spans="1:3" ht="20.25" customHeight="1">
      <c r="A54" s="36" t="s">
        <v>635</v>
      </c>
      <c r="B54" s="36" t="s">
        <v>580</v>
      </c>
      <c r="C54" s="97">
        <v>52577.262</v>
      </c>
    </row>
    <row r="55" spans="1:3" ht="18.75" customHeight="1">
      <c r="A55" s="37" t="s">
        <v>568</v>
      </c>
      <c r="B55" s="36" t="s">
        <v>368</v>
      </c>
      <c r="C55" s="97">
        <f>C60+C56+C57+C59+C58</f>
        <v>349535.441</v>
      </c>
    </row>
    <row r="56" spans="1:3" ht="37.5">
      <c r="A56" s="36" t="s">
        <v>567</v>
      </c>
      <c r="B56" s="36" t="s">
        <v>278</v>
      </c>
      <c r="C56" s="97">
        <v>341995.336</v>
      </c>
    </row>
    <row r="57" spans="1:3" ht="75.75" customHeight="1">
      <c r="A57" s="36" t="s">
        <v>566</v>
      </c>
      <c r="B57" s="38" t="s">
        <v>382</v>
      </c>
      <c r="C57" s="97">
        <v>4094</v>
      </c>
    </row>
    <row r="58" spans="1:3" ht="56.25">
      <c r="A58" s="36" t="s">
        <v>565</v>
      </c>
      <c r="B58" s="36" t="s">
        <v>277</v>
      </c>
      <c r="C58" s="97">
        <v>1110.648</v>
      </c>
    </row>
    <row r="59" spans="1:3" ht="56.25" customHeight="1">
      <c r="A59" s="36" t="s">
        <v>564</v>
      </c>
      <c r="B59" s="38" t="s">
        <v>389</v>
      </c>
      <c r="C59" s="97">
        <v>21.017</v>
      </c>
    </row>
    <row r="60" spans="1:3" ht="37.5">
      <c r="A60" s="36" t="s">
        <v>563</v>
      </c>
      <c r="B60" s="36" t="s">
        <v>276</v>
      </c>
      <c r="C60" s="97">
        <v>2314.44</v>
      </c>
    </row>
    <row r="61" spans="1:3" ht="15">
      <c r="A61" s="39"/>
      <c r="B61" s="40" t="s">
        <v>157</v>
      </c>
      <c r="C61" s="99">
        <f>C13+C47</f>
        <v>692451.795</v>
      </c>
    </row>
    <row r="62" spans="1:3" ht="15">
      <c r="A62" s="41"/>
      <c r="B62" s="42"/>
      <c r="C62" s="100"/>
    </row>
    <row r="63" spans="1:3" ht="15">
      <c r="A63" s="41"/>
      <c r="B63" s="42"/>
      <c r="C63" s="100"/>
    </row>
  </sheetData>
  <mergeCells count="2">
    <mergeCell ref="A10:C10"/>
    <mergeCell ref="A9:C9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98" zoomScaleSheetLayoutView="98" workbookViewId="0" topLeftCell="A1">
      <selection activeCell="C2" sqref="C2"/>
    </sheetView>
  </sheetViews>
  <sheetFormatPr defaultColWidth="9.140625" defaultRowHeight="15"/>
  <cols>
    <col min="1" max="1" width="5.421875" style="125" customWidth="1"/>
    <col min="2" max="2" width="116.421875" style="125" customWidth="1"/>
    <col min="3" max="3" width="16.28125" style="125" customWidth="1"/>
    <col min="4" max="4" width="17.8515625" style="153" customWidth="1"/>
  </cols>
  <sheetData>
    <row r="1" ht="15">
      <c r="C1" s="121" t="s">
        <v>624</v>
      </c>
    </row>
    <row r="2" ht="18.75">
      <c r="C2" s="151" t="s">
        <v>675</v>
      </c>
    </row>
    <row r="3" ht="15">
      <c r="C3" s="151" t="s">
        <v>676</v>
      </c>
    </row>
    <row r="4" ht="15">
      <c r="C4" s="151"/>
    </row>
    <row r="5" ht="15">
      <c r="C5" s="151" t="s">
        <v>421</v>
      </c>
    </row>
    <row r="6" ht="15">
      <c r="C6" s="151" t="s">
        <v>614</v>
      </c>
    </row>
    <row r="7" ht="15">
      <c r="C7" s="151" t="s">
        <v>615</v>
      </c>
    </row>
    <row r="8" ht="15">
      <c r="C8" s="151" t="s">
        <v>616</v>
      </c>
    </row>
    <row r="9" spans="1:3" ht="15">
      <c r="A9" s="163" t="s">
        <v>343</v>
      </c>
      <c r="B9" s="163"/>
      <c r="C9" s="163"/>
    </row>
    <row r="10" spans="1:3" ht="15">
      <c r="A10" s="164" t="s">
        <v>460</v>
      </c>
      <c r="B10" s="164"/>
      <c r="C10" s="164"/>
    </row>
    <row r="11" spans="1:3" ht="15">
      <c r="A11" s="126"/>
      <c r="B11" s="126"/>
      <c r="C11" s="124" t="s">
        <v>337</v>
      </c>
    </row>
    <row r="12" spans="1:3" ht="37.5">
      <c r="A12" s="127" t="s">
        <v>422</v>
      </c>
      <c r="B12" s="128" t="s">
        <v>423</v>
      </c>
      <c r="C12" s="28" t="s">
        <v>280</v>
      </c>
    </row>
    <row r="13" spans="1:3" ht="15">
      <c r="A13" s="27">
        <v>1</v>
      </c>
      <c r="B13" s="32" t="s">
        <v>693</v>
      </c>
      <c r="C13" s="97">
        <v>4755</v>
      </c>
    </row>
    <row r="14" spans="1:4" ht="75">
      <c r="A14" s="129">
        <v>2</v>
      </c>
      <c r="B14" s="32" t="s">
        <v>581</v>
      </c>
      <c r="C14" s="97">
        <v>7462.5</v>
      </c>
      <c r="D14" s="154">
        <v>7462500</v>
      </c>
    </row>
    <row r="15" spans="1:4" ht="56.25">
      <c r="A15" s="129">
        <v>3</v>
      </c>
      <c r="B15" s="32" t="s">
        <v>582</v>
      </c>
      <c r="C15" s="97">
        <v>11630.737</v>
      </c>
      <c r="D15" s="154">
        <v>11827862.35</v>
      </c>
    </row>
    <row r="16" spans="1:4" ht="37.5">
      <c r="A16" s="129">
        <v>4</v>
      </c>
      <c r="B16" s="32" t="s">
        <v>583</v>
      </c>
      <c r="C16" s="97">
        <v>2804.419</v>
      </c>
      <c r="D16" s="154">
        <v>845763.93</v>
      </c>
    </row>
    <row r="17" spans="1:4" ht="56.25">
      <c r="A17" s="130">
        <v>5</v>
      </c>
      <c r="B17" s="32" t="s">
        <v>584</v>
      </c>
      <c r="C17" s="97">
        <v>2776.068</v>
      </c>
      <c r="D17" s="154"/>
    </row>
    <row r="18" spans="1:4" ht="56.25">
      <c r="A18" s="130">
        <v>6</v>
      </c>
      <c r="B18" s="32" t="s">
        <v>585</v>
      </c>
      <c r="C18" s="97">
        <v>146.096</v>
      </c>
      <c r="D18" s="154"/>
    </row>
    <row r="19" spans="1:4" ht="37.5">
      <c r="A19" s="130">
        <v>7</v>
      </c>
      <c r="B19" s="32" t="s">
        <v>586</v>
      </c>
      <c r="C19" s="97">
        <v>5328.12</v>
      </c>
      <c r="D19" s="154">
        <v>5425500</v>
      </c>
    </row>
    <row r="20" spans="1:4" ht="37.5">
      <c r="A20" s="130">
        <v>8</v>
      </c>
      <c r="B20" s="32" t="s">
        <v>587</v>
      </c>
      <c r="C20" s="97">
        <v>5784</v>
      </c>
      <c r="D20" s="154"/>
    </row>
    <row r="21" spans="1:4" ht="56.25">
      <c r="A21" s="130">
        <v>9</v>
      </c>
      <c r="B21" s="32" t="s">
        <v>588</v>
      </c>
      <c r="C21" s="97">
        <v>11749.103</v>
      </c>
      <c r="D21" s="154">
        <v>11749103.2</v>
      </c>
    </row>
    <row r="22" spans="1:4" ht="56.25">
      <c r="A22" s="130">
        <v>10</v>
      </c>
      <c r="B22" s="32" t="s">
        <v>671</v>
      </c>
      <c r="C22" s="97">
        <v>89.18</v>
      </c>
      <c r="D22" s="154"/>
    </row>
    <row r="23" spans="1:4" ht="77.25" customHeight="1">
      <c r="A23" s="130">
        <v>11</v>
      </c>
      <c r="B23" s="32" t="s">
        <v>589</v>
      </c>
      <c r="C23" s="97">
        <v>3.223</v>
      </c>
      <c r="D23" s="154"/>
    </row>
    <row r="24" spans="1:4" ht="57.75" customHeight="1">
      <c r="A24" s="130">
        <v>12</v>
      </c>
      <c r="B24" s="32" t="s">
        <v>590</v>
      </c>
      <c r="C24" s="97">
        <v>2550</v>
      </c>
      <c r="D24" s="154"/>
    </row>
    <row r="25" spans="1:4" ht="57.75" customHeight="1">
      <c r="A25" s="130">
        <v>13</v>
      </c>
      <c r="B25" s="32" t="s">
        <v>591</v>
      </c>
      <c r="C25" s="97">
        <v>13013.746</v>
      </c>
      <c r="D25" s="154"/>
    </row>
    <row r="26" spans="1:4" ht="56.25">
      <c r="A26" s="130">
        <v>14</v>
      </c>
      <c r="B26" s="32" t="s">
        <v>474</v>
      </c>
      <c r="C26" s="97">
        <v>2314.44</v>
      </c>
      <c r="D26" s="154"/>
    </row>
    <row r="27" spans="1:4" ht="54.75" customHeight="1">
      <c r="A27" s="130">
        <v>15</v>
      </c>
      <c r="B27" s="32" t="s">
        <v>468</v>
      </c>
      <c r="C27" s="97">
        <v>12146.467</v>
      </c>
      <c r="D27" s="154"/>
    </row>
    <row r="28" spans="1:4" ht="56.25">
      <c r="A28" s="130">
        <v>16</v>
      </c>
      <c r="B28" s="32" t="s">
        <v>479</v>
      </c>
      <c r="C28" s="97">
        <v>1137.906</v>
      </c>
      <c r="D28" s="154"/>
    </row>
    <row r="29" spans="1:4" ht="93.75">
      <c r="A29" s="130">
        <v>17</v>
      </c>
      <c r="B29" s="32" t="s">
        <v>469</v>
      </c>
      <c r="C29" s="97">
        <v>217508</v>
      </c>
      <c r="D29" s="154"/>
    </row>
    <row r="30" spans="1:4" ht="39" customHeight="1">
      <c r="A30" s="130">
        <v>18</v>
      </c>
      <c r="B30" s="32" t="s">
        <v>473</v>
      </c>
      <c r="C30" s="97">
        <v>747.157</v>
      </c>
      <c r="D30" s="154"/>
    </row>
    <row r="31" spans="1:4" ht="39" customHeight="1">
      <c r="A31" s="130">
        <v>19</v>
      </c>
      <c r="B31" s="32" t="s">
        <v>472</v>
      </c>
      <c r="C31" s="97">
        <v>737.873</v>
      </c>
      <c r="D31" s="154"/>
    </row>
    <row r="32" spans="1:4" ht="93.75">
      <c r="A32" s="130">
        <v>20</v>
      </c>
      <c r="B32" s="32" t="s">
        <v>470</v>
      </c>
      <c r="C32" s="97">
        <v>4094</v>
      </c>
      <c r="D32" s="154"/>
    </row>
    <row r="33" spans="1:4" ht="56.25">
      <c r="A33" s="130">
        <v>21</v>
      </c>
      <c r="B33" s="32" t="s">
        <v>475</v>
      </c>
      <c r="C33" s="97">
        <v>1110.648</v>
      </c>
      <c r="D33" s="154"/>
    </row>
    <row r="34" spans="1:4" ht="59.25" customHeight="1">
      <c r="A34" s="130">
        <v>22</v>
      </c>
      <c r="B34" s="32" t="s">
        <v>471</v>
      </c>
      <c r="C34" s="97">
        <v>72007</v>
      </c>
      <c r="D34" s="154"/>
    </row>
    <row r="35" spans="1:4" ht="60.75" customHeight="1">
      <c r="A35" s="130">
        <v>23</v>
      </c>
      <c r="B35" s="32" t="s">
        <v>478</v>
      </c>
      <c r="C35" s="97">
        <v>3358.058</v>
      </c>
      <c r="D35" s="154"/>
    </row>
    <row r="36" spans="1:4" ht="93.75">
      <c r="A36" s="130">
        <v>24</v>
      </c>
      <c r="B36" s="32" t="s">
        <v>476</v>
      </c>
      <c r="C36" s="97">
        <v>374.49</v>
      </c>
      <c r="D36" s="154"/>
    </row>
    <row r="37" spans="1:4" ht="75">
      <c r="A37" s="130">
        <v>25</v>
      </c>
      <c r="B37" s="32" t="s">
        <v>477</v>
      </c>
      <c r="C37" s="97">
        <v>21.017</v>
      </c>
      <c r="D37" s="154"/>
    </row>
    <row r="38" spans="1:4" ht="37.5">
      <c r="A38" s="130">
        <v>26</v>
      </c>
      <c r="B38" s="32" t="s">
        <v>592</v>
      </c>
      <c r="C38" s="97">
        <v>964.8</v>
      </c>
      <c r="D38" s="154">
        <v>964800</v>
      </c>
    </row>
    <row r="39" spans="1:4" ht="37.5">
      <c r="A39" s="130">
        <v>27</v>
      </c>
      <c r="B39" s="32" t="s">
        <v>593</v>
      </c>
      <c r="C39" s="97">
        <v>18411.416</v>
      </c>
      <c r="D39" s="154">
        <v>22895935.92</v>
      </c>
    </row>
    <row r="40" spans="1:4" ht="56.25">
      <c r="A40" s="130">
        <v>28</v>
      </c>
      <c r="B40" s="32" t="s">
        <v>636</v>
      </c>
      <c r="C40" s="97">
        <v>5583.107</v>
      </c>
      <c r="D40" s="154"/>
    </row>
    <row r="41" spans="1:4" ht="15">
      <c r="A41" s="130">
        <v>29</v>
      </c>
      <c r="B41" s="32" t="s">
        <v>649</v>
      </c>
      <c r="C41" s="97">
        <v>2000</v>
      </c>
      <c r="D41" s="154"/>
    </row>
    <row r="42" spans="1:3" ht="15">
      <c r="A42" s="130"/>
      <c r="B42" s="131" t="s">
        <v>157</v>
      </c>
      <c r="C42" s="98">
        <f>SUM(C13:C41)</f>
        <v>410608.57100000005</v>
      </c>
    </row>
  </sheetData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view="pageBreakPreview" zoomScaleSheetLayoutView="100" workbookViewId="0" topLeftCell="B1">
      <selection activeCell="F84" sqref="F84"/>
    </sheetView>
  </sheetViews>
  <sheetFormatPr defaultColWidth="9.140625" defaultRowHeight="15" outlineLevelRow="7"/>
  <cols>
    <col min="1" max="1" width="92.574218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125" style="26" customWidth="1"/>
    <col min="6" max="6" width="15.421875" style="66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19" t="s">
        <v>631</v>
      </c>
    </row>
    <row r="2" ht="18.75">
      <c r="F2" s="151" t="s">
        <v>675</v>
      </c>
    </row>
    <row r="3" ht="15">
      <c r="F3" s="151" t="s">
        <v>676</v>
      </c>
    </row>
    <row r="4" ht="15">
      <c r="F4" s="151"/>
    </row>
    <row r="5" ht="15">
      <c r="F5" s="151" t="s">
        <v>371</v>
      </c>
    </row>
    <row r="6" ht="15">
      <c r="F6" s="151" t="s">
        <v>614</v>
      </c>
    </row>
    <row r="7" ht="15">
      <c r="F7" s="151" t="s">
        <v>615</v>
      </c>
    </row>
    <row r="8" ht="15">
      <c r="F8" s="151" t="s">
        <v>616</v>
      </c>
    </row>
    <row r="9" spans="1:6" s="1" customFormat="1" ht="15">
      <c r="A9" s="166" t="s">
        <v>342</v>
      </c>
      <c r="B9" s="166"/>
      <c r="C9" s="166"/>
      <c r="D9" s="166"/>
      <c r="E9" s="166"/>
      <c r="F9" s="166"/>
    </row>
    <row r="10" spans="1:6" s="1" customFormat="1" ht="36" customHeight="1">
      <c r="A10" s="164" t="s">
        <v>462</v>
      </c>
      <c r="B10" s="164"/>
      <c r="C10" s="164"/>
      <c r="D10" s="164"/>
      <c r="E10" s="164"/>
      <c r="F10" s="164"/>
    </row>
    <row r="11" spans="1:6" s="1" customFormat="1" ht="15">
      <c r="A11" s="44"/>
      <c r="B11" s="90"/>
      <c r="C11" s="90"/>
      <c r="D11" s="90"/>
      <c r="E11" s="90"/>
      <c r="F11" s="46" t="s">
        <v>337</v>
      </c>
    </row>
    <row r="12" spans="1:6" ht="28.5" customHeight="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280</v>
      </c>
    </row>
    <row r="13" spans="1:7" s="3" customFormat="1" ht="40.5" customHeight="1">
      <c r="A13" s="50" t="s">
        <v>5</v>
      </c>
      <c r="B13" s="51" t="s">
        <v>6</v>
      </c>
      <c r="C13" s="51" t="s">
        <v>7</v>
      </c>
      <c r="D13" s="51" t="s">
        <v>158</v>
      </c>
      <c r="E13" s="51" t="s">
        <v>8</v>
      </c>
      <c r="F13" s="102">
        <f>F14+F40+F33</f>
        <v>24299.883</v>
      </c>
      <c r="G13" s="9"/>
    </row>
    <row r="14" spans="1:6" ht="15" outlineLevel="1">
      <c r="A14" s="52" t="s">
        <v>9</v>
      </c>
      <c r="B14" s="53" t="s">
        <v>6</v>
      </c>
      <c r="C14" s="53" t="s">
        <v>10</v>
      </c>
      <c r="D14" s="53" t="s">
        <v>158</v>
      </c>
      <c r="E14" s="53" t="s">
        <v>8</v>
      </c>
      <c r="F14" s="103">
        <f>F15+F24</f>
        <v>5811.565</v>
      </c>
    </row>
    <row r="15" spans="1:6" ht="37.5" customHeight="1" outlineLevel="2">
      <c r="A15" s="52" t="s">
        <v>11</v>
      </c>
      <c r="B15" s="53" t="s">
        <v>6</v>
      </c>
      <c r="C15" s="53" t="s">
        <v>12</v>
      </c>
      <c r="D15" s="53" t="s">
        <v>158</v>
      </c>
      <c r="E15" s="53" t="s">
        <v>8</v>
      </c>
      <c r="F15" s="103">
        <f>F16</f>
        <v>5367.964999999999</v>
      </c>
    </row>
    <row r="16" spans="1:6" ht="20.25" customHeight="1" outlineLevel="4">
      <c r="A16" s="52" t="s">
        <v>173</v>
      </c>
      <c r="B16" s="53" t="s">
        <v>6</v>
      </c>
      <c r="C16" s="53" t="s">
        <v>12</v>
      </c>
      <c r="D16" s="53" t="s">
        <v>159</v>
      </c>
      <c r="E16" s="53" t="s">
        <v>8</v>
      </c>
      <c r="F16" s="103">
        <f>F17</f>
        <v>5367.964999999999</v>
      </c>
    </row>
    <row r="17" spans="1:6" ht="39" customHeight="1" outlineLevel="5">
      <c r="A17" s="52" t="s">
        <v>13</v>
      </c>
      <c r="B17" s="53" t="s">
        <v>6</v>
      </c>
      <c r="C17" s="53" t="s">
        <v>12</v>
      </c>
      <c r="D17" s="53" t="s">
        <v>160</v>
      </c>
      <c r="E17" s="53" t="s">
        <v>8</v>
      </c>
      <c r="F17" s="103">
        <f>F18+F20+F22</f>
        <v>5367.964999999999</v>
      </c>
    </row>
    <row r="18" spans="1:6" ht="57.75" customHeight="1" outlineLevel="6">
      <c r="A18" s="52" t="s">
        <v>14</v>
      </c>
      <c r="B18" s="53" t="s">
        <v>6</v>
      </c>
      <c r="C18" s="53" t="s">
        <v>12</v>
      </c>
      <c r="D18" s="53" t="s">
        <v>160</v>
      </c>
      <c r="E18" s="53" t="s">
        <v>15</v>
      </c>
      <c r="F18" s="103">
        <f>F19</f>
        <v>5196.565</v>
      </c>
    </row>
    <row r="19" spans="1:6" ht="21.75" customHeight="1" outlineLevel="7">
      <c r="A19" s="52" t="s">
        <v>16</v>
      </c>
      <c r="B19" s="53" t="s">
        <v>6</v>
      </c>
      <c r="C19" s="53" t="s">
        <v>12</v>
      </c>
      <c r="D19" s="53" t="s">
        <v>160</v>
      </c>
      <c r="E19" s="53" t="s">
        <v>17</v>
      </c>
      <c r="F19" s="104">
        <v>5196.565</v>
      </c>
    </row>
    <row r="20" spans="1:6" ht="21.75" customHeight="1" outlineLevel="6">
      <c r="A20" s="52" t="s">
        <v>18</v>
      </c>
      <c r="B20" s="53" t="s">
        <v>6</v>
      </c>
      <c r="C20" s="53" t="s">
        <v>12</v>
      </c>
      <c r="D20" s="53" t="s">
        <v>160</v>
      </c>
      <c r="E20" s="53" t="s">
        <v>19</v>
      </c>
      <c r="F20" s="103">
        <f>F21</f>
        <v>170.4</v>
      </c>
    </row>
    <row r="21" spans="1:6" ht="37.5" outlineLevel="7">
      <c r="A21" s="52" t="s">
        <v>20</v>
      </c>
      <c r="B21" s="53" t="s">
        <v>6</v>
      </c>
      <c r="C21" s="53" t="s">
        <v>12</v>
      </c>
      <c r="D21" s="53" t="s">
        <v>160</v>
      </c>
      <c r="E21" s="53" t="s">
        <v>21</v>
      </c>
      <c r="F21" s="105">
        <v>170.4</v>
      </c>
    </row>
    <row r="22" spans="1:6" ht="15" outlineLevel="6">
      <c r="A22" s="52" t="s">
        <v>22</v>
      </c>
      <c r="B22" s="53" t="s">
        <v>6</v>
      </c>
      <c r="C22" s="53" t="s">
        <v>12</v>
      </c>
      <c r="D22" s="53" t="s">
        <v>160</v>
      </c>
      <c r="E22" s="53" t="s">
        <v>23</v>
      </c>
      <c r="F22" s="103">
        <f>F23</f>
        <v>1</v>
      </c>
    </row>
    <row r="23" spans="1:6" ht="15" outlineLevel="7">
      <c r="A23" s="52" t="s">
        <v>24</v>
      </c>
      <c r="B23" s="53" t="s">
        <v>6</v>
      </c>
      <c r="C23" s="53" t="s">
        <v>12</v>
      </c>
      <c r="D23" s="53" t="s">
        <v>160</v>
      </c>
      <c r="E23" s="53" t="s">
        <v>25</v>
      </c>
      <c r="F23" s="105">
        <v>1</v>
      </c>
    </row>
    <row r="24" spans="1:6" ht="15" outlineLevel="2">
      <c r="A24" s="52" t="s">
        <v>26</v>
      </c>
      <c r="B24" s="53" t="s">
        <v>6</v>
      </c>
      <c r="C24" s="53" t="s">
        <v>27</v>
      </c>
      <c r="D24" s="53" t="s">
        <v>158</v>
      </c>
      <c r="E24" s="53" t="s">
        <v>8</v>
      </c>
      <c r="F24" s="103">
        <f>F25</f>
        <v>443.6</v>
      </c>
    </row>
    <row r="25" spans="1:6" ht="39.75" customHeight="1" outlineLevel="3">
      <c r="A25" s="52" t="s">
        <v>511</v>
      </c>
      <c r="B25" s="53" t="s">
        <v>6</v>
      </c>
      <c r="C25" s="53" t="s">
        <v>27</v>
      </c>
      <c r="D25" s="53" t="s">
        <v>161</v>
      </c>
      <c r="E25" s="53" t="s">
        <v>8</v>
      </c>
      <c r="F25" s="103">
        <f>F26</f>
        <v>443.6</v>
      </c>
    </row>
    <row r="26" spans="1:6" ht="17.25" customHeight="1" outlineLevel="4">
      <c r="A26" s="52" t="s">
        <v>512</v>
      </c>
      <c r="B26" s="53" t="s">
        <v>6</v>
      </c>
      <c r="C26" s="53" t="s">
        <v>27</v>
      </c>
      <c r="D26" s="53" t="s">
        <v>162</v>
      </c>
      <c r="E26" s="53" t="s">
        <v>8</v>
      </c>
      <c r="F26" s="103">
        <f>F27+F30</f>
        <v>443.6</v>
      </c>
    </row>
    <row r="27" spans="1:6" ht="37.5" customHeight="1" outlineLevel="5">
      <c r="A27" s="52" t="s">
        <v>28</v>
      </c>
      <c r="B27" s="53" t="s">
        <v>6</v>
      </c>
      <c r="C27" s="53" t="s">
        <v>27</v>
      </c>
      <c r="D27" s="53" t="s">
        <v>163</v>
      </c>
      <c r="E27" s="53" t="s">
        <v>8</v>
      </c>
      <c r="F27" s="103">
        <f>F28</f>
        <v>414.3</v>
      </c>
    </row>
    <row r="28" spans="1:6" ht="18.75" customHeight="1" outlineLevel="6">
      <c r="A28" s="52" t="s">
        <v>18</v>
      </c>
      <c r="B28" s="53" t="s">
        <v>6</v>
      </c>
      <c r="C28" s="53" t="s">
        <v>27</v>
      </c>
      <c r="D28" s="53" t="s">
        <v>163</v>
      </c>
      <c r="E28" s="53" t="s">
        <v>19</v>
      </c>
      <c r="F28" s="103">
        <f>F29</f>
        <v>414.3</v>
      </c>
    </row>
    <row r="29" spans="1:6" ht="37.5" outlineLevel="7">
      <c r="A29" s="52" t="s">
        <v>20</v>
      </c>
      <c r="B29" s="53" t="s">
        <v>6</v>
      </c>
      <c r="C29" s="53" t="s">
        <v>27</v>
      </c>
      <c r="D29" s="53" t="s">
        <v>163</v>
      </c>
      <c r="E29" s="53" t="s">
        <v>21</v>
      </c>
      <c r="F29" s="105">
        <v>414.3</v>
      </c>
    </row>
    <row r="30" spans="1:6" ht="15" outlineLevel="5">
      <c r="A30" s="52" t="s">
        <v>29</v>
      </c>
      <c r="B30" s="53" t="s">
        <v>6</v>
      </c>
      <c r="C30" s="53" t="s">
        <v>27</v>
      </c>
      <c r="D30" s="53" t="s">
        <v>164</v>
      </c>
      <c r="E30" s="53" t="s">
        <v>8</v>
      </c>
      <c r="F30" s="103">
        <f>F31</f>
        <v>29.3</v>
      </c>
    </row>
    <row r="31" spans="1:6" ht="19.5" customHeight="1" outlineLevel="6">
      <c r="A31" s="52" t="s">
        <v>18</v>
      </c>
      <c r="B31" s="53" t="s">
        <v>6</v>
      </c>
      <c r="C31" s="53" t="s">
        <v>27</v>
      </c>
      <c r="D31" s="53" t="s">
        <v>164</v>
      </c>
      <c r="E31" s="53" t="s">
        <v>19</v>
      </c>
      <c r="F31" s="103">
        <f>F32</f>
        <v>29.3</v>
      </c>
    </row>
    <row r="32" spans="1:6" ht="37.5" outlineLevel="7">
      <c r="A32" s="52" t="s">
        <v>20</v>
      </c>
      <c r="B32" s="53" t="s">
        <v>6</v>
      </c>
      <c r="C32" s="53" t="s">
        <v>27</v>
      </c>
      <c r="D32" s="53" t="s">
        <v>164</v>
      </c>
      <c r="E32" s="53" t="s">
        <v>21</v>
      </c>
      <c r="F32" s="105">
        <v>29.3</v>
      </c>
    </row>
    <row r="33" spans="1:6" ht="15" outlineLevel="7">
      <c r="A33" s="52" t="s">
        <v>152</v>
      </c>
      <c r="B33" s="53" t="s">
        <v>6</v>
      </c>
      <c r="C33" s="53" t="s">
        <v>30</v>
      </c>
      <c r="D33" s="53" t="s">
        <v>158</v>
      </c>
      <c r="E33" s="53" t="s">
        <v>8</v>
      </c>
      <c r="F33" s="103">
        <f aca="true" t="shared" si="0" ref="F33:F38">F34</f>
        <v>1110.648</v>
      </c>
    </row>
    <row r="34" spans="1:6" ht="15" outlineLevel="7">
      <c r="A34" s="52" t="s">
        <v>153</v>
      </c>
      <c r="B34" s="53" t="s">
        <v>6</v>
      </c>
      <c r="C34" s="53" t="s">
        <v>154</v>
      </c>
      <c r="D34" s="53" t="s">
        <v>158</v>
      </c>
      <c r="E34" s="53" t="s">
        <v>8</v>
      </c>
      <c r="F34" s="103">
        <f t="shared" si="0"/>
        <v>1110.648</v>
      </c>
    </row>
    <row r="35" spans="1:6" ht="20.25" customHeight="1" outlineLevel="7">
      <c r="A35" s="52" t="s">
        <v>173</v>
      </c>
      <c r="B35" s="53" t="s">
        <v>6</v>
      </c>
      <c r="C35" s="53" t="s">
        <v>154</v>
      </c>
      <c r="D35" s="53" t="s">
        <v>159</v>
      </c>
      <c r="E35" s="53" t="s">
        <v>8</v>
      </c>
      <c r="F35" s="103">
        <f t="shared" si="0"/>
        <v>1110.648</v>
      </c>
    </row>
    <row r="36" spans="1:6" ht="20.25" customHeight="1" outlineLevel="7">
      <c r="A36" s="52" t="s">
        <v>491</v>
      </c>
      <c r="B36" s="53" t="s">
        <v>6</v>
      </c>
      <c r="C36" s="53" t="s">
        <v>154</v>
      </c>
      <c r="D36" s="53" t="s">
        <v>490</v>
      </c>
      <c r="E36" s="53" t="s">
        <v>8</v>
      </c>
      <c r="F36" s="103">
        <f t="shared" si="0"/>
        <v>1110.648</v>
      </c>
    </row>
    <row r="37" spans="1:6" ht="54" customHeight="1" outlineLevel="7">
      <c r="A37" s="32" t="s">
        <v>475</v>
      </c>
      <c r="B37" s="53" t="s">
        <v>6</v>
      </c>
      <c r="C37" s="53" t="s">
        <v>154</v>
      </c>
      <c r="D37" s="54">
        <v>9919951180</v>
      </c>
      <c r="E37" s="53" t="s">
        <v>8</v>
      </c>
      <c r="F37" s="103">
        <f t="shared" si="0"/>
        <v>1110.648</v>
      </c>
    </row>
    <row r="38" spans="1:6" ht="15" outlineLevel="7">
      <c r="A38" s="52" t="s">
        <v>31</v>
      </c>
      <c r="B38" s="53" t="s">
        <v>6</v>
      </c>
      <c r="C38" s="53" t="s">
        <v>154</v>
      </c>
      <c r="D38" s="54">
        <v>9919951180</v>
      </c>
      <c r="E38" s="53" t="s">
        <v>32</v>
      </c>
      <c r="F38" s="103">
        <f t="shared" si="0"/>
        <v>1110.648</v>
      </c>
    </row>
    <row r="39" spans="1:6" ht="15" outlineLevel="7">
      <c r="A39" s="52" t="s">
        <v>155</v>
      </c>
      <c r="B39" s="53" t="s">
        <v>6</v>
      </c>
      <c r="C39" s="53" t="s">
        <v>154</v>
      </c>
      <c r="D39" s="54">
        <v>9919951180</v>
      </c>
      <c r="E39" s="53" t="s">
        <v>156</v>
      </c>
      <c r="F39" s="105">
        <v>1110.648</v>
      </c>
    </row>
    <row r="40" spans="1:6" ht="54" customHeight="1" outlineLevel="1">
      <c r="A40" s="52" t="s">
        <v>33</v>
      </c>
      <c r="B40" s="53" t="s">
        <v>6</v>
      </c>
      <c r="C40" s="53" t="s">
        <v>34</v>
      </c>
      <c r="D40" s="53" t="s">
        <v>158</v>
      </c>
      <c r="E40" s="53" t="s">
        <v>8</v>
      </c>
      <c r="F40" s="103">
        <f>F41</f>
        <v>17377.670000000002</v>
      </c>
    </row>
    <row r="41" spans="1:6" ht="36" customHeight="1" outlineLevel="2">
      <c r="A41" s="52" t="s">
        <v>35</v>
      </c>
      <c r="B41" s="53" t="s">
        <v>6</v>
      </c>
      <c r="C41" s="53" t="s">
        <v>36</v>
      </c>
      <c r="D41" s="53" t="s">
        <v>158</v>
      </c>
      <c r="E41" s="53" t="s">
        <v>8</v>
      </c>
      <c r="F41" s="103">
        <f>F42</f>
        <v>17377.670000000002</v>
      </c>
    </row>
    <row r="42" spans="1:6" ht="38.25" customHeight="1" outlineLevel="3">
      <c r="A42" s="52" t="s">
        <v>513</v>
      </c>
      <c r="B42" s="53" t="s">
        <v>6</v>
      </c>
      <c r="C42" s="53" t="s">
        <v>36</v>
      </c>
      <c r="D42" s="53" t="s">
        <v>165</v>
      </c>
      <c r="E42" s="53" t="s">
        <v>8</v>
      </c>
      <c r="F42" s="103">
        <f>F43+F46</f>
        <v>17377.670000000002</v>
      </c>
    </row>
    <row r="43" spans="1:6" ht="39.75" customHeight="1" outlineLevel="5">
      <c r="A43" s="52" t="s">
        <v>37</v>
      </c>
      <c r="B43" s="53" t="s">
        <v>6</v>
      </c>
      <c r="C43" s="53" t="s">
        <v>36</v>
      </c>
      <c r="D43" s="53" t="s">
        <v>166</v>
      </c>
      <c r="E43" s="53" t="s">
        <v>8</v>
      </c>
      <c r="F43" s="103">
        <f>F44</f>
        <v>5231.203</v>
      </c>
    </row>
    <row r="44" spans="1:6" ht="15" outlineLevel="6">
      <c r="A44" s="52" t="s">
        <v>31</v>
      </c>
      <c r="B44" s="53" t="s">
        <v>6</v>
      </c>
      <c r="C44" s="53" t="s">
        <v>36</v>
      </c>
      <c r="D44" s="55" t="s">
        <v>166</v>
      </c>
      <c r="E44" s="53" t="s">
        <v>32</v>
      </c>
      <c r="F44" s="103">
        <f>F45</f>
        <v>5231.203</v>
      </c>
    </row>
    <row r="45" spans="1:6" ht="15" outlineLevel="7">
      <c r="A45" s="52" t="s">
        <v>38</v>
      </c>
      <c r="B45" s="53" t="s">
        <v>6</v>
      </c>
      <c r="C45" s="53" t="s">
        <v>36</v>
      </c>
      <c r="D45" s="55" t="s">
        <v>166</v>
      </c>
      <c r="E45" s="53" t="s">
        <v>39</v>
      </c>
      <c r="F45" s="105">
        <v>5231.203</v>
      </c>
    </row>
    <row r="46" spans="1:6" ht="75" customHeight="1" outlineLevel="7">
      <c r="A46" s="52" t="s">
        <v>468</v>
      </c>
      <c r="B46" s="53" t="s">
        <v>6</v>
      </c>
      <c r="C46" s="53" t="s">
        <v>36</v>
      </c>
      <c r="D46" s="53" t="s">
        <v>349</v>
      </c>
      <c r="E46" s="53" t="s">
        <v>8</v>
      </c>
      <c r="F46" s="105">
        <f>F47</f>
        <v>12146.467</v>
      </c>
    </row>
    <row r="47" spans="1:6" ht="15" outlineLevel="7">
      <c r="A47" s="52" t="s">
        <v>31</v>
      </c>
      <c r="B47" s="53" t="s">
        <v>6</v>
      </c>
      <c r="C47" s="53" t="s">
        <v>36</v>
      </c>
      <c r="D47" s="53" t="s">
        <v>349</v>
      </c>
      <c r="E47" s="53" t="s">
        <v>32</v>
      </c>
      <c r="F47" s="105">
        <f>F48</f>
        <v>12146.467</v>
      </c>
    </row>
    <row r="48" spans="1:6" ht="15" outlineLevel="7">
      <c r="A48" s="52" t="s">
        <v>38</v>
      </c>
      <c r="B48" s="53" t="s">
        <v>6</v>
      </c>
      <c r="C48" s="53" t="s">
        <v>36</v>
      </c>
      <c r="D48" s="53" t="s">
        <v>349</v>
      </c>
      <c r="E48" s="53" t="s">
        <v>39</v>
      </c>
      <c r="F48" s="105">
        <v>12146.467</v>
      </c>
    </row>
    <row r="49" spans="1:7" s="3" customFormat="1" ht="21.75" customHeight="1">
      <c r="A49" s="50" t="s">
        <v>40</v>
      </c>
      <c r="B49" s="51" t="s">
        <v>41</v>
      </c>
      <c r="C49" s="51" t="s">
        <v>7</v>
      </c>
      <c r="D49" s="51" t="s">
        <v>158</v>
      </c>
      <c r="E49" s="51" t="s">
        <v>8</v>
      </c>
      <c r="F49" s="102">
        <f>F50+F162+F168+F211+F260+F273+F279+F295+F331+F317+F174</f>
        <v>190949.43100000004</v>
      </c>
      <c r="G49" s="9"/>
    </row>
    <row r="50" spans="1:6" ht="15" outlineLevel="1">
      <c r="A50" s="52" t="s">
        <v>9</v>
      </c>
      <c r="B50" s="53" t="s">
        <v>41</v>
      </c>
      <c r="C50" s="53" t="s">
        <v>10</v>
      </c>
      <c r="D50" s="53" t="s">
        <v>158</v>
      </c>
      <c r="E50" s="53" t="s">
        <v>8</v>
      </c>
      <c r="F50" s="103">
        <f>F51+F56+F63+F69+F74+F79+F84</f>
        <v>69473.948</v>
      </c>
    </row>
    <row r="51" spans="1:6" ht="37.5" outlineLevel="2">
      <c r="A51" s="52" t="s">
        <v>42</v>
      </c>
      <c r="B51" s="53" t="s">
        <v>41</v>
      </c>
      <c r="C51" s="53" t="s">
        <v>43</v>
      </c>
      <c r="D51" s="53" t="s">
        <v>158</v>
      </c>
      <c r="E51" s="53" t="s">
        <v>8</v>
      </c>
      <c r="F51" s="103">
        <f>F52</f>
        <v>1752.533</v>
      </c>
    </row>
    <row r="52" spans="1:6" ht="20.25" customHeight="1" outlineLevel="3">
      <c r="A52" s="52" t="s">
        <v>173</v>
      </c>
      <c r="B52" s="53" t="s">
        <v>41</v>
      </c>
      <c r="C52" s="53" t="s">
        <v>43</v>
      </c>
      <c r="D52" s="53" t="s">
        <v>159</v>
      </c>
      <c r="E52" s="53" t="s">
        <v>8</v>
      </c>
      <c r="F52" s="103">
        <f>F53</f>
        <v>1752.533</v>
      </c>
    </row>
    <row r="53" spans="1:6" ht="15" outlineLevel="5">
      <c r="A53" s="52" t="s">
        <v>44</v>
      </c>
      <c r="B53" s="53" t="s">
        <v>41</v>
      </c>
      <c r="C53" s="53" t="s">
        <v>43</v>
      </c>
      <c r="D53" s="53" t="s">
        <v>167</v>
      </c>
      <c r="E53" s="53" t="s">
        <v>8</v>
      </c>
      <c r="F53" s="103">
        <f>F54</f>
        <v>1752.533</v>
      </c>
    </row>
    <row r="54" spans="1:6" ht="56.25" customHeight="1" outlineLevel="6">
      <c r="A54" s="52" t="s">
        <v>14</v>
      </c>
      <c r="B54" s="53" t="s">
        <v>41</v>
      </c>
      <c r="C54" s="53" t="s">
        <v>43</v>
      </c>
      <c r="D54" s="53" t="s">
        <v>167</v>
      </c>
      <c r="E54" s="53" t="s">
        <v>15</v>
      </c>
      <c r="F54" s="103">
        <f>F55</f>
        <v>1752.533</v>
      </c>
    </row>
    <row r="55" spans="1:6" ht="19.5" customHeight="1" outlineLevel="7">
      <c r="A55" s="52" t="s">
        <v>16</v>
      </c>
      <c r="B55" s="53" t="s">
        <v>41</v>
      </c>
      <c r="C55" s="53" t="s">
        <v>43</v>
      </c>
      <c r="D55" s="53" t="s">
        <v>167</v>
      </c>
      <c r="E55" s="53" t="s">
        <v>17</v>
      </c>
      <c r="F55" s="105">
        <v>1752.533</v>
      </c>
    </row>
    <row r="56" spans="1:6" ht="55.5" customHeight="1" outlineLevel="2">
      <c r="A56" s="52" t="s">
        <v>45</v>
      </c>
      <c r="B56" s="53" t="s">
        <v>41</v>
      </c>
      <c r="C56" s="53" t="s">
        <v>46</v>
      </c>
      <c r="D56" s="53" t="s">
        <v>158</v>
      </c>
      <c r="E56" s="53" t="s">
        <v>8</v>
      </c>
      <c r="F56" s="103">
        <f>F57</f>
        <v>12950.743</v>
      </c>
    </row>
    <row r="57" spans="1:6" ht="19.5" customHeight="1" outlineLevel="3">
      <c r="A57" s="52" t="s">
        <v>173</v>
      </c>
      <c r="B57" s="53" t="s">
        <v>41</v>
      </c>
      <c r="C57" s="53" t="s">
        <v>46</v>
      </c>
      <c r="D57" s="53" t="s">
        <v>159</v>
      </c>
      <c r="E57" s="53" t="s">
        <v>8</v>
      </c>
      <c r="F57" s="103">
        <f>F58</f>
        <v>12950.743</v>
      </c>
    </row>
    <row r="58" spans="1:6" ht="39" customHeight="1" outlineLevel="5">
      <c r="A58" s="52" t="s">
        <v>13</v>
      </c>
      <c r="B58" s="53" t="s">
        <v>41</v>
      </c>
      <c r="C58" s="53" t="s">
        <v>46</v>
      </c>
      <c r="D58" s="53" t="s">
        <v>160</v>
      </c>
      <c r="E58" s="53" t="s">
        <v>8</v>
      </c>
      <c r="F58" s="103">
        <f>F59+F61</f>
        <v>12950.743</v>
      </c>
    </row>
    <row r="59" spans="1:6" ht="54" customHeight="1" outlineLevel="6">
      <c r="A59" s="52" t="s">
        <v>14</v>
      </c>
      <c r="B59" s="53" t="s">
        <v>41</v>
      </c>
      <c r="C59" s="53" t="s">
        <v>46</v>
      </c>
      <c r="D59" s="53" t="s">
        <v>160</v>
      </c>
      <c r="E59" s="53" t="s">
        <v>15</v>
      </c>
      <c r="F59" s="103">
        <f>F60</f>
        <v>12859.743</v>
      </c>
    </row>
    <row r="60" spans="1:6" ht="18.75" customHeight="1" outlineLevel="7">
      <c r="A60" s="52" t="s">
        <v>16</v>
      </c>
      <c r="B60" s="53" t="s">
        <v>41</v>
      </c>
      <c r="C60" s="53" t="s">
        <v>46</v>
      </c>
      <c r="D60" s="53" t="s">
        <v>160</v>
      </c>
      <c r="E60" s="53" t="s">
        <v>17</v>
      </c>
      <c r="F60" s="105">
        <v>12859.743</v>
      </c>
    </row>
    <row r="61" spans="1:6" ht="21" customHeight="1" outlineLevel="6">
      <c r="A61" s="52" t="s">
        <v>18</v>
      </c>
      <c r="B61" s="53" t="s">
        <v>41</v>
      </c>
      <c r="C61" s="53" t="s">
        <v>46</v>
      </c>
      <c r="D61" s="53" t="s">
        <v>160</v>
      </c>
      <c r="E61" s="53" t="s">
        <v>19</v>
      </c>
      <c r="F61" s="103">
        <f>F62</f>
        <v>91</v>
      </c>
    </row>
    <row r="62" spans="1:6" ht="37.5" outlineLevel="7">
      <c r="A62" s="52" t="s">
        <v>20</v>
      </c>
      <c r="B62" s="53" t="s">
        <v>41</v>
      </c>
      <c r="C62" s="53" t="s">
        <v>46</v>
      </c>
      <c r="D62" s="53" t="s">
        <v>160</v>
      </c>
      <c r="E62" s="53" t="s">
        <v>21</v>
      </c>
      <c r="F62" s="105">
        <v>91</v>
      </c>
    </row>
    <row r="63" spans="1:6" ht="15" outlineLevel="7">
      <c r="A63" s="52" t="s">
        <v>390</v>
      </c>
      <c r="B63" s="53" t="s">
        <v>41</v>
      </c>
      <c r="C63" s="53" t="s">
        <v>391</v>
      </c>
      <c r="D63" s="53" t="s">
        <v>158</v>
      </c>
      <c r="E63" s="53" t="s">
        <v>8</v>
      </c>
      <c r="F63" s="105">
        <f>F64</f>
        <v>21.017</v>
      </c>
    </row>
    <row r="64" spans="1:6" ht="19.5" customHeight="1" outlineLevel="7">
      <c r="A64" s="52" t="s">
        <v>173</v>
      </c>
      <c r="B64" s="53" t="s">
        <v>41</v>
      </c>
      <c r="C64" s="53" t="s">
        <v>391</v>
      </c>
      <c r="D64" s="53" t="s">
        <v>159</v>
      </c>
      <c r="E64" s="53" t="s">
        <v>8</v>
      </c>
      <c r="F64" s="105">
        <f>F66</f>
        <v>21.017</v>
      </c>
    </row>
    <row r="65" spans="1:6" ht="19.5" customHeight="1" outlineLevel="7">
      <c r="A65" s="52" t="s">
        <v>491</v>
      </c>
      <c r="B65" s="53" t="s">
        <v>41</v>
      </c>
      <c r="C65" s="53" t="s">
        <v>391</v>
      </c>
      <c r="D65" s="53" t="s">
        <v>490</v>
      </c>
      <c r="E65" s="53" t="s">
        <v>8</v>
      </c>
      <c r="F65" s="105">
        <f>F66</f>
        <v>21.017</v>
      </c>
    </row>
    <row r="66" spans="1:6" ht="94.5" customHeight="1" outlineLevel="7">
      <c r="A66" s="52" t="s">
        <v>514</v>
      </c>
      <c r="B66" s="53" t="s">
        <v>41</v>
      </c>
      <c r="C66" s="53" t="s">
        <v>391</v>
      </c>
      <c r="D66" s="53" t="s">
        <v>508</v>
      </c>
      <c r="E66" s="53" t="s">
        <v>8</v>
      </c>
      <c r="F66" s="105">
        <f>F67</f>
        <v>21.017</v>
      </c>
    </row>
    <row r="67" spans="1:6" ht="20.25" customHeight="1" outlineLevel="7">
      <c r="A67" s="52" t="s">
        <v>18</v>
      </c>
      <c r="B67" s="53" t="s">
        <v>41</v>
      </c>
      <c r="C67" s="53" t="s">
        <v>391</v>
      </c>
      <c r="D67" s="53" t="s">
        <v>508</v>
      </c>
      <c r="E67" s="53" t="s">
        <v>19</v>
      </c>
      <c r="F67" s="105">
        <f>F68</f>
        <v>21.017</v>
      </c>
    </row>
    <row r="68" spans="1:6" ht="37.5" outlineLevel="7">
      <c r="A68" s="52" t="s">
        <v>20</v>
      </c>
      <c r="B68" s="53" t="s">
        <v>41</v>
      </c>
      <c r="C68" s="53" t="s">
        <v>391</v>
      </c>
      <c r="D68" s="53" t="s">
        <v>508</v>
      </c>
      <c r="E68" s="53" t="s">
        <v>21</v>
      </c>
      <c r="F68" s="105">
        <v>21.017</v>
      </c>
    </row>
    <row r="69" spans="1:6" ht="37.5" customHeight="1" outlineLevel="2">
      <c r="A69" s="52" t="s">
        <v>11</v>
      </c>
      <c r="B69" s="53" t="s">
        <v>41</v>
      </c>
      <c r="C69" s="53" t="s">
        <v>12</v>
      </c>
      <c r="D69" s="53" t="s">
        <v>158</v>
      </c>
      <c r="E69" s="53" t="s">
        <v>8</v>
      </c>
      <c r="F69" s="103">
        <f>F70</f>
        <v>594.24</v>
      </c>
    </row>
    <row r="70" spans="1:6" ht="18.75" customHeight="1" outlineLevel="4">
      <c r="A70" s="52" t="s">
        <v>173</v>
      </c>
      <c r="B70" s="53" t="s">
        <v>41</v>
      </c>
      <c r="C70" s="53" t="s">
        <v>12</v>
      </c>
      <c r="D70" s="53" t="s">
        <v>159</v>
      </c>
      <c r="E70" s="53" t="s">
        <v>8</v>
      </c>
      <c r="F70" s="103">
        <f>F71</f>
        <v>594.24</v>
      </c>
    </row>
    <row r="71" spans="1:6" ht="21" customHeight="1" outlineLevel="5">
      <c r="A71" s="52" t="s">
        <v>47</v>
      </c>
      <c r="B71" s="53" t="s">
        <v>41</v>
      </c>
      <c r="C71" s="53" t="s">
        <v>12</v>
      </c>
      <c r="D71" s="53" t="s">
        <v>168</v>
      </c>
      <c r="E71" s="53" t="s">
        <v>8</v>
      </c>
      <c r="F71" s="103">
        <f>F72</f>
        <v>594.24</v>
      </c>
    </row>
    <row r="72" spans="1:6" ht="57.75" customHeight="1" outlineLevel="6">
      <c r="A72" s="52" t="s">
        <v>14</v>
      </c>
      <c r="B72" s="53" t="s">
        <v>41</v>
      </c>
      <c r="C72" s="53" t="s">
        <v>12</v>
      </c>
      <c r="D72" s="53" t="s">
        <v>168</v>
      </c>
      <c r="E72" s="53" t="s">
        <v>15</v>
      </c>
      <c r="F72" s="103">
        <f>F73</f>
        <v>594.24</v>
      </c>
    </row>
    <row r="73" spans="1:6" ht="18" customHeight="1" outlineLevel="7">
      <c r="A73" s="52" t="s">
        <v>16</v>
      </c>
      <c r="B73" s="53" t="s">
        <v>41</v>
      </c>
      <c r="C73" s="53" t="s">
        <v>12</v>
      </c>
      <c r="D73" s="53" t="s">
        <v>168</v>
      </c>
      <c r="E73" s="53" t="s">
        <v>17</v>
      </c>
      <c r="F73" s="105">
        <v>594.24</v>
      </c>
    </row>
    <row r="74" spans="1:6" ht="23.25" customHeight="1" outlineLevel="7">
      <c r="A74" s="52" t="s">
        <v>650</v>
      </c>
      <c r="B74" s="53" t="s">
        <v>41</v>
      </c>
      <c r="C74" s="53" t="s">
        <v>651</v>
      </c>
      <c r="D74" s="53" t="s">
        <v>158</v>
      </c>
      <c r="E74" s="53" t="s">
        <v>8</v>
      </c>
      <c r="F74" s="105">
        <f>F75</f>
        <v>695.26</v>
      </c>
    </row>
    <row r="75" spans="1:6" ht="23.25" customHeight="1" outlineLevel="7">
      <c r="A75" s="52" t="s">
        <v>173</v>
      </c>
      <c r="B75" s="53" t="s">
        <v>41</v>
      </c>
      <c r="C75" s="53" t="s">
        <v>651</v>
      </c>
      <c r="D75" s="53" t="s">
        <v>159</v>
      </c>
      <c r="E75" s="53" t="s">
        <v>8</v>
      </c>
      <c r="F75" s="105">
        <f>F76</f>
        <v>695.26</v>
      </c>
    </row>
    <row r="76" spans="1:6" ht="23.25" customHeight="1" outlineLevel="7">
      <c r="A76" s="52" t="s">
        <v>652</v>
      </c>
      <c r="B76" s="53" t="s">
        <v>41</v>
      </c>
      <c r="C76" s="53" t="s">
        <v>651</v>
      </c>
      <c r="D76" s="53" t="s">
        <v>653</v>
      </c>
      <c r="E76" s="53" t="s">
        <v>8</v>
      </c>
      <c r="F76" s="105">
        <f>F77</f>
        <v>695.26</v>
      </c>
    </row>
    <row r="77" spans="1:6" ht="23.25" customHeight="1" outlineLevel="7">
      <c r="A77" s="52" t="s">
        <v>22</v>
      </c>
      <c r="B77" s="53" t="s">
        <v>41</v>
      </c>
      <c r="C77" s="53" t="s">
        <v>651</v>
      </c>
      <c r="D77" s="53" t="s">
        <v>653</v>
      </c>
      <c r="E77" s="53" t="s">
        <v>23</v>
      </c>
      <c r="F77" s="105">
        <f>F78</f>
        <v>695.26</v>
      </c>
    </row>
    <row r="78" spans="1:6" ht="23.25" customHeight="1" outlineLevel="7">
      <c r="A78" s="52" t="s">
        <v>407</v>
      </c>
      <c r="B78" s="53" t="s">
        <v>41</v>
      </c>
      <c r="C78" s="53" t="s">
        <v>651</v>
      </c>
      <c r="D78" s="53" t="s">
        <v>653</v>
      </c>
      <c r="E78" s="53" t="s">
        <v>408</v>
      </c>
      <c r="F78" s="105">
        <v>695.26</v>
      </c>
    </row>
    <row r="79" spans="1:6" ht="21.75" customHeight="1" outlineLevel="7">
      <c r="A79" s="52" t="s">
        <v>637</v>
      </c>
      <c r="B79" s="53" t="s">
        <v>41</v>
      </c>
      <c r="C79" s="53" t="s">
        <v>638</v>
      </c>
      <c r="D79" s="53" t="s">
        <v>158</v>
      </c>
      <c r="E79" s="53" t="s">
        <v>8</v>
      </c>
      <c r="F79" s="105">
        <f>F80</f>
        <v>12464.353</v>
      </c>
    </row>
    <row r="80" spans="1:6" ht="23.25" customHeight="1" outlineLevel="7">
      <c r="A80" s="52" t="s">
        <v>173</v>
      </c>
      <c r="B80" s="53" t="s">
        <v>41</v>
      </c>
      <c r="C80" s="53" t="s">
        <v>638</v>
      </c>
      <c r="D80" s="53" t="s">
        <v>159</v>
      </c>
      <c r="E80" s="53" t="s">
        <v>8</v>
      </c>
      <c r="F80" s="105">
        <f>F81</f>
        <v>12464.353</v>
      </c>
    </row>
    <row r="81" spans="1:6" ht="21" customHeight="1" outlineLevel="7">
      <c r="A81" s="52" t="s">
        <v>639</v>
      </c>
      <c r="B81" s="53" t="s">
        <v>41</v>
      </c>
      <c r="C81" s="53" t="s">
        <v>638</v>
      </c>
      <c r="D81" s="53" t="s">
        <v>640</v>
      </c>
      <c r="E81" s="53" t="s">
        <v>8</v>
      </c>
      <c r="F81" s="105">
        <f>F82</f>
        <v>12464.353</v>
      </c>
    </row>
    <row r="82" spans="1:6" ht="21" customHeight="1" outlineLevel="7">
      <c r="A82" s="52" t="s">
        <v>22</v>
      </c>
      <c r="B82" s="53" t="s">
        <v>41</v>
      </c>
      <c r="C82" s="53" t="s">
        <v>638</v>
      </c>
      <c r="D82" s="53" t="s">
        <v>640</v>
      </c>
      <c r="E82" s="53" t="s">
        <v>23</v>
      </c>
      <c r="F82" s="105">
        <f>F83</f>
        <v>12464.353</v>
      </c>
    </row>
    <row r="83" spans="1:6" ht="19.5" customHeight="1" outlineLevel="7">
      <c r="A83" s="52" t="s">
        <v>641</v>
      </c>
      <c r="B83" s="53" t="s">
        <v>41</v>
      </c>
      <c r="C83" s="53" t="s">
        <v>638</v>
      </c>
      <c r="D83" s="53" t="s">
        <v>640</v>
      </c>
      <c r="E83" s="53" t="s">
        <v>642</v>
      </c>
      <c r="F83" s="105">
        <v>12464.353</v>
      </c>
    </row>
    <row r="84" spans="1:6" ht="15" outlineLevel="2">
      <c r="A84" s="52" t="s">
        <v>26</v>
      </c>
      <c r="B84" s="53" t="s">
        <v>41</v>
      </c>
      <c r="C84" s="53" t="s">
        <v>27</v>
      </c>
      <c r="D84" s="53" t="s">
        <v>158</v>
      </c>
      <c r="E84" s="53" t="s">
        <v>8</v>
      </c>
      <c r="F84" s="103">
        <f>F85+F115+F111</f>
        <v>40995.80200000001</v>
      </c>
    </row>
    <row r="85" spans="1:6" ht="37.5" customHeight="1" outlineLevel="3">
      <c r="A85" s="52" t="s">
        <v>511</v>
      </c>
      <c r="B85" s="53" t="s">
        <v>41</v>
      </c>
      <c r="C85" s="53" t="s">
        <v>27</v>
      </c>
      <c r="D85" s="53" t="s">
        <v>161</v>
      </c>
      <c r="E85" s="53" t="s">
        <v>8</v>
      </c>
      <c r="F85" s="103">
        <f>F86+F93+F102</f>
        <v>18335.009000000002</v>
      </c>
    </row>
    <row r="86" spans="1:6" ht="18.75" customHeight="1" outlineLevel="4">
      <c r="A86" s="52" t="s">
        <v>512</v>
      </c>
      <c r="B86" s="53" t="s">
        <v>41</v>
      </c>
      <c r="C86" s="53" t="s">
        <v>27</v>
      </c>
      <c r="D86" s="53" t="s">
        <v>169</v>
      </c>
      <c r="E86" s="53" t="s">
        <v>8</v>
      </c>
      <c r="F86" s="103">
        <f>F87+F90</f>
        <v>548.3140000000001</v>
      </c>
    </row>
    <row r="87" spans="1:6" ht="38.25" customHeight="1" outlineLevel="5">
      <c r="A87" s="52" t="s">
        <v>28</v>
      </c>
      <c r="B87" s="53" t="s">
        <v>41</v>
      </c>
      <c r="C87" s="53" t="s">
        <v>27</v>
      </c>
      <c r="D87" s="53" t="s">
        <v>163</v>
      </c>
      <c r="E87" s="53" t="s">
        <v>8</v>
      </c>
      <c r="F87" s="103">
        <f>F88</f>
        <v>223.514</v>
      </c>
    </row>
    <row r="88" spans="1:6" ht="17.25" customHeight="1" outlineLevel="6">
      <c r="A88" s="52" t="s">
        <v>18</v>
      </c>
      <c r="B88" s="53" t="s">
        <v>41</v>
      </c>
      <c r="C88" s="53" t="s">
        <v>27</v>
      </c>
      <c r="D88" s="53" t="s">
        <v>163</v>
      </c>
      <c r="E88" s="53" t="s">
        <v>19</v>
      </c>
      <c r="F88" s="103">
        <f>F89</f>
        <v>223.514</v>
      </c>
    </row>
    <row r="89" spans="1:6" ht="37.5" outlineLevel="7">
      <c r="A89" s="52" t="s">
        <v>20</v>
      </c>
      <c r="B89" s="53" t="s">
        <v>41</v>
      </c>
      <c r="C89" s="53" t="s">
        <v>27</v>
      </c>
      <c r="D89" s="53" t="s">
        <v>163</v>
      </c>
      <c r="E89" s="53" t="s">
        <v>21</v>
      </c>
      <c r="F89" s="105">
        <v>223.514</v>
      </c>
    </row>
    <row r="90" spans="1:6" ht="15" outlineLevel="7">
      <c r="A90" s="52" t="s">
        <v>29</v>
      </c>
      <c r="B90" s="53" t="s">
        <v>41</v>
      </c>
      <c r="C90" s="53" t="s">
        <v>27</v>
      </c>
      <c r="D90" s="53" t="s">
        <v>164</v>
      </c>
      <c r="E90" s="53" t="s">
        <v>8</v>
      </c>
      <c r="F90" s="103">
        <f>F91</f>
        <v>324.8</v>
      </c>
    </row>
    <row r="91" spans="1:6" ht="20.25" customHeight="1" outlineLevel="7">
      <c r="A91" s="52" t="s">
        <v>18</v>
      </c>
      <c r="B91" s="53" t="s">
        <v>41</v>
      </c>
      <c r="C91" s="53" t="s">
        <v>27</v>
      </c>
      <c r="D91" s="53" t="s">
        <v>164</v>
      </c>
      <c r="E91" s="53" t="s">
        <v>19</v>
      </c>
      <c r="F91" s="103">
        <f>F92</f>
        <v>324.8</v>
      </c>
    </row>
    <row r="92" spans="1:6" ht="37.5" outlineLevel="7">
      <c r="A92" s="52" t="s">
        <v>20</v>
      </c>
      <c r="B92" s="53" t="s">
        <v>41</v>
      </c>
      <c r="C92" s="53" t="s">
        <v>27</v>
      </c>
      <c r="D92" s="53" t="s">
        <v>164</v>
      </c>
      <c r="E92" s="53" t="s">
        <v>21</v>
      </c>
      <c r="F92" s="106">
        <v>324.8</v>
      </c>
    </row>
    <row r="93" spans="1:6" ht="38.25" customHeight="1" outlineLevel="5">
      <c r="A93" s="52" t="s">
        <v>48</v>
      </c>
      <c r="B93" s="53" t="s">
        <v>41</v>
      </c>
      <c r="C93" s="53" t="s">
        <v>27</v>
      </c>
      <c r="D93" s="53" t="s">
        <v>170</v>
      </c>
      <c r="E93" s="53" t="s">
        <v>8</v>
      </c>
      <c r="F93" s="103">
        <f>F94+F96+F98</f>
        <v>2780.432</v>
      </c>
    </row>
    <row r="94" spans="1:6" ht="20.25" customHeight="1" outlineLevel="6">
      <c r="A94" s="52" t="s">
        <v>18</v>
      </c>
      <c r="B94" s="53" t="s">
        <v>41</v>
      </c>
      <c r="C94" s="53" t="s">
        <v>27</v>
      </c>
      <c r="D94" s="53" t="s">
        <v>170</v>
      </c>
      <c r="E94" s="53" t="s">
        <v>19</v>
      </c>
      <c r="F94" s="103">
        <f>F95</f>
        <v>714.352</v>
      </c>
    </row>
    <row r="95" spans="1:6" ht="37.5" outlineLevel="7">
      <c r="A95" s="52" t="s">
        <v>20</v>
      </c>
      <c r="B95" s="53" t="s">
        <v>41</v>
      </c>
      <c r="C95" s="53" t="s">
        <v>27</v>
      </c>
      <c r="D95" s="53" t="s">
        <v>170</v>
      </c>
      <c r="E95" s="53" t="s">
        <v>21</v>
      </c>
      <c r="F95" s="105">
        <v>714.352</v>
      </c>
    </row>
    <row r="96" spans="1:6" ht="37.5" outlineLevel="7">
      <c r="A96" s="52" t="s">
        <v>396</v>
      </c>
      <c r="B96" s="53" t="s">
        <v>41</v>
      </c>
      <c r="C96" s="53" t="s">
        <v>27</v>
      </c>
      <c r="D96" s="53" t="s">
        <v>170</v>
      </c>
      <c r="E96" s="53" t="s">
        <v>397</v>
      </c>
      <c r="F96" s="105">
        <f>F97</f>
        <v>2000</v>
      </c>
    </row>
    <row r="97" spans="1:6" ht="15" outlineLevel="7">
      <c r="A97" s="52" t="s">
        <v>398</v>
      </c>
      <c r="B97" s="53" t="s">
        <v>41</v>
      </c>
      <c r="C97" s="53" t="s">
        <v>27</v>
      </c>
      <c r="D97" s="53" t="s">
        <v>170</v>
      </c>
      <c r="E97" s="53" t="s">
        <v>399</v>
      </c>
      <c r="F97" s="105">
        <v>2000</v>
      </c>
    </row>
    <row r="98" spans="1:6" ht="15" outlineLevel="6">
      <c r="A98" s="52" t="s">
        <v>22</v>
      </c>
      <c r="B98" s="53" t="s">
        <v>41</v>
      </c>
      <c r="C98" s="53" t="s">
        <v>27</v>
      </c>
      <c r="D98" s="53" t="s">
        <v>170</v>
      </c>
      <c r="E98" s="53" t="s">
        <v>23</v>
      </c>
      <c r="F98" s="103">
        <f>F99+F100+F101</f>
        <v>66.08</v>
      </c>
    </row>
    <row r="99" spans="1:6" ht="0.75" customHeight="1" outlineLevel="6">
      <c r="A99" s="52" t="s">
        <v>414</v>
      </c>
      <c r="B99" s="53" t="s">
        <v>41</v>
      </c>
      <c r="C99" s="53" t="s">
        <v>27</v>
      </c>
      <c r="D99" s="53" t="s">
        <v>170</v>
      </c>
      <c r="E99" s="53" t="s">
        <v>415</v>
      </c>
      <c r="F99" s="103">
        <v>0</v>
      </c>
    </row>
    <row r="100" spans="1:6" ht="15" outlineLevel="7">
      <c r="A100" s="52" t="s">
        <v>24</v>
      </c>
      <c r="B100" s="53" t="s">
        <v>41</v>
      </c>
      <c r="C100" s="53" t="s">
        <v>27</v>
      </c>
      <c r="D100" s="53" t="s">
        <v>170</v>
      </c>
      <c r="E100" s="53" t="s">
        <v>25</v>
      </c>
      <c r="F100" s="105">
        <v>66.08</v>
      </c>
    </row>
    <row r="101" spans="1:6" ht="15" hidden="1" outlineLevel="7">
      <c r="A101" s="52" t="s">
        <v>407</v>
      </c>
      <c r="B101" s="53" t="s">
        <v>41</v>
      </c>
      <c r="C101" s="53" t="s">
        <v>27</v>
      </c>
      <c r="D101" s="53" t="s">
        <v>170</v>
      </c>
      <c r="E101" s="53" t="s">
        <v>408</v>
      </c>
      <c r="F101" s="105">
        <v>0</v>
      </c>
    </row>
    <row r="102" spans="1:6" ht="37.5" outlineLevel="5" collapsed="1">
      <c r="A102" s="52" t="s">
        <v>49</v>
      </c>
      <c r="B102" s="53" t="s">
        <v>41</v>
      </c>
      <c r="C102" s="53" t="s">
        <v>27</v>
      </c>
      <c r="D102" s="53" t="s">
        <v>171</v>
      </c>
      <c r="E102" s="53" t="s">
        <v>8</v>
      </c>
      <c r="F102" s="103">
        <f>F103+F105+F107+F109</f>
        <v>15006.263</v>
      </c>
    </row>
    <row r="103" spans="1:6" ht="58.5" customHeight="1" outlineLevel="6">
      <c r="A103" s="52" t="s">
        <v>14</v>
      </c>
      <c r="B103" s="53" t="s">
        <v>41</v>
      </c>
      <c r="C103" s="53" t="s">
        <v>27</v>
      </c>
      <c r="D103" s="53" t="s">
        <v>171</v>
      </c>
      <c r="E103" s="53" t="s">
        <v>15</v>
      </c>
      <c r="F103" s="103">
        <f>F104</f>
        <v>6721.6</v>
      </c>
    </row>
    <row r="104" spans="1:6" ht="15" outlineLevel="7">
      <c r="A104" s="52" t="s">
        <v>50</v>
      </c>
      <c r="B104" s="53" t="s">
        <v>41</v>
      </c>
      <c r="C104" s="53" t="s">
        <v>27</v>
      </c>
      <c r="D104" s="53" t="s">
        <v>171</v>
      </c>
      <c r="E104" s="53" t="s">
        <v>51</v>
      </c>
      <c r="F104" s="105">
        <v>6721.6</v>
      </c>
    </row>
    <row r="105" spans="1:6" ht="20.25" customHeight="1" outlineLevel="6">
      <c r="A105" s="52" t="s">
        <v>18</v>
      </c>
      <c r="B105" s="53" t="s">
        <v>41</v>
      </c>
      <c r="C105" s="53" t="s">
        <v>27</v>
      </c>
      <c r="D105" s="53" t="s">
        <v>171</v>
      </c>
      <c r="E105" s="53" t="s">
        <v>19</v>
      </c>
      <c r="F105" s="103">
        <f>F106</f>
        <v>7622.109</v>
      </c>
    </row>
    <row r="106" spans="1:6" ht="37.5" outlineLevel="7">
      <c r="A106" s="52" t="s">
        <v>20</v>
      </c>
      <c r="B106" s="53" t="s">
        <v>41</v>
      </c>
      <c r="C106" s="53" t="s">
        <v>27</v>
      </c>
      <c r="D106" s="53" t="s">
        <v>171</v>
      </c>
      <c r="E106" s="53" t="s">
        <v>21</v>
      </c>
      <c r="F106" s="105">
        <v>7622.109</v>
      </c>
    </row>
    <row r="107" spans="1:6" ht="20.25" customHeight="1" outlineLevel="6">
      <c r="A107" s="52" t="s">
        <v>111</v>
      </c>
      <c r="B107" s="53" t="s">
        <v>41</v>
      </c>
      <c r="C107" s="53" t="s">
        <v>27</v>
      </c>
      <c r="D107" s="53" t="s">
        <v>171</v>
      </c>
      <c r="E107" s="53" t="s">
        <v>112</v>
      </c>
      <c r="F107" s="103">
        <f>F108</f>
        <v>6</v>
      </c>
    </row>
    <row r="108" spans="1:6" ht="20.25" customHeight="1" outlineLevel="6">
      <c r="A108" s="52" t="s">
        <v>118</v>
      </c>
      <c r="B108" s="53" t="s">
        <v>41</v>
      </c>
      <c r="C108" s="53" t="s">
        <v>27</v>
      </c>
      <c r="D108" s="53" t="s">
        <v>171</v>
      </c>
      <c r="E108" s="53" t="s">
        <v>119</v>
      </c>
      <c r="F108" s="103">
        <v>6</v>
      </c>
    </row>
    <row r="109" spans="1:6" ht="15" outlineLevel="6">
      <c r="A109" s="52" t="s">
        <v>22</v>
      </c>
      <c r="B109" s="53" t="s">
        <v>41</v>
      </c>
      <c r="C109" s="53" t="s">
        <v>27</v>
      </c>
      <c r="D109" s="53" t="s">
        <v>171</v>
      </c>
      <c r="E109" s="53" t="s">
        <v>23</v>
      </c>
      <c r="F109" s="103">
        <f>F110</f>
        <v>656.554</v>
      </c>
    </row>
    <row r="110" spans="1:6" ht="15" outlineLevel="7">
      <c r="A110" s="52" t="s">
        <v>24</v>
      </c>
      <c r="B110" s="53" t="s">
        <v>41</v>
      </c>
      <c r="C110" s="53" t="s">
        <v>27</v>
      </c>
      <c r="D110" s="53" t="s">
        <v>171</v>
      </c>
      <c r="E110" s="53" t="s">
        <v>25</v>
      </c>
      <c r="F110" s="105">
        <v>656.554</v>
      </c>
    </row>
    <row r="111" spans="1:6" ht="54.75" customHeight="1" outlineLevel="7">
      <c r="A111" s="52" t="s">
        <v>523</v>
      </c>
      <c r="B111" s="53" t="s">
        <v>41</v>
      </c>
      <c r="C111" s="53" t="s">
        <v>27</v>
      </c>
      <c r="D111" s="53" t="s">
        <v>172</v>
      </c>
      <c r="E111" s="53" t="s">
        <v>8</v>
      </c>
      <c r="F111" s="103">
        <f>F112</f>
        <v>84.519</v>
      </c>
    </row>
    <row r="112" spans="1:6" ht="37.5" outlineLevel="7">
      <c r="A112" s="52" t="s">
        <v>378</v>
      </c>
      <c r="B112" s="53" t="s">
        <v>41</v>
      </c>
      <c r="C112" s="53" t="s">
        <v>27</v>
      </c>
      <c r="D112" s="53" t="s">
        <v>377</v>
      </c>
      <c r="E112" s="53" t="s">
        <v>8</v>
      </c>
      <c r="F112" s="103">
        <f>F113</f>
        <v>84.519</v>
      </c>
    </row>
    <row r="113" spans="1:6" ht="37.5" outlineLevel="7">
      <c r="A113" s="52" t="s">
        <v>53</v>
      </c>
      <c r="B113" s="53" t="s">
        <v>41</v>
      </c>
      <c r="C113" s="53" t="s">
        <v>27</v>
      </c>
      <c r="D113" s="53" t="s">
        <v>377</v>
      </c>
      <c r="E113" s="53" t="s">
        <v>54</v>
      </c>
      <c r="F113" s="103">
        <f>F114</f>
        <v>84.519</v>
      </c>
    </row>
    <row r="114" spans="1:6" ht="15" outlineLevel="7">
      <c r="A114" s="52" t="s">
        <v>55</v>
      </c>
      <c r="B114" s="53" t="s">
        <v>41</v>
      </c>
      <c r="C114" s="53" t="s">
        <v>27</v>
      </c>
      <c r="D114" s="53" t="s">
        <v>377</v>
      </c>
      <c r="E114" s="53" t="s">
        <v>56</v>
      </c>
      <c r="F114" s="105">
        <v>84.519</v>
      </c>
    </row>
    <row r="115" spans="1:6" ht="21" customHeight="1" outlineLevel="3">
      <c r="A115" s="52" t="s">
        <v>173</v>
      </c>
      <c r="B115" s="53" t="s">
        <v>41</v>
      </c>
      <c r="C115" s="53" t="s">
        <v>27</v>
      </c>
      <c r="D115" s="53" t="s">
        <v>159</v>
      </c>
      <c r="E115" s="53" t="s">
        <v>8</v>
      </c>
      <c r="F115" s="103">
        <f>F138+F123+F116+F126+F129+F132+F135</f>
        <v>22576.274000000005</v>
      </c>
    </row>
    <row r="116" spans="1:6" ht="36.75" customHeight="1" outlineLevel="5">
      <c r="A116" s="52" t="s">
        <v>13</v>
      </c>
      <c r="B116" s="53" t="s">
        <v>41</v>
      </c>
      <c r="C116" s="53" t="s">
        <v>27</v>
      </c>
      <c r="D116" s="53" t="s">
        <v>160</v>
      </c>
      <c r="E116" s="53" t="s">
        <v>8</v>
      </c>
      <c r="F116" s="103">
        <f>F117+F119+F121</f>
        <v>16592.370000000003</v>
      </c>
    </row>
    <row r="117" spans="1:6" ht="54.75" customHeight="1" outlineLevel="6">
      <c r="A117" s="52" t="s">
        <v>14</v>
      </c>
      <c r="B117" s="53" t="s">
        <v>41</v>
      </c>
      <c r="C117" s="53" t="s">
        <v>27</v>
      </c>
      <c r="D117" s="53" t="s">
        <v>160</v>
      </c>
      <c r="E117" s="53" t="s">
        <v>15</v>
      </c>
      <c r="F117" s="103">
        <f>F118</f>
        <v>16577.543</v>
      </c>
    </row>
    <row r="118" spans="1:6" ht="22.5" customHeight="1" outlineLevel="7">
      <c r="A118" s="52" t="s">
        <v>16</v>
      </c>
      <c r="B118" s="53" t="s">
        <v>41</v>
      </c>
      <c r="C118" s="53" t="s">
        <v>27</v>
      </c>
      <c r="D118" s="53" t="s">
        <v>160</v>
      </c>
      <c r="E118" s="53" t="s">
        <v>17</v>
      </c>
      <c r="F118" s="105">
        <v>16577.543</v>
      </c>
    </row>
    <row r="119" spans="1:6" ht="22.5" customHeight="1" outlineLevel="7">
      <c r="A119" s="52" t="s">
        <v>18</v>
      </c>
      <c r="B119" s="53" t="s">
        <v>41</v>
      </c>
      <c r="C119" s="53" t="s">
        <v>27</v>
      </c>
      <c r="D119" s="53" t="s">
        <v>160</v>
      </c>
      <c r="E119" s="53" t="s">
        <v>19</v>
      </c>
      <c r="F119" s="105">
        <f>F120</f>
        <v>10.827</v>
      </c>
    </row>
    <row r="120" spans="1:6" ht="37.5" outlineLevel="7">
      <c r="A120" s="52" t="s">
        <v>20</v>
      </c>
      <c r="B120" s="53" t="s">
        <v>41</v>
      </c>
      <c r="C120" s="53" t="s">
        <v>27</v>
      </c>
      <c r="D120" s="53" t="s">
        <v>160</v>
      </c>
      <c r="E120" s="53" t="s">
        <v>21</v>
      </c>
      <c r="F120" s="105">
        <v>10.827</v>
      </c>
    </row>
    <row r="121" spans="1:6" ht="22.5" customHeight="1" outlineLevel="7">
      <c r="A121" s="52" t="s">
        <v>111</v>
      </c>
      <c r="B121" s="53" t="s">
        <v>41</v>
      </c>
      <c r="C121" s="53" t="s">
        <v>27</v>
      </c>
      <c r="D121" s="53" t="s">
        <v>160</v>
      </c>
      <c r="E121" s="53" t="s">
        <v>112</v>
      </c>
      <c r="F121" s="105">
        <f>F122</f>
        <v>4</v>
      </c>
    </row>
    <row r="122" spans="1:6" ht="22.5" customHeight="1" outlineLevel="7">
      <c r="A122" s="52" t="s">
        <v>118</v>
      </c>
      <c r="B122" s="53" t="s">
        <v>41</v>
      </c>
      <c r="C122" s="53" t="s">
        <v>27</v>
      </c>
      <c r="D122" s="53" t="s">
        <v>160</v>
      </c>
      <c r="E122" s="53" t="s">
        <v>119</v>
      </c>
      <c r="F122" s="105">
        <v>4</v>
      </c>
    </row>
    <row r="123" spans="1:6" ht="22.5" customHeight="1" outlineLevel="7">
      <c r="A123" s="52" t="s">
        <v>625</v>
      </c>
      <c r="B123" s="53" t="s">
        <v>41</v>
      </c>
      <c r="C123" s="53" t="s">
        <v>27</v>
      </c>
      <c r="D123" s="53" t="s">
        <v>626</v>
      </c>
      <c r="E123" s="53" t="s">
        <v>8</v>
      </c>
      <c r="F123" s="105">
        <f>F124</f>
        <v>44.145</v>
      </c>
    </row>
    <row r="124" spans="1:6" ht="19.5" customHeight="1" outlineLevel="7">
      <c r="A124" s="52" t="s">
        <v>111</v>
      </c>
      <c r="B124" s="53" t="s">
        <v>41</v>
      </c>
      <c r="C124" s="53" t="s">
        <v>27</v>
      </c>
      <c r="D124" s="53" t="s">
        <v>626</v>
      </c>
      <c r="E124" s="53" t="s">
        <v>112</v>
      </c>
      <c r="F124" s="105">
        <f>F125</f>
        <v>44.145</v>
      </c>
    </row>
    <row r="125" spans="1:6" ht="22.5" customHeight="1" outlineLevel="7">
      <c r="A125" s="52" t="s">
        <v>118</v>
      </c>
      <c r="B125" s="53" t="s">
        <v>41</v>
      </c>
      <c r="C125" s="53" t="s">
        <v>27</v>
      </c>
      <c r="D125" s="53" t="s">
        <v>626</v>
      </c>
      <c r="E125" s="53" t="s">
        <v>119</v>
      </c>
      <c r="F125" s="105">
        <v>44.145</v>
      </c>
    </row>
    <row r="126" spans="1:6" ht="37.5" customHeight="1" outlineLevel="7">
      <c r="A126" s="52" t="s">
        <v>347</v>
      </c>
      <c r="B126" s="53" t="s">
        <v>41</v>
      </c>
      <c r="C126" s="53" t="s">
        <v>27</v>
      </c>
      <c r="D126" s="53" t="s">
        <v>348</v>
      </c>
      <c r="E126" s="53" t="s">
        <v>8</v>
      </c>
      <c r="F126" s="105">
        <f>F127</f>
        <v>76.35</v>
      </c>
    </row>
    <row r="127" spans="1:6" ht="56.25" customHeight="1" outlineLevel="7">
      <c r="A127" s="52" t="s">
        <v>14</v>
      </c>
      <c r="B127" s="53" t="s">
        <v>41</v>
      </c>
      <c r="C127" s="53" t="s">
        <v>27</v>
      </c>
      <c r="D127" s="53" t="s">
        <v>348</v>
      </c>
      <c r="E127" s="53" t="s">
        <v>15</v>
      </c>
      <c r="F127" s="105">
        <f>F128</f>
        <v>76.35</v>
      </c>
    </row>
    <row r="128" spans="1:6" ht="19.5" customHeight="1" outlineLevel="7">
      <c r="A128" s="52" t="s">
        <v>16</v>
      </c>
      <c r="B128" s="53" t="s">
        <v>41</v>
      </c>
      <c r="C128" s="53" t="s">
        <v>27</v>
      </c>
      <c r="D128" s="53" t="s">
        <v>348</v>
      </c>
      <c r="E128" s="53" t="s">
        <v>17</v>
      </c>
      <c r="F128" s="105">
        <v>76.35</v>
      </c>
    </row>
    <row r="129" spans="1:6" ht="20.25" customHeight="1" outlineLevel="7">
      <c r="A129" s="52" t="s">
        <v>365</v>
      </c>
      <c r="B129" s="53" t="s">
        <v>41</v>
      </c>
      <c r="C129" s="53" t="s">
        <v>27</v>
      </c>
      <c r="D129" s="53" t="s">
        <v>364</v>
      </c>
      <c r="E129" s="53" t="s">
        <v>8</v>
      </c>
      <c r="F129" s="105">
        <f>F130</f>
        <v>158</v>
      </c>
    </row>
    <row r="130" spans="1:6" ht="19.5" customHeight="1" outlineLevel="7">
      <c r="A130" s="52" t="s">
        <v>18</v>
      </c>
      <c r="B130" s="53" t="s">
        <v>41</v>
      </c>
      <c r="C130" s="53" t="s">
        <v>27</v>
      </c>
      <c r="D130" s="53" t="s">
        <v>364</v>
      </c>
      <c r="E130" s="53" t="s">
        <v>19</v>
      </c>
      <c r="F130" s="105">
        <f>F131</f>
        <v>158</v>
      </c>
    </row>
    <row r="131" spans="1:6" ht="37.5" outlineLevel="7">
      <c r="A131" s="52" t="s">
        <v>20</v>
      </c>
      <c r="B131" s="53" t="s">
        <v>41</v>
      </c>
      <c r="C131" s="53" t="s">
        <v>27</v>
      </c>
      <c r="D131" s="53" t="s">
        <v>364</v>
      </c>
      <c r="E131" s="53" t="s">
        <v>21</v>
      </c>
      <c r="F131" s="105">
        <v>158</v>
      </c>
    </row>
    <row r="132" spans="1:6" ht="15" outlineLevel="7">
      <c r="A132" s="52" t="s">
        <v>571</v>
      </c>
      <c r="B132" s="53" t="s">
        <v>41</v>
      </c>
      <c r="C132" s="53" t="s">
        <v>27</v>
      </c>
      <c r="D132" s="53" t="s">
        <v>572</v>
      </c>
      <c r="E132" s="53" t="s">
        <v>8</v>
      </c>
      <c r="F132" s="105">
        <f>F133</f>
        <v>78.966</v>
      </c>
    </row>
    <row r="133" spans="1:6" ht="20.25" customHeight="1" outlineLevel="7">
      <c r="A133" s="52" t="s">
        <v>18</v>
      </c>
      <c r="B133" s="53" t="s">
        <v>41</v>
      </c>
      <c r="C133" s="53" t="s">
        <v>27</v>
      </c>
      <c r="D133" s="53" t="s">
        <v>572</v>
      </c>
      <c r="E133" s="53" t="s">
        <v>19</v>
      </c>
      <c r="F133" s="105">
        <f>F134</f>
        <v>78.966</v>
      </c>
    </row>
    <row r="134" spans="1:6" ht="37.5" outlineLevel="7">
      <c r="A134" s="52" t="s">
        <v>20</v>
      </c>
      <c r="B134" s="53" t="s">
        <v>41</v>
      </c>
      <c r="C134" s="53" t="s">
        <v>27</v>
      </c>
      <c r="D134" s="53" t="s">
        <v>572</v>
      </c>
      <c r="E134" s="53" t="s">
        <v>21</v>
      </c>
      <c r="F134" s="105">
        <v>78.966</v>
      </c>
    </row>
    <row r="135" spans="1:6" ht="37.5" outlineLevel="7">
      <c r="A135" s="52" t="s">
        <v>594</v>
      </c>
      <c r="B135" s="53" t="s">
        <v>41</v>
      </c>
      <c r="C135" s="53" t="s">
        <v>27</v>
      </c>
      <c r="D135" s="53" t="s">
        <v>595</v>
      </c>
      <c r="E135" s="53" t="s">
        <v>8</v>
      </c>
      <c r="F135" s="105">
        <f>F136</f>
        <v>137.49</v>
      </c>
    </row>
    <row r="136" spans="1:6" ht="15" outlineLevel="7">
      <c r="A136" s="52" t="s">
        <v>22</v>
      </c>
      <c r="B136" s="53" t="s">
        <v>41</v>
      </c>
      <c r="C136" s="53" t="s">
        <v>27</v>
      </c>
      <c r="D136" s="53" t="s">
        <v>595</v>
      </c>
      <c r="E136" s="53" t="s">
        <v>23</v>
      </c>
      <c r="F136" s="105">
        <f>F137</f>
        <v>137.49</v>
      </c>
    </row>
    <row r="137" spans="1:6" ht="20.25" customHeight="1" outlineLevel="7">
      <c r="A137" s="52" t="s">
        <v>414</v>
      </c>
      <c r="B137" s="53" t="s">
        <v>41</v>
      </c>
      <c r="C137" s="53" t="s">
        <v>27</v>
      </c>
      <c r="D137" s="53" t="s">
        <v>595</v>
      </c>
      <c r="E137" s="53" t="s">
        <v>415</v>
      </c>
      <c r="F137" s="105">
        <v>137.49</v>
      </c>
    </row>
    <row r="138" spans="1:6" ht="21" customHeight="1" outlineLevel="3">
      <c r="A138" s="52" t="s">
        <v>491</v>
      </c>
      <c r="B138" s="53" t="s">
        <v>41</v>
      </c>
      <c r="C138" s="53" t="s">
        <v>27</v>
      </c>
      <c r="D138" s="53" t="s">
        <v>490</v>
      </c>
      <c r="E138" s="53" t="s">
        <v>8</v>
      </c>
      <c r="F138" s="103">
        <f>F139+F142+F147+F152+F157</f>
        <v>5488.953</v>
      </c>
    </row>
    <row r="139" spans="1:6" ht="56.25" outlineLevel="3">
      <c r="A139" s="32" t="s">
        <v>593</v>
      </c>
      <c r="B139" s="53" t="s">
        <v>41</v>
      </c>
      <c r="C139" s="53" t="s">
        <v>27</v>
      </c>
      <c r="D139" s="53" t="s">
        <v>623</v>
      </c>
      <c r="E139" s="53" t="s">
        <v>8</v>
      </c>
      <c r="F139" s="103">
        <f>F140</f>
        <v>552.343</v>
      </c>
    </row>
    <row r="140" spans="1:6" ht="21" customHeight="1" outlineLevel="3">
      <c r="A140" s="52" t="s">
        <v>14</v>
      </c>
      <c r="B140" s="53" t="s">
        <v>41</v>
      </c>
      <c r="C140" s="53" t="s">
        <v>27</v>
      </c>
      <c r="D140" s="53" t="s">
        <v>623</v>
      </c>
      <c r="E140" s="53" t="s">
        <v>15</v>
      </c>
      <c r="F140" s="103">
        <f>F141</f>
        <v>552.343</v>
      </c>
    </row>
    <row r="141" spans="1:6" ht="21" customHeight="1" outlineLevel="3">
      <c r="A141" s="52" t="s">
        <v>16</v>
      </c>
      <c r="B141" s="53" t="s">
        <v>41</v>
      </c>
      <c r="C141" s="53" t="s">
        <v>27</v>
      </c>
      <c r="D141" s="53" t="s">
        <v>623</v>
      </c>
      <c r="E141" s="53" t="s">
        <v>17</v>
      </c>
      <c r="F141" s="103">
        <v>552.343</v>
      </c>
    </row>
    <row r="142" spans="1:6" ht="54.75" customHeight="1" outlineLevel="7">
      <c r="A142" s="32" t="s">
        <v>474</v>
      </c>
      <c r="B142" s="53" t="s">
        <v>41</v>
      </c>
      <c r="C142" s="53" t="s">
        <v>27</v>
      </c>
      <c r="D142" s="53" t="s">
        <v>492</v>
      </c>
      <c r="E142" s="53" t="s">
        <v>8</v>
      </c>
      <c r="F142" s="103">
        <f>F143+F145</f>
        <v>2314.44</v>
      </c>
    </row>
    <row r="143" spans="1:6" ht="55.5" customHeight="1" outlineLevel="7">
      <c r="A143" s="52" t="s">
        <v>14</v>
      </c>
      <c r="B143" s="53" t="s">
        <v>41</v>
      </c>
      <c r="C143" s="53" t="s">
        <v>27</v>
      </c>
      <c r="D143" s="53" t="s">
        <v>492</v>
      </c>
      <c r="E143" s="53" t="s">
        <v>15</v>
      </c>
      <c r="F143" s="103">
        <f>F144</f>
        <v>1976.1</v>
      </c>
    </row>
    <row r="144" spans="1:6" ht="18.75" customHeight="1" outlineLevel="7">
      <c r="A144" s="52" t="s">
        <v>16</v>
      </c>
      <c r="B144" s="53" t="s">
        <v>41</v>
      </c>
      <c r="C144" s="53" t="s">
        <v>27</v>
      </c>
      <c r="D144" s="53" t="s">
        <v>492</v>
      </c>
      <c r="E144" s="53" t="s">
        <v>17</v>
      </c>
      <c r="F144" s="105">
        <v>1976.1</v>
      </c>
    </row>
    <row r="145" spans="1:6" ht="21" customHeight="1" outlineLevel="7">
      <c r="A145" s="52" t="s">
        <v>18</v>
      </c>
      <c r="B145" s="53" t="s">
        <v>41</v>
      </c>
      <c r="C145" s="53" t="s">
        <v>27</v>
      </c>
      <c r="D145" s="53" t="s">
        <v>492</v>
      </c>
      <c r="E145" s="53" t="s">
        <v>19</v>
      </c>
      <c r="F145" s="103">
        <f>F146</f>
        <v>338.34</v>
      </c>
    </row>
    <row r="146" spans="1:6" ht="37.5" outlineLevel="7">
      <c r="A146" s="52" t="s">
        <v>20</v>
      </c>
      <c r="B146" s="53" t="s">
        <v>41</v>
      </c>
      <c r="C146" s="53" t="s">
        <v>27</v>
      </c>
      <c r="D146" s="53" t="s">
        <v>492</v>
      </c>
      <c r="E146" s="53" t="s">
        <v>21</v>
      </c>
      <c r="F146" s="105">
        <v>338.34</v>
      </c>
    </row>
    <row r="147" spans="1:6" ht="55.5" customHeight="1" outlineLevel="7">
      <c r="A147" s="32" t="s">
        <v>479</v>
      </c>
      <c r="B147" s="53" t="s">
        <v>41</v>
      </c>
      <c r="C147" s="53" t="s">
        <v>27</v>
      </c>
      <c r="D147" s="53" t="s">
        <v>493</v>
      </c>
      <c r="E147" s="53" t="s">
        <v>8</v>
      </c>
      <c r="F147" s="103">
        <f>F148+F150</f>
        <v>1137.9060000000002</v>
      </c>
    </row>
    <row r="148" spans="1:6" ht="56.25" customHeight="1" outlineLevel="7">
      <c r="A148" s="52" t="s">
        <v>14</v>
      </c>
      <c r="B148" s="53" t="s">
        <v>41</v>
      </c>
      <c r="C148" s="53" t="s">
        <v>27</v>
      </c>
      <c r="D148" s="53" t="s">
        <v>493</v>
      </c>
      <c r="E148" s="53" t="s">
        <v>15</v>
      </c>
      <c r="F148" s="103">
        <f>F149</f>
        <v>1128.611</v>
      </c>
    </row>
    <row r="149" spans="1:6" ht="18" customHeight="1" outlineLevel="7">
      <c r="A149" s="52" t="s">
        <v>16</v>
      </c>
      <c r="B149" s="53" t="s">
        <v>41</v>
      </c>
      <c r="C149" s="53" t="s">
        <v>27</v>
      </c>
      <c r="D149" s="53" t="s">
        <v>493</v>
      </c>
      <c r="E149" s="53" t="s">
        <v>17</v>
      </c>
      <c r="F149" s="105">
        <v>1128.611</v>
      </c>
    </row>
    <row r="150" spans="1:6" ht="18.75" customHeight="1" outlineLevel="7">
      <c r="A150" s="52" t="s">
        <v>18</v>
      </c>
      <c r="B150" s="53" t="s">
        <v>41</v>
      </c>
      <c r="C150" s="53" t="s">
        <v>27</v>
      </c>
      <c r="D150" s="53" t="s">
        <v>493</v>
      </c>
      <c r="E150" s="53" t="s">
        <v>19</v>
      </c>
      <c r="F150" s="103">
        <f>F151</f>
        <v>9.295</v>
      </c>
    </row>
    <row r="151" spans="1:6" ht="37.5" outlineLevel="7">
      <c r="A151" s="52" t="s">
        <v>20</v>
      </c>
      <c r="B151" s="53" t="s">
        <v>41</v>
      </c>
      <c r="C151" s="53" t="s">
        <v>27</v>
      </c>
      <c r="D151" s="53" t="s">
        <v>493</v>
      </c>
      <c r="E151" s="53" t="s">
        <v>21</v>
      </c>
      <c r="F151" s="105">
        <v>9.295</v>
      </c>
    </row>
    <row r="152" spans="1:6" ht="55.5" customHeight="1" outlineLevel="7">
      <c r="A152" s="32" t="s">
        <v>472</v>
      </c>
      <c r="B152" s="53" t="s">
        <v>41</v>
      </c>
      <c r="C152" s="53" t="s">
        <v>27</v>
      </c>
      <c r="D152" s="53" t="s">
        <v>494</v>
      </c>
      <c r="E152" s="53" t="s">
        <v>8</v>
      </c>
      <c r="F152" s="103">
        <f>F153</f>
        <v>737.107</v>
      </c>
    </row>
    <row r="153" spans="1:6" ht="54" customHeight="1" outlineLevel="7">
      <c r="A153" s="52" t="s">
        <v>14</v>
      </c>
      <c r="B153" s="53" t="s">
        <v>41</v>
      </c>
      <c r="C153" s="53" t="s">
        <v>27</v>
      </c>
      <c r="D153" s="53" t="s">
        <v>494</v>
      </c>
      <c r="E153" s="53" t="s">
        <v>15</v>
      </c>
      <c r="F153" s="103">
        <f>F154</f>
        <v>737.107</v>
      </c>
    </row>
    <row r="154" spans="1:6" ht="18" customHeight="1" outlineLevel="7">
      <c r="A154" s="52" t="s">
        <v>16</v>
      </c>
      <c r="B154" s="53" t="s">
        <v>41</v>
      </c>
      <c r="C154" s="53" t="s">
        <v>27</v>
      </c>
      <c r="D154" s="53" t="s">
        <v>494</v>
      </c>
      <c r="E154" s="53" t="s">
        <v>17</v>
      </c>
      <c r="F154" s="105">
        <v>737.107</v>
      </c>
    </row>
    <row r="155" spans="1:6" ht="21" customHeight="1" outlineLevel="7">
      <c r="A155" s="52" t="s">
        <v>18</v>
      </c>
      <c r="B155" s="53" t="s">
        <v>41</v>
      </c>
      <c r="C155" s="53" t="s">
        <v>27</v>
      </c>
      <c r="D155" s="53" t="s">
        <v>494</v>
      </c>
      <c r="E155" s="53" t="s">
        <v>19</v>
      </c>
      <c r="F155" s="105">
        <f>F156</f>
        <v>0.766</v>
      </c>
    </row>
    <row r="156" spans="1:6" ht="21" customHeight="1" outlineLevel="7">
      <c r="A156" s="52" t="s">
        <v>20</v>
      </c>
      <c r="B156" s="53" t="s">
        <v>41</v>
      </c>
      <c r="C156" s="53" t="s">
        <v>27</v>
      </c>
      <c r="D156" s="53" t="s">
        <v>494</v>
      </c>
      <c r="E156" s="53" t="s">
        <v>21</v>
      </c>
      <c r="F156" s="105">
        <v>0.766</v>
      </c>
    </row>
    <row r="157" spans="1:6" ht="54.75" customHeight="1" outlineLevel="7">
      <c r="A157" s="32" t="s">
        <v>473</v>
      </c>
      <c r="B157" s="53" t="s">
        <v>41</v>
      </c>
      <c r="C157" s="53" t="s">
        <v>27</v>
      </c>
      <c r="D157" s="53" t="s">
        <v>495</v>
      </c>
      <c r="E157" s="53" t="s">
        <v>8</v>
      </c>
      <c r="F157" s="103">
        <f>F158+F160</f>
        <v>747.1569999999999</v>
      </c>
    </row>
    <row r="158" spans="1:6" ht="54.75" customHeight="1" outlineLevel="7">
      <c r="A158" s="52" t="s">
        <v>14</v>
      </c>
      <c r="B158" s="53" t="s">
        <v>41</v>
      </c>
      <c r="C158" s="53" t="s">
        <v>27</v>
      </c>
      <c r="D158" s="53" t="s">
        <v>495</v>
      </c>
      <c r="E158" s="53" t="s">
        <v>15</v>
      </c>
      <c r="F158" s="103">
        <f>F159</f>
        <v>712.334</v>
      </c>
    </row>
    <row r="159" spans="1:6" ht="18.75" customHeight="1" outlineLevel="7">
      <c r="A159" s="52" t="s">
        <v>16</v>
      </c>
      <c r="B159" s="53" t="s">
        <v>41</v>
      </c>
      <c r="C159" s="53" t="s">
        <v>27</v>
      </c>
      <c r="D159" s="53" t="s">
        <v>495</v>
      </c>
      <c r="E159" s="53" t="s">
        <v>17</v>
      </c>
      <c r="F159" s="105">
        <v>712.334</v>
      </c>
    </row>
    <row r="160" spans="1:6" ht="18.75" customHeight="1" outlineLevel="7">
      <c r="A160" s="52" t="s">
        <v>18</v>
      </c>
      <c r="B160" s="53" t="s">
        <v>41</v>
      </c>
      <c r="C160" s="53" t="s">
        <v>27</v>
      </c>
      <c r="D160" s="53" t="s">
        <v>495</v>
      </c>
      <c r="E160" s="53" t="s">
        <v>19</v>
      </c>
      <c r="F160" s="103">
        <f>F161</f>
        <v>34.823</v>
      </c>
    </row>
    <row r="161" spans="1:6" ht="37.5" outlineLevel="7">
      <c r="A161" s="52" t="s">
        <v>20</v>
      </c>
      <c r="B161" s="53" t="s">
        <v>41</v>
      </c>
      <c r="C161" s="53" t="s">
        <v>27</v>
      </c>
      <c r="D161" s="53" t="s">
        <v>495</v>
      </c>
      <c r="E161" s="53" t="s">
        <v>21</v>
      </c>
      <c r="F161" s="105">
        <v>34.823</v>
      </c>
    </row>
    <row r="162" spans="1:6" ht="15" outlineLevel="7">
      <c r="A162" s="52" t="s">
        <v>152</v>
      </c>
      <c r="B162" s="53" t="s">
        <v>41</v>
      </c>
      <c r="C162" s="53" t="s">
        <v>30</v>
      </c>
      <c r="D162" s="53" t="s">
        <v>158</v>
      </c>
      <c r="E162" s="53" t="s">
        <v>8</v>
      </c>
      <c r="F162" s="105">
        <f>F163</f>
        <v>150</v>
      </c>
    </row>
    <row r="163" spans="1:6" ht="15" outlineLevel="7">
      <c r="A163" s="52" t="s">
        <v>496</v>
      </c>
      <c r="B163" s="53" t="s">
        <v>41</v>
      </c>
      <c r="C163" s="53" t="s">
        <v>497</v>
      </c>
      <c r="D163" s="53" t="s">
        <v>158</v>
      </c>
      <c r="E163" s="53" t="s">
        <v>8</v>
      </c>
      <c r="F163" s="105">
        <f>F164</f>
        <v>150</v>
      </c>
    </row>
    <row r="164" spans="1:6" ht="15" outlineLevel="7">
      <c r="A164" s="52" t="s">
        <v>281</v>
      </c>
      <c r="B164" s="53" t="s">
        <v>41</v>
      </c>
      <c r="C164" s="53" t="s">
        <v>497</v>
      </c>
      <c r="D164" s="53" t="s">
        <v>159</v>
      </c>
      <c r="E164" s="53" t="s">
        <v>8</v>
      </c>
      <c r="F164" s="105">
        <f>F165</f>
        <v>150</v>
      </c>
    </row>
    <row r="165" spans="1:6" ht="15" outlineLevel="7">
      <c r="A165" s="52" t="s">
        <v>498</v>
      </c>
      <c r="B165" s="53" t="s">
        <v>41</v>
      </c>
      <c r="C165" s="53" t="s">
        <v>497</v>
      </c>
      <c r="D165" s="53" t="s">
        <v>499</v>
      </c>
      <c r="E165" s="53" t="s">
        <v>8</v>
      </c>
      <c r="F165" s="105">
        <f>F166</f>
        <v>150</v>
      </c>
    </row>
    <row r="166" spans="1:6" ht="19.5" customHeight="1" outlineLevel="7">
      <c r="A166" s="52" t="s">
        <v>18</v>
      </c>
      <c r="B166" s="53" t="s">
        <v>41</v>
      </c>
      <c r="C166" s="53" t="s">
        <v>497</v>
      </c>
      <c r="D166" s="53" t="s">
        <v>499</v>
      </c>
      <c r="E166" s="53" t="s">
        <v>19</v>
      </c>
      <c r="F166" s="105">
        <f>F167</f>
        <v>150</v>
      </c>
    </row>
    <row r="167" spans="1:6" ht="37.5" outlineLevel="7">
      <c r="A167" s="52" t="s">
        <v>20</v>
      </c>
      <c r="B167" s="53" t="s">
        <v>41</v>
      </c>
      <c r="C167" s="53" t="s">
        <v>497</v>
      </c>
      <c r="D167" s="53" t="s">
        <v>499</v>
      </c>
      <c r="E167" s="53" t="s">
        <v>21</v>
      </c>
      <c r="F167" s="105">
        <v>150</v>
      </c>
    </row>
    <row r="168" spans="1:6" ht="37.5" outlineLevel="1">
      <c r="A168" s="52" t="s">
        <v>57</v>
      </c>
      <c r="B168" s="53" t="s">
        <v>41</v>
      </c>
      <c r="C168" s="53" t="s">
        <v>58</v>
      </c>
      <c r="D168" s="53" t="s">
        <v>158</v>
      </c>
      <c r="E168" s="53" t="s">
        <v>8</v>
      </c>
      <c r="F168" s="103">
        <f>F169</f>
        <v>299.939</v>
      </c>
    </row>
    <row r="169" spans="1:6" ht="38.25" customHeight="1" outlineLevel="2">
      <c r="A169" s="52" t="s">
        <v>59</v>
      </c>
      <c r="B169" s="53" t="s">
        <v>41</v>
      </c>
      <c r="C169" s="53" t="s">
        <v>60</v>
      </c>
      <c r="D169" s="53" t="s">
        <v>158</v>
      </c>
      <c r="E169" s="53" t="s">
        <v>8</v>
      </c>
      <c r="F169" s="103">
        <f>F170</f>
        <v>299.939</v>
      </c>
    </row>
    <row r="170" spans="1:6" ht="18.75" customHeight="1" outlineLevel="4">
      <c r="A170" s="52" t="s">
        <v>173</v>
      </c>
      <c r="B170" s="53" t="s">
        <v>41</v>
      </c>
      <c r="C170" s="53" t="s">
        <v>60</v>
      </c>
      <c r="D170" s="53" t="s">
        <v>159</v>
      </c>
      <c r="E170" s="53" t="s">
        <v>8</v>
      </c>
      <c r="F170" s="103">
        <f>F171</f>
        <v>299.939</v>
      </c>
    </row>
    <row r="171" spans="1:6" ht="37.5" outlineLevel="5">
      <c r="A171" s="52" t="s">
        <v>61</v>
      </c>
      <c r="B171" s="53" t="s">
        <v>41</v>
      </c>
      <c r="C171" s="53" t="s">
        <v>60</v>
      </c>
      <c r="D171" s="53" t="s">
        <v>174</v>
      </c>
      <c r="E171" s="53" t="s">
        <v>8</v>
      </c>
      <c r="F171" s="103">
        <f>F172</f>
        <v>299.939</v>
      </c>
    </row>
    <row r="172" spans="1:6" ht="19.5" customHeight="1" outlineLevel="6">
      <c r="A172" s="52" t="s">
        <v>18</v>
      </c>
      <c r="B172" s="53" t="s">
        <v>41</v>
      </c>
      <c r="C172" s="53" t="s">
        <v>60</v>
      </c>
      <c r="D172" s="53" t="s">
        <v>174</v>
      </c>
      <c r="E172" s="53" t="s">
        <v>19</v>
      </c>
      <c r="F172" s="103">
        <f>F173</f>
        <v>299.939</v>
      </c>
    </row>
    <row r="173" spans="1:6" ht="37.5" outlineLevel="7">
      <c r="A173" s="52" t="s">
        <v>20</v>
      </c>
      <c r="B173" s="53" t="s">
        <v>41</v>
      </c>
      <c r="C173" s="53" t="s">
        <v>60</v>
      </c>
      <c r="D173" s="53" t="s">
        <v>174</v>
      </c>
      <c r="E173" s="53" t="s">
        <v>21</v>
      </c>
      <c r="F173" s="105">
        <v>299.939</v>
      </c>
    </row>
    <row r="174" spans="1:6" ht="15" outlineLevel="7">
      <c r="A174" s="52" t="s">
        <v>146</v>
      </c>
      <c r="B174" s="53" t="s">
        <v>41</v>
      </c>
      <c r="C174" s="53" t="s">
        <v>62</v>
      </c>
      <c r="D174" s="53" t="s">
        <v>158</v>
      </c>
      <c r="E174" s="53" t="s">
        <v>8</v>
      </c>
      <c r="F174" s="103">
        <f>F186+F181+F198+F175</f>
        <v>29744.817000000003</v>
      </c>
    </row>
    <row r="175" spans="1:6" ht="15" outlineLevel="7">
      <c r="A175" s="52" t="s">
        <v>148</v>
      </c>
      <c r="B175" s="53" t="s">
        <v>41</v>
      </c>
      <c r="C175" s="53" t="s">
        <v>149</v>
      </c>
      <c r="D175" s="53" t="s">
        <v>158</v>
      </c>
      <c r="E175" s="53" t="s">
        <v>8</v>
      </c>
      <c r="F175" s="103">
        <f>F176</f>
        <v>374.49</v>
      </c>
    </row>
    <row r="176" spans="1:6" ht="18.75" customHeight="1" outlineLevel="7">
      <c r="A176" s="52" t="s">
        <v>173</v>
      </c>
      <c r="B176" s="53" t="s">
        <v>41</v>
      </c>
      <c r="C176" s="53" t="s">
        <v>149</v>
      </c>
      <c r="D176" s="53" t="s">
        <v>159</v>
      </c>
      <c r="E176" s="53" t="s">
        <v>8</v>
      </c>
      <c r="F176" s="103">
        <f>F178</f>
        <v>374.49</v>
      </c>
    </row>
    <row r="177" spans="1:6" ht="18.75" customHeight="1" outlineLevel="7">
      <c r="A177" s="52" t="s">
        <v>491</v>
      </c>
      <c r="B177" s="53" t="s">
        <v>41</v>
      </c>
      <c r="C177" s="53" t="s">
        <v>149</v>
      </c>
      <c r="D177" s="53" t="s">
        <v>490</v>
      </c>
      <c r="E177" s="53" t="s">
        <v>8</v>
      </c>
      <c r="F177" s="103">
        <f>F178</f>
        <v>374.49</v>
      </c>
    </row>
    <row r="178" spans="1:6" ht="92.25" customHeight="1" outlineLevel="7">
      <c r="A178" s="57" t="s">
        <v>515</v>
      </c>
      <c r="B178" s="53" t="s">
        <v>41</v>
      </c>
      <c r="C178" s="53" t="s">
        <v>149</v>
      </c>
      <c r="D178" s="53" t="s">
        <v>509</v>
      </c>
      <c r="E178" s="53" t="s">
        <v>8</v>
      </c>
      <c r="F178" s="103">
        <f>F179</f>
        <v>374.49</v>
      </c>
    </row>
    <row r="179" spans="1:6" ht="21" customHeight="1" outlineLevel="7">
      <c r="A179" s="52" t="s">
        <v>18</v>
      </c>
      <c r="B179" s="53" t="s">
        <v>41</v>
      </c>
      <c r="C179" s="53" t="s">
        <v>149</v>
      </c>
      <c r="D179" s="53" t="s">
        <v>509</v>
      </c>
      <c r="E179" s="53" t="s">
        <v>19</v>
      </c>
      <c r="F179" s="103">
        <f>F180</f>
        <v>374.49</v>
      </c>
    </row>
    <row r="180" spans="1:6" ht="37.5" outlineLevel="7">
      <c r="A180" s="52" t="s">
        <v>20</v>
      </c>
      <c r="B180" s="53" t="s">
        <v>41</v>
      </c>
      <c r="C180" s="53" t="s">
        <v>149</v>
      </c>
      <c r="D180" s="53" t="s">
        <v>509</v>
      </c>
      <c r="E180" s="53" t="s">
        <v>21</v>
      </c>
      <c r="F180" s="103">
        <v>374.49</v>
      </c>
    </row>
    <row r="181" spans="1:6" ht="15" outlineLevel="7">
      <c r="A181" s="52" t="s">
        <v>596</v>
      </c>
      <c r="B181" s="53" t="s">
        <v>41</v>
      </c>
      <c r="C181" s="53" t="s">
        <v>597</v>
      </c>
      <c r="D181" s="53" t="s">
        <v>158</v>
      </c>
      <c r="E181" s="53" t="s">
        <v>8</v>
      </c>
      <c r="F181" s="103">
        <f>F182</f>
        <v>3.223</v>
      </c>
    </row>
    <row r="182" spans="1:6" ht="37.5" outlineLevel="7">
      <c r="A182" s="52" t="s">
        <v>518</v>
      </c>
      <c r="B182" s="53" t="s">
        <v>41</v>
      </c>
      <c r="C182" s="53" t="s">
        <v>597</v>
      </c>
      <c r="D182" s="53" t="s">
        <v>165</v>
      </c>
      <c r="E182" s="53" t="s">
        <v>8</v>
      </c>
      <c r="F182" s="103">
        <f>F183</f>
        <v>3.223</v>
      </c>
    </row>
    <row r="183" spans="1:6" ht="92.25" customHeight="1" outlineLevel="7">
      <c r="A183" s="32" t="s">
        <v>589</v>
      </c>
      <c r="B183" s="53" t="s">
        <v>41</v>
      </c>
      <c r="C183" s="53" t="s">
        <v>597</v>
      </c>
      <c r="D183" s="53" t="s">
        <v>598</v>
      </c>
      <c r="E183" s="53" t="s">
        <v>8</v>
      </c>
      <c r="F183" s="103">
        <f>F184</f>
        <v>3.223</v>
      </c>
    </row>
    <row r="184" spans="1:6" ht="21.75" customHeight="1" outlineLevel="7">
      <c r="A184" s="52" t="s">
        <v>18</v>
      </c>
      <c r="B184" s="53" t="s">
        <v>41</v>
      </c>
      <c r="C184" s="53" t="s">
        <v>597</v>
      </c>
      <c r="D184" s="53" t="s">
        <v>598</v>
      </c>
      <c r="E184" s="53" t="s">
        <v>19</v>
      </c>
      <c r="F184" s="103">
        <f>F185</f>
        <v>3.223</v>
      </c>
    </row>
    <row r="185" spans="1:6" ht="37.5" outlineLevel="7">
      <c r="A185" s="52" t="s">
        <v>20</v>
      </c>
      <c r="B185" s="53" t="s">
        <v>41</v>
      </c>
      <c r="C185" s="53" t="s">
        <v>597</v>
      </c>
      <c r="D185" s="53" t="s">
        <v>598</v>
      </c>
      <c r="E185" s="53" t="s">
        <v>21</v>
      </c>
      <c r="F185" s="103">
        <v>3.223</v>
      </c>
    </row>
    <row r="186" spans="1:6" ht="15" outlineLevel="7">
      <c r="A186" s="52" t="s">
        <v>65</v>
      </c>
      <c r="B186" s="53" t="s">
        <v>41</v>
      </c>
      <c r="C186" s="53" t="s">
        <v>66</v>
      </c>
      <c r="D186" s="53" t="s">
        <v>158</v>
      </c>
      <c r="E186" s="53" t="s">
        <v>8</v>
      </c>
      <c r="F186" s="103">
        <f>F187</f>
        <v>26938.484</v>
      </c>
    </row>
    <row r="187" spans="1:6" ht="56.25" outlineLevel="7">
      <c r="A187" s="52" t="s">
        <v>516</v>
      </c>
      <c r="B187" s="53" t="s">
        <v>41</v>
      </c>
      <c r="C187" s="53" t="s">
        <v>66</v>
      </c>
      <c r="D187" s="53" t="s">
        <v>175</v>
      </c>
      <c r="E187" s="53" t="s">
        <v>8</v>
      </c>
      <c r="F187" s="103">
        <f>F188</f>
        <v>26938.484</v>
      </c>
    </row>
    <row r="188" spans="1:6" ht="37.5" outlineLevel="7">
      <c r="A188" s="52" t="s">
        <v>517</v>
      </c>
      <c r="B188" s="53" t="s">
        <v>41</v>
      </c>
      <c r="C188" s="53" t="s">
        <v>66</v>
      </c>
      <c r="D188" s="53" t="s">
        <v>176</v>
      </c>
      <c r="E188" s="53" t="s">
        <v>8</v>
      </c>
      <c r="F188" s="103">
        <f>F189+F195+F192</f>
        <v>26938.484</v>
      </c>
    </row>
    <row r="189" spans="1:6" ht="55.5" customHeight="1" outlineLevel="7">
      <c r="A189" s="52" t="s">
        <v>67</v>
      </c>
      <c r="B189" s="53" t="s">
        <v>41</v>
      </c>
      <c r="C189" s="53" t="s">
        <v>66</v>
      </c>
      <c r="D189" s="53" t="s">
        <v>177</v>
      </c>
      <c r="E189" s="53" t="s">
        <v>8</v>
      </c>
      <c r="F189" s="103">
        <f>F190</f>
        <v>15071.12</v>
      </c>
    </row>
    <row r="190" spans="1:6" ht="21" customHeight="1" outlineLevel="7">
      <c r="A190" s="52" t="s">
        <v>18</v>
      </c>
      <c r="B190" s="53" t="s">
        <v>41</v>
      </c>
      <c r="C190" s="53" t="s">
        <v>66</v>
      </c>
      <c r="D190" s="53" t="s">
        <v>177</v>
      </c>
      <c r="E190" s="53" t="s">
        <v>19</v>
      </c>
      <c r="F190" s="103">
        <f>F191</f>
        <v>15071.12</v>
      </c>
    </row>
    <row r="191" spans="1:6" ht="37.5" outlineLevel="7">
      <c r="A191" s="52" t="s">
        <v>20</v>
      </c>
      <c r="B191" s="53" t="s">
        <v>41</v>
      </c>
      <c r="C191" s="53" t="s">
        <v>66</v>
      </c>
      <c r="D191" s="53" t="s">
        <v>177</v>
      </c>
      <c r="E191" s="53" t="s">
        <v>21</v>
      </c>
      <c r="F191" s="105">
        <v>15071.12</v>
      </c>
    </row>
    <row r="192" spans="1:6" ht="58.5" customHeight="1" outlineLevel="7">
      <c r="A192" s="32" t="s">
        <v>588</v>
      </c>
      <c r="B192" s="53" t="s">
        <v>41</v>
      </c>
      <c r="C192" s="53" t="s">
        <v>66</v>
      </c>
      <c r="D192" s="53" t="s">
        <v>643</v>
      </c>
      <c r="E192" s="53" t="s">
        <v>8</v>
      </c>
      <c r="F192" s="105">
        <f>F193</f>
        <v>11749.103</v>
      </c>
    </row>
    <row r="193" spans="1:6" ht="21.75" customHeight="1" outlineLevel="7">
      <c r="A193" s="52" t="s">
        <v>18</v>
      </c>
      <c r="B193" s="53" t="s">
        <v>41</v>
      </c>
      <c r="C193" s="53" t="s">
        <v>66</v>
      </c>
      <c r="D193" s="53" t="s">
        <v>643</v>
      </c>
      <c r="E193" s="53" t="s">
        <v>19</v>
      </c>
      <c r="F193" s="105">
        <f>F194</f>
        <v>11749.103</v>
      </c>
    </row>
    <row r="194" spans="1:6" ht="37.5" outlineLevel="7">
      <c r="A194" s="52" t="s">
        <v>20</v>
      </c>
      <c r="B194" s="53" t="s">
        <v>41</v>
      </c>
      <c r="C194" s="53" t="s">
        <v>66</v>
      </c>
      <c r="D194" s="53" t="s">
        <v>643</v>
      </c>
      <c r="E194" s="53" t="s">
        <v>21</v>
      </c>
      <c r="F194" s="105">
        <v>11749.103</v>
      </c>
    </row>
    <row r="195" spans="1:6" ht="37.5" outlineLevel="7">
      <c r="A195" s="52" t="s">
        <v>500</v>
      </c>
      <c r="B195" s="53" t="s">
        <v>41</v>
      </c>
      <c r="C195" s="53" t="s">
        <v>66</v>
      </c>
      <c r="D195" s="53" t="s">
        <v>501</v>
      </c>
      <c r="E195" s="53" t="s">
        <v>8</v>
      </c>
      <c r="F195" s="105">
        <f>F196</f>
        <v>118.261</v>
      </c>
    </row>
    <row r="196" spans="1:6" ht="21" customHeight="1" outlineLevel="7">
      <c r="A196" s="52" t="s">
        <v>18</v>
      </c>
      <c r="B196" s="53" t="s">
        <v>41</v>
      </c>
      <c r="C196" s="53" t="s">
        <v>66</v>
      </c>
      <c r="D196" s="53" t="s">
        <v>501</v>
      </c>
      <c r="E196" s="53" t="s">
        <v>19</v>
      </c>
      <c r="F196" s="105">
        <f>F197</f>
        <v>118.261</v>
      </c>
    </row>
    <row r="197" spans="1:6" ht="37.5" outlineLevel="7">
      <c r="A197" s="52" t="s">
        <v>20</v>
      </c>
      <c r="B197" s="53" t="s">
        <v>41</v>
      </c>
      <c r="C197" s="53" t="s">
        <v>66</v>
      </c>
      <c r="D197" s="53" t="s">
        <v>501</v>
      </c>
      <c r="E197" s="53" t="s">
        <v>21</v>
      </c>
      <c r="F197" s="105">
        <v>118.261</v>
      </c>
    </row>
    <row r="198" spans="1:6" ht="15" outlineLevel="2">
      <c r="A198" s="52" t="s">
        <v>69</v>
      </c>
      <c r="B198" s="53" t="s">
        <v>41</v>
      </c>
      <c r="C198" s="53" t="s">
        <v>70</v>
      </c>
      <c r="D198" s="53" t="s">
        <v>158</v>
      </c>
      <c r="E198" s="53" t="s">
        <v>8</v>
      </c>
      <c r="F198" s="103">
        <f>F199+F207</f>
        <v>2428.6200000000003</v>
      </c>
    </row>
    <row r="199" spans="1:6" ht="36.75" customHeight="1" outlineLevel="3">
      <c r="A199" s="52" t="s">
        <v>518</v>
      </c>
      <c r="B199" s="53" t="s">
        <v>41</v>
      </c>
      <c r="C199" s="53" t="s">
        <v>70</v>
      </c>
      <c r="D199" s="53" t="s">
        <v>165</v>
      </c>
      <c r="E199" s="53" t="s">
        <v>8</v>
      </c>
      <c r="F199" s="103">
        <f>F200</f>
        <v>2328.6200000000003</v>
      </c>
    </row>
    <row r="200" spans="1:6" ht="55.5" customHeight="1" outlineLevel="3">
      <c r="A200" s="52" t="s">
        <v>551</v>
      </c>
      <c r="B200" s="53" t="s">
        <v>41</v>
      </c>
      <c r="C200" s="53" t="s">
        <v>70</v>
      </c>
      <c r="D200" s="53" t="s">
        <v>286</v>
      </c>
      <c r="E200" s="53" t="s">
        <v>8</v>
      </c>
      <c r="F200" s="105">
        <f>F204+F201</f>
        <v>2328.6200000000003</v>
      </c>
    </row>
    <row r="201" spans="1:6" ht="17.25" customHeight="1" outlineLevel="3">
      <c r="A201" s="52" t="s">
        <v>334</v>
      </c>
      <c r="B201" s="53" t="s">
        <v>41</v>
      </c>
      <c r="C201" s="53" t="s">
        <v>70</v>
      </c>
      <c r="D201" s="53" t="s">
        <v>335</v>
      </c>
      <c r="E201" s="53" t="s">
        <v>8</v>
      </c>
      <c r="F201" s="105">
        <f>F202</f>
        <v>46.8</v>
      </c>
    </row>
    <row r="202" spans="1:6" ht="17.25" customHeight="1" outlineLevel="3">
      <c r="A202" s="52" t="s">
        <v>18</v>
      </c>
      <c r="B202" s="53" t="s">
        <v>41</v>
      </c>
      <c r="C202" s="53" t="s">
        <v>70</v>
      </c>
      <c r="D202" s="53" t="s">
        <v>335</v>
      </c>
      <c r="E202" s="53" t="s">
        <v>19</v>
      </c>
      <c r="F202" s="105">
        <f>F203</f>
        <v>46.8</v>
      </c>
    </row>
    <row r="203" spans="1:6" ht="37.5" outlineLevel="3">
      <c r="A203" s="52" t="s">
        <v>20</v>
      </c>
      <c r="B203" s="53" t="s">
        <v>41</v>
      </c>
      <c r="C203" s="53" t="s">
        <v>70</v>
      </c>
      <c r="D203" s="53" t="s">
        <v>335</v>
      </c>
      <c r="E203" s="53" t="s">
        <v>21</v>
      </c>
      <c r="F203" s="105">
        <v>46.8</v>
      </c>
    </row>
    <row r="204" spans="1:6" ht="15" outlineLevel="5">
      <c r="A204" s="52" t="s">
        <v>71</v>
      </c>
      <c r="B204" s="53" t="s">
        <v>41</v>
      </c>
      <c r="C204" s="53" t="s">
        <v>70</v>
      </c>
      <c r="D204" s="53" t="s">
        <v>178</v>
      </c>
      <c r="E204" s="53" t="s">
        <v>8</v>
      </c>
      <c r="F204" s="103">
        <f>F205</f>
        <v>2281.82</v>
      </c>
    </row>
    <row r="205" spans="1:6" ht="19.5" customHeight="1" outlineLevel="6">
      <c r="A205" s="52" t="s">
        <v>18</v>
      </c>
      <c r="B205" s="53" t="s">
        <v>41</v>
      </c>
      <c r="C205" s="53" t="s">
        <v>70</v>
      </c>
      <c r="D205" s="53" t="s">
        <v>178</v>
      </c>
      <c r="E205" s="53" t="s">
        <v>19</v>
      </c>
      <c r="F205" s="103">
        <f>F206</f>
        <v>2281.82</v>
      </c>
    </row>
    <row r="206" spans="1:6" ht="37.5" outlineLevel="7">
      <c r="A206" s="52" t="s">
        <v>20</v>
      </c>
      <c r="B206" s="53" t="s">
        <v>41</v>
      </c>
      <c r="C206" s="53" t="s">
        <v>70</v>
      </c>
      <c r="D206" s="53" t="s">
        <v>178</v>
      </c>
      <c r="E206" s="53" t="s">
        <v>21</v>
      </c>
      <c r="F206" s="105">
        <v>2281.82</v>
      </c>
    </row>
    <row r="207" spans="1:6" ht="20.25" customHeight="1" outlineLevel="7">
      <c r="A207" s="52" t="s">
        <v>173</v>
      </c>
      <c r="B207" s="53" t="s">
        <v>41</v>
      </c>
      <c r="C207" s="53" t="s">
        <v>70</v>
      </c>
      <c r="D207" s="53" t="s">
        <v>159</v>
      </c>
      <c r="E207" s="53" t="s">
        <v>8</v>
      </c>
      <c r="F207" s="105">
        <f>F208</f>
        <v>100</v>
      </c>
    </row>
    <row r="208" spans="1:6" ht="37.5" outlineLevel="7">
      <c r="A208" s="52" t="s">
        <v>672</v>
      </c>
      <c r="B208" s="53" t="s">
        <v>41</v>
      </c>
      <c r="C208" s="53" t="s">
        <v>70</v>
      </c>
      <c r="D208" s="53" t="s">
        <v>673</v>
      </c>
      <c r="E208" s="53" t="s">
        <v>8</v>
      </c>
      <c r="F208" s="105">
        <f>F209</f>
        <v>100</v>
      </c>
    </row>
    <row r="209" spans="1:6" ht="23.25" customHeight="1" outlineLevel="7">
      <c r="A209" s="52" t="s">
        <v>18</v>
      </c>
      <c r="B209" s="53" t="s">
        <v>41</v>
      </c>
      <c r="C209" s="53" t="s">
        <v>70</v>
      </c>
      <c r="D209" s="53" t="s">
        <v>673</v>
      </c>
      <c r="E209" s="53" t="s">
        <v>19</v>
      </c>
      <c r="F209" s="105">
        <f>F210</f>
        <v>100</v>
      </c>
    </row>
    <row r="210" spans="1:6" ht="37.5" outlineLevel="7">
      <c r="A210" s="52" t="s">
        <v>20</v>
      </c>
      <c r="B210" s="53" t="s">
        <v>41</v>
      </c>
      <c r="C210" s="53" t="s">
        <v>70</v>
      </c>
      <c r="D210" s="53" t="s">
        <v>673</v>
      </c>
      <c r="E210" s="53" t="s">
        <v>21</v>
      </c>
      <c r="F210" s="105">
        <v>100</v>
      </c>
    </row>
    <row r="211" spans="1:6" ht="15" outlineLevel="1">
      <c r="A211" s="52" t="s">
        <v>72</v>
      </c>
      <c r="B211" s="53" t="s">
        <v>41</v>
      </c>
      <c r="C211" s="53" t="s">
        <v>73</v>
      </c>
      <c r="D211" s="53" t="s">
        <v>158</v>
      </c>
      <c r="E211" s="53" t="s">
        <v>8</v>
      </c>
      <c r="F211" s="107">
        <f>F212+F218+F241+F251</f>
        <v>35831.076</v>
      </c>
    </row>
    <row r="212" spans="1:6" ht="15" outlineLevel="1">
      <c r="A212" s="52" t="s">
        <v>74</v>
      </c>
      <c r="B212" s="53" t="s">
        <v>41</v>
      </c>
      <c r="C212" s="53" t="s">
        <v>75</v>
      </c>
      <c r="D212" s="53" t="s">
        <v>158</v>
      </c>
      <c r="E212" s="53" t="s">
        <v>8</v>
      </c>
      <c r="F212" s="103">
        <f>F213</f>
        <v>1000</v>
      </c>
    </row>
    <row r="213" spans="1:6" ht="58.5" customHeight="1" outlineLevel="1">
      <c r="A213" s="52" t="s">
        <v>516</v>
      </c>
      <c r="B213" s="53" t="s">
        <v>41</v>
      </c>
      <c r="C213" s="53" t="s">
        <v>75</v>
      </c>
      <c r="D213" s="53" t="s">
        <v>175</v>
      </c>
      <c r="E213" s="53" t="s">
        <v>8</v>
      </c>
      <c r="F213" s="103">
        <f>F214</f>
        <v>1000</v>
      </c>
    </row>
    <row r="214" spans="1:6" ht="39" customHeight="1" outlineLevel="1">
      <c r="A214" s="52" t="s">
        <v>519</v>
      </c>
      <c r="B214" s="53" t="s">
        <v>41</v>
      </c>
      <c r="C214" s="53" t="s">
        <v>75</v>
      </c>
      <c r="D214" s="53" t="s">
        <v>179</v>
      </c>
      <c r="E214" s="53" t="s">
        <v>8</v>
      </c>
      <c r="F214" s="103">
        <f>F215</f>
        <v>1000</v>
      </c>
    </row>
    <row r="215" spans="1:6" ht="55.5" customHeight="1" outlineLevel="1">
      <c r="A215" s="58" t="s">
        <v>76</v>
      </c>
      <c r="B215" s="53" t="s">
        <v>41</v>
      </c>
      <c r="C215" s="53" t="s">
        <v>75</v>
      </c>
      <c r="D215" s="53" t="s">
        <v>180</v>
      </c>
      <c r="E215" s="53" t="s">
        <v>8</v>
      </c>
      <c r="F215" s="103">
        <f>F216</f>
        <v>1000</v>
      </c>
    </row>
    <row r="216" spans="1:6" ht="19.5" customHeight="1" outlineLevel="1">
      <c r="A216" s="52" t="s">
        <v>18</v>
      </c>
      <c r="B216" s="53" t="s">
        <v>41</v>
      </c>
      <c r="C216" s="53" t="s">
        <v>75</v>
      </c>
      <c r="D216" s="53" t="s">
        <v>180</v>
      </c>
      <c r="E216" s="53" t="s">
        <v>19</v>
      </c>
      <c r="F216" s="103">
        <f>F217</f>
        <v>1000</v>
      </c>
    </row>
    <row r="217" spans="1:6" ht="37.5" outlineLevel="1">
      <c r="A217" s="52" t="s">
        <v>20</v>
      </c>
      <c r="B217" s="53" t="s">
        <v>41</v>
      </c>
      <c r="C217" s="53" t="s">
        <v>75</v>
      </c>
      <c r="D217" s="53" t="s">
        <v>180</v>
      </c>
      <c r="E217" s="53" t="s">
        <v>21</v>
      </c>
      <c r="F217" s="105">
        <v>1000</v>
      </c>
    </row>
    <row r="218" spans="1:6" ht="15" outlineLevel="1">
      <c r="A218" s="52" t="s">
        <v>77</v>
      </c>
      <c r="B218" s="53" t="s">
        <v>41</v>
      </c>
      <c r="C218" s="53" t="s">
        <v>78</v>
      </c>
      <c r="D218" s="53" t="s">
        <v>158</v>
      </c>
      <c r="E218" s="53" t="s">
        <v>8</v>
      </c>
      <c r="F218" s="103">
        <f>F219</f>
        <v>28759.539999999997</v>
      </c>
    </row>
    <row r="219" spans="1:6" ht="56.25" outlineLevel="1">
      <c r="A219" s="52" t="s">
        <v>516</v>
      </c>
      <c r="B219" s="53" t="s">
        <v>41</v>
      </c>
      <c r="C219" s="53" t="s">
        <v>78</v>
      </c>
      <c r="D219" s="53" t="s">
        <v>175</v>
      </c>
      <c r="E219" s="53" t="s">
        <v>8</v>
      </c>
      <c r="F219" s="103">
        <f>F220</f>
        <v>28759.539999999997</v>
      </c>
    </row>
    <row r="220" spans="1:6" ht="37.5" outlineLevel="1">
      <c r="A220" s="52" t="s">
        <v>519</v>
      </c>
      <c r="B220" s="53" t="s">
        <v>41</v>
      </c>
      <c r="C220" s="53" t="s">
        <v>78</v>
      </c>
      <c r="D220" s="53" t="s">
        <v>179</v>
      </c>
      <c r="E220" s="53" t="s">
        <v>8</v>
      </c>
      <c r="F220" s="103">
        <f>F221+F224+F229+F232+F235+F238</f>
        <v>28759.539999999997</v>
      </c>
    </row>
    <row r="221" spans="1:6" ht="15" outlineLevel="1">
      <c r="A221" s="149" t="s">
        <v>627</v>
      </c>
      <c r="B221" s="53" t="s">
        <v>41</v>
      </c>
      <c r="C221" s="53" t="s">
        <v>78</v>
      </c>
      <c r="D221" s="53" t="s">
        <v>628</v>
      </c>
      <c r="E221" s="53" t="s">
        <v>8</v>
      </c>
      <c r="F221" s="103">
        <f>F222</f>
        <v>5093.071</v>
      </c>
    </row>
    <row r="222" spans="1:6" ht="20.25" customHeight="1" outlineLevel="1">
      <c r="A222" s="52" t="s">
        <v>18</v>
      </c>
      <c r="B222" s="53" t="s">
        <v>41</v>
      </c>
      <c r="C222" s="53" t="s">
        <v>78</v>
      </c>
      <c r="D222" s="53" t="s">
        <v>628</v>
      </c>
      <c r="E222" s="53" t="s">
        <v>19</v>
      </c>
      <c r="F222" s="103">
        <f>F223</f>
        <v>5093.071</v>
      </c>
    </row>
    <row r="223" spans="1:6" ht="37.5" outlineLevel="1">
      <c r="A223" s="52" t="s">
        <v>20</v>
      </c>
      <c r="B223" s="53" t="s">
        <v>41</v>
      </c>
      <c r="C223" s="53" t="s">
        <v>78</v>
      </c>
      <c r="D223" s="53" t="s">
        <v>628</v>
      </c>
      <c r="E223" s="53" t="s">
        <v>21</v>
      </c>
      <c r="F223" s="103">
        <v>5093.071</v>
      </c>
    </row>
    <row r="224" spans="1:6" ht="57" customHeight="1" outlineLevel="1">
      <c r="A224" s="58" t="s">
        <v>79</v>
      </c>
      <c r="B224" s="53" t="s">
        <v>41</v>
      </c>
      <c r="C224" s="53" t="s">
        <v>78</v>
      </c>
      <c r="D224" s="53" t="s">
        <v>181</v>
      </c>
      <c r="E224" s="53" t="s">
        <v>8</v>
      </c>
      <c r="F224" s="103">
        <f>F225+F227</f>
        <v>8201.718</v>
      </c>
    </row>
    <row r="225" spans="1:6" ht="23.25" customHeight="1" outlineLevel="1">
      <c r="A225" s="52" t="s">
        <v>18</v>
      </c>
      <c r="B225" s="53" t="s">
        <v>41</v>
      </c>
      <c r="C225" s="53" t="s">
        <v>78</v>
      </c>
      <c r="D225" s="53" t="s">
        <v>181</v>
      </c>
      <c r="E225" s="53" t="s">
        <v>19</v>
      </c>
      <c r="F225" s="103">
        <f>F226</f>
        <v>5602.718</v>
      </c>
    </row>
    <row r="226" spans="1:6" ht="39" customHeight="1" outlineLevel="1">
      <c r="A226" s="52" t="s">
        <v>20</v>
      </c>
      <c r="B226" s="53" t="s">
        <v>41</v>
      </c>
      <c r="C226" s="53" t="s">
        <v>78</v>
      </c>
      <c r="D226" s="53" t="s">
        <v>181</v>
      </c>
      <c r="E226" s="53" t="s">
        <v>21</v>
      </c>
      <c r="F226" s="105">
        <v>5602.718</v>
      </c>
    </row>
    <row r="227" spans="1:6" ht="18" customHeight="1" outlineLevel="1">
      <c r="A227" s="52" t="s">
        <v>22</v>
      </c>
      <c r="B227" s="53" t="s">
        <v>41</v>
      </c>
      <c r="C227" s="53" t="s">
        <v>78</v>
      </c>
      <c r="D227" s="53" t="s">
        <v>181</v>
      </c>
      <c r="E227" s="53" t="s">
        <v>23</v>
      </c>
      <c r="F227" s="105">
        <f>F228</f>
        <v>2599</v>
      </c>
    </row>
    <row r="228" spans="1:6" ht="39" customHeight="1" outlineLevel="1">
      <c r="A228" s="52" t="s">
        <v>63</v>
      </c>
      <c r="B228" s="53" t="s">
        <v>41</v>
      </c>
      <c r="C228" s="53" t="s">
        <v>78</v>
      </c>
      <c r="D228" s="53" t="s">
        <v>181</v>
      </c>
      <c r="E228" s="53" t="s">
        <v>64</v>
      </c>
      <c r="F228" s="105">
        <v>2599</v>
      </c>
    </row>
    <row r="229" spans="1:6" ht="39" customHeight="1" outlineLevel="1">
      <c r="A229" s="52" t="s">
        <v>366</v>
      </c>
      <c r="B229" s="53" t="s">
        <v>41</v>
      </c>
      <c r="C229" s="53" t="s">
        <v>78</v>
      </c>
      <c r="D229" s="53" t="s">
        <v>367</v>
      </c>
      <c r="E229" s="53" t="s">
        <v>8</v>
      </c>
      <c r="F229" s="105">
        <f>F230</f>
        <v>4000.671</v>
      </c>
    </row>
    <row r="230" spans="1:6" ht="15" outlineLevel="1">
      <c r="A230" s="52" t="s">
        <v>22</v>
      </c>
      <c r="B230" s="53" t="s">
        <v>41</v>
      </c>
      <c r="C230" s="53" t="s">
        <v>78</v>
      </c>
      <c r="D230" s="53" t="s">
        <v>367</v>
      </c>
      <c r="E230" s="53" t="s">
        <v>23</v>
      </c>
      <c r="F230" s="105">
        <f>F231</f>
        <v>4000.671</v>
      </c>
    </row>
    <row r="231" spans="1:6" ht="37.5" customHeight="1" outlineLevel="1">
      <c r="A231" s="52" t="s">
        <v>63</v>
      </c>
      <c r="B231" s="53" t="s">
        <v>41</v>
      </c>
      <c r="C231" s="53" t="s">
        <v>78</v>
      </c>
      <c r="D231" s="53" t="s">
        <v>367</v>
      </c>
      <c r="E231" s="53" t="s">
        <v>64</v>
      </c>
      <c r="F231" s="105">
        <v>4000.671</v>
      </c>
    </row>
    <row r="232" spans="1:6" ht="37.5" customHeight="1" outlineLevel="1">
      <c r="A232" s="52" t="s">
        <v>392</v>
      </c>
      <c r="B232" s="53" t="s">
        <v>41</v>
      </c>
      <c r="C232" s="53" t="s">
        <v>78</v>
      </c>
      <c r="D232" s="53" t="s">
        <v>393</v>
      </c>
      <c r="E232" s="53" t="s">
        <v>8</v>
      </c>
      <c r="F232" s="105">
        <f>F233</f>
        <v>4486.975</v>
      </c>
    </row>
    <row r="233" spans="1:6" ht="18" customHeight="1" outlineLevel="1">
      <c r="A233" s="52" t="s">
        <v>22</v>
      </c>
      <c r="B233" s="53" t="s">
        <v>41</v>
      </c>
      <c r="C233" s="53" t="s">
        <v>78</v>
      </c>
      <c r="D233" s="53" t="s">
        <v>393</v>
      </c>
      <c r="E233" s="53" t="s">
        <v>23</v>
      </c>
      <c r="F233" s="105">
        <f>F234</f>
        <v>4486.975</v>
      </c>
    </row>
    <row r="234" spans="1:6" ht="37.5" customHeight="1" outlineLevel="1">
      <c r="A234" s="52" t="s">
        <v>63</v>
      </c>
      <c r="B234" s="53" t="s">
        <v>41</v>
      </c>
      <c r="C234" s="53" t="s">
        <v>78</v>
      </c>
      <c r="D234" s="53" t="s">
        <v>393</v>
      </c>
      <c r="E234" s="53" t="s">
        <v>64</v>
      </c>
      <c r="F234" s="105">
        <v>4486.975</v>
      </c>
    </row>
    <row r="235" spans="1:6" ht="37.5" customHeight="1" outlineLevel="1">
      <c r="A235" s="149" t="s">
        <v>644</v>
      </c>
      <c r="B235" s="53" t="s">
        <v>41</v>
      </c>
      <c r="C235" s="53" t="s">
        <v>78</v>
      </c>
      <c r="D235" s="53" t="s">
        <v>645</v>
      </c>
      <c r="E235" s="53" t="s">
        <v>8</v>
      </c>
      <c r="F235" s="105">
        <f>F236</f>
        <v>5583.107</v>
      </c>
    </row>
    <row r="236" spans="1:6" ht="20.25" customHeight="1" outlineLevel="1">
      <c r="A236" s="52" t="s">
        <v>18</v>
      </c>
      <c r="B236" s="53" t="s">
        <v>41</v>
      </c>
      <c r="C236" s="53" t="s">
        <v>78</v>
      </c>
      <c r="D236" s="53" t="s">
        <v>645</v>
      </c>
      <c r="E236" s="53" t="s">
        <v>19</v>
      </c>
      <c r="F236" s="105">
        <f>F237</f>
        <v>5583.107</v>
      </c>
    </row>
    <row r="237" spans="1:6" ht="37.5" customHeight="1" outlineLevel="1">
      <c r="A237" s="52" t="s">
        <v>20</v>
      </c>
      <c r="B237" s="53" t="s">
        <v>41</v>
      </c>
      <c r="C237" s="53" t="s">
        <v>78</v>
      </c>
      <c r="D237" s="53" t="s">
        <v>645</v>
      </c>
      <c r="E237" s="53" t="s">
        <v>21</v>
      </c>
      <c r="F237" s="105">
        <v>5583.107</v>
      </c>
    </row>
    <row r="238" spans="1:6" ht="37.5" customHeight="1" outlineLevel="1">
      <c r="A238" s="155" t="s">
        <v>646</v>
      </c>
      <c r="B238" s="53" t="s">
        <v>41</v>
      </c>
      <c r="C238" s="53" t="s">
        <v>78</v>
      </c>
      <c r="D238" s="53" t="s">
        <v>647</v>
      </c>
      <c r="E238" s="53" t="s">
        <v>8</v>
      </c>
      <c r="F238" s="105">
        <f>F239</f>
        <v>1393.998</v>
      </c>
    </row>
    <row r="239" spans="1:6" ht="18.75" customHeight="1" outlineLevel="1">
      <c r="A239" s="52" t="s">
        <v>18</v>
      </c>
      <c r="B239" s="53" t="s">
        <v>41</v>
      </c>
      <c r="C239" s="53" t="s">
        <v>78</v>
      </c>
      <c r="D239" s="53" t="s">
        <v>647</v>
      </c>
      <c r="E239" s="53" t="s">
        <v>19</v>
      </c>
      <c r="F239" s="105">
        <f>F240</f>
        <v>1393.998</v>
      </c>
    </row>
    <row r="240" spans="1:6" ht="37.5" customHeight="1" outlineLevel="1">
      <c r="A240" s="52" t="s">
        <v>20</v>
      </c>
      <c r="B240" s="53" t="s">
        <v>41</v>
      </c>
      <c r="C240" s="53" t="s">
        <v>78</v>
      </c>
      <c r="D240" s="53" t="s">
        <v>647</v>
      </c>
      <c r="E240" s="53" t="s">
        <v>21</v>
      </c>
      <c r="F240" s="105">
        <v>1393.998</v>
      </c>
    </row>
    <row r="241" spans="1:6" ht="15" outlineLevel="1">
      <c r="A241" s="52" t="s">
        <v>80</v>
      </c>
      <c r="B241" s="53" t="s">
        <v>41</v>
      </c>
      <c r="C241" s="53" t="s">
        <v>81</v>
      </c>
      <c r="D241" s="53" t="s">
        <v>158</v>
      </c>
      <c r="E241" s="53" t="s">
        <v>8</v>
      </c>
      <c r="F241" s="103">
        <f>F242+F246</f>
        <v>229.112</v>
      </c>
    </row>
    <row r="242" spans="1:6" ht="56.25" outlineLevel="1">
      <c r="A242" s="52" t="s">
        <v>516</v>
      </c>
      <c r="B242" s="53" t="s">
        <v>41</v>
      </c>
      <c r="C242" s="53" t="s">
        <v>81</v>
      </c>
      <c r="D242" s="53" t="s">
        <v>175</v>
      </c>
      <c r="E242" s="53" t="s">
        <v>8</v>
      </c>
      <c r="F242" s="103">
        <f>F243</f>
        <v>210.112</v>
      </c>
    </row>
    <row r="243" spans="1:6" ht="18" customHeight="1" outlineLevel="1">
      <c r="A243" s="58" t="s">
        <v>82</v>
      </c>
      <c r="B243" s="53" t="s">
        <v>41</v>
      </c>
      <c r="C243" s="53" t="s">
        <v>81</v>
      </c>
      <c r="D243" s="53" t="s">
        <v>182</v>
      </c>
      <c r="E243" s="53" t="s">
        <v>8</v>
      </c>
      <c r="F243" s="103">
        <f>F244</f>
        <v>210.112</v>
      </c>
    </row>
    <row r="244" spans="1:6" ht="18.75" customHeight="1" outlineLevel="1">
      <c r="A244" s="52" t="s">
        <v>18</v>
      </c>
      <c r="B244" s="53" t="s">
        <v>41</v>
      </c>
      <c r="C244" s="53" t="s">
        <v>81</v>
      </c>
      <c r="D244" s="53" t="s">
        <v>182</v>
      </c>
      <c r="E244" s="53" t="s">
        <v>19</v>
      </c>
      <c r="F244" s="103">
        <f>F245</f>
        <v>210.112</v>
      </c>
    </row>
    <row r="245" spans="1:6" ht="37.5" outlineLevel="1">
      <c r="A245" s="52" t="s">
        <v>20</v>
      </c>
      <c r="B245" s="53" t="s">
        <v>41</v>
      </c>
      <c r="C245" s="53" t="s">
        <v>81</v>
      </c>
      <c r="D245" s="53" t="s">
        <v>182</v>
      </c>
      <c r="E245" s="53" t="s">
        <v>21</v>
      </c>
      <c r="F245" s="105">
        <v>210.112</v>
      </c>
    </row>
    <row r="246" spans="1:6" ht="21" customHeight="1" outlineLevel="1">
      <c r="A246" s="52" t="s">
        <v>173</v>
      </c>
      <c r="B246" s="53" t="s">
        <v>41</v>
      </c>
      <c r="C246" s="53" t="s">
        <v>81</v>
      </c>
      <c r="D246" s="53" t="s">
        <v>159</v>
      </c>
      <c r="E246" s="53" t="s">
        <v>8</v>
      </c>
      <c r="F246" s="105">
        <f>F247</f>
        <v>19</v>
      </c>
    </row>
    <row r="247" spans="1:6" ht="21" customHeight="1" outlineLevel="1">
      <c r="A247" s="52" t="s">
        <v>491</v>
      </c>
      <c r="B247" s="53" t="s">
        <v>41</v>
      </c>
      <c r="C247" s="53" t="s">
        <v>81</v>
      </c>
      <c r="D247" s="53" t="s">
        <v>490</v>
      </c>
      <c r="E247" s="53" t="s">
        <v>8</v>
      </c>
      <c r="F247" s="105">
        <f>F248</f>
        <v>19</v>
      </c>
    </row>
    <row r="248" spans="1:6" ht="37.5" outlineLevel="1">
      <c r="A248" s="59" t="s">
        <v>573</v>
      </c>
      <c r="B248" s="53" t="s">
        <v>41</v>
      </c>
      <c r="C248" s="53" t="s">
        <v>81</v>
      </c>
      <c r="D248" s="53" t="s">
        <v>599</v>
      </c>
      <c r="E248" s="53" t="s">
        <v>8</v>
      </c>
      <c r="F248" s="105">
        <f>F249</f>
        <v>19</v>
      </c>
    </row>
    <row r="249" spans="1:6" ht="15" outlineLevel="1">
      <c r="A249" s="52" t="s">
        <v>31</v>
      </c>
      <c r="B249" s="53" t="s">
        <v>41</v>
      </c>
      <c r="C249" s="53" t="s">
        <v>81</v>
      </c>
      <c r="D249" s="53" t="s">
        <v>599</v>
      </c>
      <c r="E249" s="53" t="s">
        <v>32</v>
      </c>
      <c r="F249" s="105">
        <f>F250</f>
        <v>19</v>
      </c>
    </row>
    <row r="250" spans="1:6" ht="15" outlineLevel="1">
      <c r="A250" s="52" t="s">
        <v>574</v>
      </c>
      <c r="B250" s="53" t="s">
        <v>41</v>
      </c>
      <c r="C250" s="53" t="s">
        <v>81</v>
      </c>
      <c r="D250" s="53" t="s">
        <v>599</v>
      </c>
      <c r="E250" s="53" t="s">
        <v>575</v>
      </c>
      <c r="F250" s="105">
        <v>19</v>
      </c>
    </row>
    <row r="251" spans="1:6" ht="15" outlineLevel="1">
      <c r="A251" s="52" t="s">
        <v>600</v>
      </c>
      <c r="B251" s="53" t="s">
        <v>41</v>
      </c>
      <c r="C251" s="53" t="s">
        <v>601</v>
      </c>
      <c r="D251" s="53" t="s">
        <v>158</v>
      </c>
      <c r="E251" s="53" t="s">
        <v>8</v>
      </c>
      <c r="F251" s="103">
        <f>F252</f>
        <v>5842.424</v>
      </c>
    </row>
    <row r="252" spans="1:6" ht="56.25" outlineLevel="1">
      <c r="A252" s="52" t="s">
        <v>516</v>
      </c>
      <c r="B252" s="53" t="s">
        <v>41</v>
      </c>
      <c r="C252" s="53" t="s">
        <v>601</v>
      </c>
      <c r="D252" s="53" t="s">
        <v>175</v>
      </c>
      <c r="E252" s="53" t="s">
        <v>8</v>
      </c>
      <c r="F252" s="103">
        <f>F253</f>
        <v>5842.424</v>
      </c>
    </row>
    <row r="253" spans="1:6" ht="37.5" outlineLevel="1">
      <c r="A253" s="52" t="s">
        <v>519</v>
      </c>
      <c r="B253" s="53" t="s">
        <v>41</v>
      </c>
      <c r="C253" s="53" t="s">
        <v>601</v>
      </c>
      <c r="D253" s="53" t="s">
        <v>179</v>
      </c>
      <c r="E253" s="53" t="s">
        <v>8</v>
      </c>
      <c r="F253" s="103">
        <f>F254+F257</f>
        <v>5842.424</v>
      </c>
    </row>
    <row r="254" spans="1:6" ht="37.5" outlineLevel="1">
      <c r="A254" s="52" t="s">
        <v>663</v>
      </c>
      <c r="B254" s="53" t="s">
        <v>41</v>
      </c>
      <c r="C254" s="53" t="s">
        <v>601</v>
      </c>
      <c r="D254" s="53" t="s">
        <v>664</v>
      </c>
      <c r="E254" s="53" t="s">
        <v>8</v>
      </c>
      <c r="F254" s="103">
        <f>F255</f>
        <v>58.424</v>
      </c>
    </row>
    <row r="255" spans="1:6" ht="15" outlineLevel="1">
      <c r="A255" s="52" t="s">
        <v>22</v>
      </c>
      <c r="B255" s="53" t="s">
        <v>41</v>
      </c>
      <c r="C255" s="53" t="s">
        <v>601</v>
      </c>
      <c r="D255" s="53" t="s">
        <v>664</v>
      </c>
      <c r="E255" s="53" t="s">
        <v>23</v>
      </c>
      <c r="F255" s="103">
        <f>F256</f>
        <v>58.424</v>
      </c>
    </row>
    <row r="256" spans="1:6" ht="37.5" outlineLevel="1">
      <c r="A256" s="52" t="s">
        <v>63</v>
      </c>
      <c r="B256" s="53" t="s">
        <v>41</v>
      </c>
      <c r="C256" s="53" t="s">
        <v>601</v>
      </c>
      <c r="D256" s="53" t="s">
        <v>664</v>
      </c>
      <c r="E256" s="53" t="s">
        <v>64</v>
      </c>
      <c r="F256" s="103">
        <v>58.424</v>
      </c>
    </row>
    <row r="257" spans="1:6" ht="37.5" outlineLevel="1">
      <c r="A257" s="32" t="s">
        <v>587</v>
      </c>
      <c r="B257" s="53" t="s">
        <v>41</v>
      </c>
      <c r="C257" s="53" t="s">
        <v>601</v>
      </c>
      <c r="D257" s="53" t="s">
        <v>602</v>
      </c>
      <c r="E257" s="53" t="s">
        <v>8</v>
      </c>
      <c r="F257" s="103">
        <f>F258</f>
        <v>5784</v>
      </c>
    </row>
    <row r="258" spans="1:6" ht="15" outlineLevel="1">
      <c r="A258" s="52" t="s">
        <v>22</v>
      </c>
      <c r="B258" s="53" t="s">
        <v>41</v>
      </c>
      <c r="C258" s="53" t="s">
        <v>601</v>
      </c>
      <c r="D258" s="53" t="s">
        <v>602</v>
      </c>
      <c r="E258" s="53" t="s">
        <v>23</v>
      </c>
      <c r="F258" s="103">
        <f>F259</f>
        <v>5784</v>
      </c>
    </row>
    <row r="259" spans="1:6" ht="37.5" outlineLevel="1">
      <c r="A259" s="52" t="s">
        <v>63</v>
      </c>
      <c r="B259" s="53" t="s">
        <v>41</v>
      </c>
      <c r="C259" s="53" t="s">
        <v>601</v>
      </c>
      <c r="D259" s="53" t="s">
        <v>602</v>
      </c>
      <c r="E259" s="53" t="s">
        <v>64</v>
      </c>
      <c r="F259" s="103">
        <v>5784</v>
      </c>
    </row>
    <row r="260" spans="1:6" ht="15" outlineLevel="1">
      <c r="A260" s="52" t="s">
        <v>83</v>
      </c>
      <c r="B260" s="53" t="s">
        <v>41</v>
      </c>
      <c r="C260" s="53" t="s">
        <v>84</v>
      </c>
      <c r="D260" s="53" t="s">
        <v>158</v>
      </c>
      <c r="E260" s="53" t="s">
        <v>8</v>
      </c>
      <c r="F260" s="103">
        <f>F261</f>
        <v>513.838</v>
      </c>
    </row>
    <row r="261" spans="1:6" ht="15" outlineLevel="2">
      <c r="A261" s="52" t="s">
        <v>85</v>
      </c>
      <c r="B261" s="53" t="s">
        <v>41</v>
      </c>
      <c r="C261" s="53" t="s">
        <v>86</v>
      </c>
      <c r="D261" s="53" t="s">
        <v>158</v>
      </c>
      <c r="E261" s="53" t="s">
        <v>8</v>
      </c>
      <c r="F261" s="103">
        <f>F262</f>
        <v>513.838</v>
      </c>
    </row>
    <row r="262" spans="1:6" ht="37.5" outlineLevel="3">
      <c r="A262" s="52" t="s">
        <v>520</v>
      </c>
      <c r="B262" s="53" t="s">
        <v>41</v>
      </c>
      <c r="C262" s="53" t="s">
        <v>86</v>
      </c>
      <c r="D262" s="53" t="s">
        <v>183</v>
      </c>
      <c r="E262" s="53" t="s">
        <v>8</v>
      </c>
      <c r="F262" s="103">
        <f>F263+F267+F270</f>
        <v>513.838</v>
      </c>
    </row>
    <row r="263" spans="1:6" ht="36.75" customHeight="1" outlineLevel="3">
      <c r="A263" s="52" t="s">
        <v>521</v>
      </c>
      <c r="B263" s="53" t="s">
        <v>41</v>
      </c>
      <c r="C263" s="53" t="s">
        <v>86</v>
      </c>
      <c r="D263" s="53" t="s">
        <v>350</v>
      </c>
      <c r="E263" s="53" t="s">
        <v>8</v>
      </c>
      <c r="F263" s="103">
        <f>F264</f>
        <v>439.633</v>
      </c>
    </row>
    <row r="264" spans="1:6" ht="18" customHeight="1" outlineLevel="3">
      <c r="A264" s="52" t="s">
        <v>351</v>
      </c>
      <c r="B264" s="53" t="s">
        <v>41</v>
      </c>
      <c r="C264" s="53" t="s">
        <v>86</v>
      </c>
      <c r="D264" s="53" t="s">
        <v>352</v>
      </c>
      <c r="E264" s="53" t="s">
        <v>8</v>
      </c>
      <c r="F264" s="103">
        <f>F265</f>
        <v>439.633</v>
      </c>
    </row>
    <row r="265" spans="1:6" ht="18.75" customHeight="1" outlineLevel="3">
      <c r="A265" s="52" t="s">
        <v>18</v>
      </c>
      <c r="B265" s="53" t="s">
        <v>41</v>
      </c>
      <c r="C265" s="53" t="s">
        <v>86</v>
      </c>
      <c r="D265" s="53" t="s">
        <v>352</v>
      </c>
      <c r="E265" s="53" t="s">
        <v>19</v>
      </c>
      <c r="F265" s="103">
        <f>F266</f>
        <v>439.633</v>
      </c>
    </row>
    <row r="266" spans="1:6" ht="37.5" outlineLevel="3">
      <c r="A266" s="52" t="s">
        <v>20</v>
      </c>
      <c r="B266" s="53" t="s">
        <v>41</v>
      </c>
      <c r="C266" s="53" t="s">
        <v>86</v>
      </c>
      <c r="D266" s="53" t="s">
        <v>352</v>
      </c>
      <c r="E266" s="53" t="s">
        <v>21</v>
      </c>
      <c r="F266" s="103">
        <v>439.633</v>
      </c>
    </row>
    <row r="267" spans="1:6" ht="19.5" customHeight="1" outlineLevel="5">
      <c r="A267" s="52" t="s">
        <v>88</v>
      </c>
      <c r="B267" s="53" t="s">
        <v>41</v>
      </c>
      <c r="C267" s="53" t="s">
        <v>86</v>
      </c>
      <c r="D267" s="53" t="s">
        <v>184</v>
      </c>
      <c r="E267" s="53" t="s">
        <v>8</v>
      </c>
      <c r="F267" s="103">
        <f>F268</f>
        <v>44.205</v>
      </c>
    </row>
    <row r="268" spans="1:6" ht="21.75" customHeight="1" outlineLevel="6">
      <c r="A268" s="52" t="s">
        <v>18</v>
      </c>
      <c r="B268" s="53" t="s">
        <v>41</v>
      </c>
      <c r="C268" s="53" t="s">
        <v>86</v>
      </c>
      <c r="D268" s="53" t="s">
        <v>184</v>
      </c>
      <c r="E268" s="53" t="s">
        <v>19</v>
      </c>
      <c r="F268" s="103">
        <f>F269</f>
        <v>44.205</v>
      </c>
    </row>
    <row r="269" spans="1:6" ht="37.5" outlineLevel="7">
      <c r="A269" s="52" t="s">
        <v>20</v>
      </c>
      <c r="B269" s="53" t="s">
        <v>41</v>
      </c>
      <c r="C269" s="53" t="s">
        <v>86</v>
      </c>
      <c r="D269" s="53" t="s">
        <v>184</v>
      </c>
      <c r="E269" s="53" t="s">
        <v>21</v>
      </c>
      <c r="F269" s="105">
        <v>44.205</v>
      </c>
    </row>
    <row r="270" spans="1:6" ht="15" outlineLevel="5">
      <c r="A270" s="52" t="s">
        <v>87</v>
      </c>
      <c r="B270" s="53" t="s">
        <v>41</v>
      </c>
      <c r="C270" s="53" t="s">
        <v>86</v>
      </c>
      <c r="D270" s="53" t="s">
        <v>353</v>
      </c>
      <c r="E270" s="53" t="s">
        <v>8</v>
      </c>
      <c r="F270" s="103">
        <f>F271</f>
        <v>30</v>
      </c>
    </row>
    <row r="271" spans="1:6" ht="18.75" customHeight="1" outlineLevel="6">
      <c r="A271" s="52" t="s">
        <v>18</v>
      </c>
      <c r="B271" s="53" t="s">
        <v>41</v>
      </c>
      <c r="C271" s="53" t="s">
        <v>86</v>
      </c>
      <c r="D271" s="53" t="s">
        <v>353</v>
      </c>
      <c r="E271" s="53" t="s">
        <v>19</v>
      </c>
      <c r="F271" s="103">
        <f>F272</f>
        <v>30</v>
      </c>
    </row>
    <row r="272" spans="1:6" ht="37.5" outlineLevel="7">
      <c r="A272" s="52" t="s">
        <v>20</v>
      </c>
      <c r="B272" s="53" t="s">
        <v>41</v>
      </c>
      <c r="C272" s="53" t="s">
        <v>86</v>
      </c>
      <c r="D272" s="53" t="s">
        <v>353</v>
      </c>
      <c r="E272" s="53" t="s">
        <v>21</v>
      </c>
      <c r="F272" s="105">
        <v>30</v>
      </c>
    </row>
    <row r="273" spans="1:6" ht="15" outlineLevel="1">
      <c r="A273" s="52" t="s">
        <v>89</v>
      </c>
      <c r="B273" s="53" t="s">
        <v>41</v>
      </c>
      <c r="C273" s="53" t="s">
        <v>90</v>
      </c>
      <c r="D273" s="53" t="s">
        <v>158</v>
      </c>
      <c r="E273" s="53" t="s">
        <v>8</v>
      </c>
      <c r="F273" s="103">
        <f>F274</f>
        <v>13978.539</v>
      </c>
    </row>
    <row r="274" spans="1:6" ht="15" outlineLevel="2">
      <c r="A274" s="52" t="s">
        <v>376</v>
      </c>
      <c r="B274" s="53" t="s">
        <v>41</v>
      </c>
      <c r="C274" s="53" t="s">
        <v>375</v>
      </c>
      <c r="D274" s="53" t="s">
        <v>158</v>
      </c>
      <c r="E274" s="53" t="s">
        <v>8</v>
      </c>
      <c r="F274" s="103">
        <f>F275</f>
        <v>13978.539</v>
      </c>
    </row>
    <row r="275" spans="1:6" ht="37.5" outlineLevel="3">
      <c r="A275" s="52" t="s">
        <v>522</v>
      </c>
      <c r="B275" s="53" t="s">
        <v>41</v>
      </c>
      <c r="C275" s="53" t="s">
        <v>375</v>
      </c>
      <c r="D275" s="53" t="s">
        <v>185</v>
      </c>
      <c r="E275" s="53" t="s">
        <v>8</v>
      </c>
      <c r="F275" s="103">
        <f>F276</f>
        <v>13978.539</v>
      </c>
    </row>
    <row r="276" spans="1:6" ht="38.25" customHeight="1" outlineLevel="5">
      <c r="A276" s="52" t="s">
        <v>93</v>
      </c>
      <c r="B276" s="53" t="s">
        <v>41</v>
      </c>
      <c r="C276" s="53" t="s">
        <v>375</v>
      </c>
      <c r="D276" s="53" t="s">
        <v>186</v>
      </c>
      <c r="E276" s="53" t="s">
        <v>8</v>
      </c>
      <c r="F276" s="103">
        <f>F277</f>
        <v>13978.539</v>
      </c>
    </row>
    <row r="277" spans="1:6" ht="37.5" outlineLevel="6">
      <c r="A277" s="52" t="s">
        <v>53</v>
      </c>
      <c r="B277" s="53" t="s">
        <v>41</v>
      </c>
      <c r="C277" s="53" t="s">
        <v>375</v>
      </c>
      <c r="D277" s="53" t="s">
        <v>186</v>
      </c>
      <c r="E277" s="53" t="s">
        <v>54</v>
      </c>
      <c r="F277" s="103">
        <f>F278</f>
        <v>13978.539</v>
      </c>
    </row>
    <row r="278" spans="1:6" ht="15" outlineLevel="7">
      <c r="A278" s="52" t="s">
        <v>94</v>
      </c>
      <c r="B278" s="53" t="s">
        <v>41</v>
      </c>
      <c r="C278" s="53" t="s">
        <v>375</v>
      </c>
      <c r="D278" s="53" t="s">
        <v>186</v>
      </c>
      <c r="E278" s="53" t="s">
        <v>95</v>
      </c>
      <c r="F278" s="105">
        <v>13978.539</v>
      </c>
    </row>
    <row r="279" spans="1:6" ht="15" outlineLevel="1">
      <c r="A279" s="52" t="s">
        <v>100</v>
      </c>
      <c r="B279" s="53" t="s">
        <v>41</v>
      </c>
      <c r="C279" s="53" t="s">
        <v>101</v>
      </c>
      <c r="D279" s="53" t="s">
        <v>158</v>
      </c>
      <c r="E279" s="53" t="s">
        <v>8</v>
      </c>
      <c r="F279" s="103">
        <f>F280</f>
        <v>8795.595000000001</v>
      </c>
    </row>
    <row r="280" spans="1:6" ht="15" outlineLevel="2">
      <c r="A280" s="52" t="s">
        <v>102</v>
      </c>
      <c r="B280" s="53" t="s">
        <v>41</v>
      </c>
      <c r="C280" s="53" t="s">
        <v>103</v>
      </c>
      <c r="D280" s="53" t="s">
        <v>158</v>
      </c>
      <c r="E280" s="53" t="s">
        <v>8</v>
      </c>
      <c r="F280" s="103">
        <f>F281</f>
        <v>8795.595000000001</v>
      </c>
    </row>
    <row r="281" spans="1:6" ht="37.5" outlineLevel="3">
      <c r="A281" s="52" t="s">
        <v>522</v>
      </c>
      <c r="B281" s="53" t="s">
        <v>41</v>
      </c>
      <c r="C281" s="53" t="s">
        <v>103</v>
      </c>
      <c r="D281" s="53" t="s">
        <v>185</v>
      </c>
      <c r="E281" s="53" t="s">
        <v>8</v>
      </c>
      <c r="F281" s="103">
        <f>F282+F291+F288+F285</f>
        <v>8795.595000000001</v>
      </c>
    </row>
    <row r="282" spans="1:6" ht="56.25" outlineLevel="3">
      <c r="A282" s="52" t="s">
        <v>665</v>
      </c>
      <c r="B282" s="53" t="s">
        <v>41</v>
      </c>
      <c r="C282" s="53" t="s">
        <v>103</v>
      </c>
      <c r="D282" s="53" t="s">
        <v>666</v>
      </c>
      <c r="E282" s="53" t="s">
        <v>8</v>
      </c>
      <c r="F282" s="103">
        <f>F283</f>
        <v>1.476</v>
      </c>
    </row>
    <row r="283" spans="1:6" ht="37.5" outlineLevel="3">
      <c r="A283" s="52" t="s">
        <v>53</v>
      </c>
      <c r="B283" s="53" t="s">
        <v>41</v>
      </c>
      <c r="C283" s="53" t="s">
        <v>103</v>
      </c>
      <c r="D283" s="53" t="s">
        <v>666</v>
      </c>
      <c r="E283" s="53" t="s">
        <v>54</v>
      </c>
      <c r="F283" s="103">
        <f>F284</f>
        <v>1.476</v>
      </c>
    </row>
    <row r="284" spans="1:6" ht="15" outlineLevel="3">
      <c r="A284" s="52" t="s">
        <v>94</v>
      </c>
      <c r="B284" s="53" t="s">
        <v>41</v>
      </c>
      <c r="C284" s="53" t="s">
        <v>103</v>
      </c>
      <c r="D284" s="53" t="s">
        <v>666</v>
      </c>
      <c r="E284" s="53" t="s">
        <v>95</v>
      </c>
      <c r="F284" s="103">
        <v>1.476</v>
      </c>
    </row>
    <row r="285" spans="1:6" ht="36" customHeight="1" outlineLevel="7">
      <c r="A285" s="60" t="s">
        <v>105</v>
      </c>
      <c r="B285" s="53" t="s">
        <v>41</v>
      </c>
      <c r="C285" s="53" t="s">
        <v>103</v>
      </c>
      <c r="D285" s="53" t="s">
        <v>190</v>
      </c>
      <c r="E285" s="53" t="s">
        <v>8</v>
      </c>
      <c r="F285" s="103">
        <f>F286</f>
        <v>7675.523</v>
      </c>
    </row>
    <row r="286" spans="1:6" ht="37.5" outlineLevel="7">
      <c r="A286" s="52" t="s">
        <v>53</v>
      </c>
      <c r="B286" s="53" t="s">
        <v>41</v>
      </c>
      <c r="C286" s="53" t="s">
        <v>103</v>
      </c>
      <c r="D286" s="53" t="s">
        <v>190</v>
      </c>
      <c r="E286" s="53" t="s">
        <v>54</v>
      </c>
      <c r="F286" s="103">
        <f>F287</f>
        <v>7675.523</v>
      </c>
    </row>
    <row r="287" spans="1:6" ht="15" outlineLevel="7">
      <c r="A287" s="52" t="s">
        <v>94</v>
      </c>
      <c r="B287" s="53" t="s">
        <v>41</v>
      </c>
      <c r="C287" s="53" t="s">
        <v>103</v>
      </c>
      <c r="D287" s="53" t="s">
        <v>190</v>
      </c>
      <c r="E287" s="53" t="s">
        <v>95</v>
      </c>
      <c r="F287" s="105">
        <v>7675.523</v>
      </c>
    </row>
    <row r="288" spans="1:6" ht="56.25" outlineLevel="7">
      <c r="A288" s="32" t="s">
        <v>585</v>
      </c>
      <c r="B288" s="53" t="s">
        <v>41</v>
      </c>
      <c r="C288" s="53" t="s">
        <v>103</v>
      </c>
      <c r="D288" s="53" t="s">
        <v>603</v>
      </c>
      <c r="E288" s="53" t="s">
        <v>8</v>
      </c>
      <c r="F288" s="105">
        <f>F289</f>
        <v>146.096</v>
      </c>
    </row>
    <row r="289" spans="1:6" ht="37.5" outlineLevel="7">
      <c r="A289" s="52" t="s">
        <v>53</v>
      </c>
      <c r="B289" s="53" t="s">
        <v>41</v>
      </c>
      <c r="C289" s="53" t="s">
        <v>103</v>
      </c>
      <c r="D289" s="53" t="s">
        <v>603</v>
      </c>
      <c r="E289" s="53" t="s">
        <v>54</v>
      </c>
      <c r="F289" s="105">
        <f>F290</f>
        <v>146.096</v>
      </c>
    </row>
    <row r="290" spans="1:6" ht="15" outlineLevel="7">
      <c r="A290" s="52" t="s">
        <v>94</v>
      </c>
      <c r="B290" s="53" t="s">
        <v>41</v>
      </c>
      <c r="C290" s="53" t="s">
        <v>103</v>
      </c>
      <c r="D290" s="53" t="s">
        <v>603</v>
      </c>
      <c r="E290" s="53" t="s">
        <v>95</v>
      </c>
      <c r="F290" s="105">
        <v>146.096</v>
      </c>
    </row>
    <row r="291" spans="1:6" ht="15" outlineLevel="5">
      <c r="A291" s="52" t="s">
        <v>104</v>
      </c>
      <c r="B291" s="53" t="s">
        <v>41</v>
      </c>
      <c r="C291" s="53" t="s">
        <v>103</v>
      </c>
      <c r="D291" s="53" t="s">
        <v>189</v>
      </c>
      <c r="E291" s="53" t="s">
        <v>8</v>
      </c>
      <c r="F291" s="103">
        <f>F292</f>
        <v>972.5</v>
      </c>
    </row>
    <row r="292" spans="1:6" ht="37.5" outlineLevel="6">
      <c r="A292" s="52" t="s">
        <v>53</v>
      </c>
      <c r="B292" s="53" t="s">
        <v>41</v>
      </c>
      <c r="C292" s="53" t="s">
        <v>103</v>
      </c>
      <c r="D292" s="53" t="s">
        <v>189</v>
      </c>
      <c r="E292" s="53" t="s">
        <v>54</v>
      </c>
      <c r="F292" s="103">
        <f>F293+F294</f>
        <v>972.5</v>
      </c>
    </row>
    <row r="293" spans="1:6" ht="15" outlineLevel="7">
      <c r="A293" s="52" t="s">
        <v>94</v>
      </c>
      <c r="B293" s="53" t="s">
        <v>41</v>
      </c>
      <c r="C293" s="53" t="s">
        <v>103</v>
      </c>
      <c r="D293" s="53" t="s">
        <v>189</v>
      </c>
      <c r="E293" s="53" t="s">
        <v>95</v>
      </c>
      <c r="F293" s="105">
        <v>858.5</v>
      </c>
    </row>
    <row r="294" spans="1:6" ht="37.5" customHeight="1" outlineLevel="7">
      <c r="A294" s="52" t="s">
        <v>622</v>
      </c>
      <c r="B294" s="53" t="s">
        <v>41</v>
      </c>
      <c r="C294" s="53" t="s">
        <v>103</v>
      </c>
      <c r="D294" s="53" t="s">
        <v>189</v>
      </c>
      <c r="E294" s="53" t="s">
        <v>369</v>
      </c>
      <c r="F294" s="105">
        <v>114</v>
      </c>
    </row>
    <row r="295" spans="1:6" ht="15" outlineLevel="1">
      <c r="A295" s="52" t="s">
        <v>106</v>
      </c>
      <c r="B295" s="53" t="s">
        <v>41</v>
      </c>
      <c r="C295" s="53" t="s">
        <v>107</v>
      </c>
      <c r="D295" s="53" t="s">
        <v>158</v>
      </c>
      <c r="E295" s="53" t="s">
        <v>8</v>
      </c>
      <c r="F295" s="103">
        <f>F296+F301+F311</f>
        <v>21589.767</v>
      </c>
    </row>
    <row r="296" spans="1:6" ht="15" outlineLevel="2">
      <c r="A296" s="52" t="s">
        <v>108</v>
      </c>
      <c r="B296" s="53" t="s">
        <v>41</v>
      </c>
      <c r="C296" s="53" t="s">
        <v>109</v>
      </c>
      <c r="D296" s="53" t="s">
        <v>158</v>
      </c>
      <c r="E296" s="53" t="s">
        <v>8</v>
      </c>
      <c r="F296" s="103">
        <f>F297</f>
        <v>3320.694</v>
      </c>
    </row>
    <row r="297" spans="1:6" ht="19.5" customHeight="1" outlineLevel="4">
      <c r="A297" s="52" t="s">
        <v>173</v>
      </c>
      <c r="B297" s="53" t="s">
        <v>41</v>
      </c>
      <c r="C297" s="53" t="s">
        <v>109</v>
      </c>
      <c r="D297" s="53" t="s">
        <v>159</v>
      </c>
      <c r="E297" s="53" t="s">
        <v>8</v>
      </c>
      <c r="F297" s="103">
        <f>F298</f>
        <v>3320.694</v>
      </c>
    </row>
    <row r="298" spans="1:6" ht="15" outlineLevel="5">
      <c r="A298" s="52" t="s">
        <v>110</v>
      </c>
      <c r="B298" s="53" t="s">
        <v>41</v>
      </c>
      <c r="C298" s="53" t="s">
        <v>109</v>
      </c>
      <c r="D298" s="53" t="s">
        <v>191</v>
      </c>
      <c r="E298" s="53" t="s">
        <v>8</v>
      </c>
      <c r="F298" s="103">
        <f>F299</f>
        <v>3320.694</v>
      </c>
    </row>
    <row r="299" spans="1:6" ht="15" outlineLevel="6">
      <c r="A299" s="52" t="s">
        <v>111</v>
      </c>
      <c r="B299" s="53" t="s">
        <v>41</v>
      </c>
      <c r="C299" s="53" t="s">
        <v>109</v>
      </c>
      <c r="D299" s="53" t="s">
        <v>191</v>
      </c>
      <c r="E299" s="53" t="s">
        <v>112</v>
      </c>
      <c r="F299" s="103">
        <f>F300</f>
        <v>3320.694</v>
      </c>
    </row>
    <row r="300" spans="1:6" ht="15" outlineLevel="7">
      <c r="A300" s="52" t="s">
        <v>113</v>
      </c>
      <c r="B300" s="53" t="s">
        <v>41</v>
      </c>
      <c r="C300" s="53" t="s">
        <v>109</v>
      </c>
      <c r="D300" s="53" t="s">
        <v>191</v>
      </c>
      <c r="E300" s="53" t="s">
        <v>114</v>
      </c>
      <c r="F300" s="105">
        <v>3320.694</v>
      </c>
    </row>
    <row r="301" spans="1:6" ht="15" outlineLevel="7">
      <c r="A301" s="52" t="s">
        <v>115</v>
      </c>
      <c r="B301" s="53" t="s">
        <v>41</v>
      </c>
      <c r="C301" s="53" t="s">
        <v>116</v>
      </c>
      <c r="D301" s="53" t="s">
        <v>158</v>
      </c>
      <c r="E301" s="53" t="s">
        <v>8</v>
      </c>
      <c r="F301" s="103">
        <f>F302+F307</f>
        <v>410</v>
      </c>
    </row>
    <row r="302" spans="1:6" ht="37.5" customHeight="1" outlineLevel="7">
      <c r="A302" s="52" t="s">
        <v>518</v>
      </c>
      <c r="B302" s="53" t="s">
        <v>41</v>
      </c>
      <c r="C302" s="53" t="s">
        <v>116</v>
      </c>
      <c r="D302" s="53" t="s">
        <v>165</v>
      </c>
      <c r="E302" s="53" t="s">
        <v>8</v>
      </c>
      <c r="F302" s="103">
        <f>F303</f>
        <v>210</v>
      </c>
    </row>
    <row r="303" spans="1:6" ht="17.25" customHeight="1" outlineLevel="7">
      <c r="A303" s="52" t="s">
        <v>524</v>
      </c>
      <c r="B303" s="53" t="s">
        <v>41</v>
      </c>
      <c r="C303" s="53" t="s">
        <v>116</v>
      </c>
      <c r="D303" s="53" t="s">
        <v>192</v>
      </c>
      <c r="E303" s="53" t="s">
        <v>8</v>
      </c>
      <c r="F303" s="103">
        <f>F304</f>
        <v>210</v>
      </c>
    </row>
    <row r="304" spans="1:6" ht="37.5" outlineLevel="7">
      <c r="A304" s="52" t="s">
        <v>120</v>
      </c>
      <c r="B304" s="53" t="s">
        <v>41</v>
      </c>
      <c r="C304" s="53" t="s">
        <v>116</v>
      </c>
      <c r="D304" s="53" t="s">
        <v>193</v>
      </c>
      <c r="E304" s="53" t="s">
        <v>8</v>
      </c>
      <c r="F304" s="103">
        <f>F305</f>
        <v>210</v>
      </c>
    </row>
    <row r="305" spans="1:6" ht="15" outlineLevel="7">
      <c r="A305" s="52" t="s">
        <v>111</v>
      </c>
      <c r="B305" s="53" t="s">
        <v>41</v>
      </c>
      <c r="C305" s="53" t="s">
        <v>116</v>
      </c>
      <c r="D305" s="53" t="s">
        <v>193</v>
      </c>
      <c r="E305" s="53" t="s">
        <v>112</v>
      </c>
      <c r="F305" s="103">
        <f>F306</f>
        <v>210</v>
      </c>
    </row>
    <row r="306" spans="1:6" ht="18.75" customHeight="1" outlineLevel="7">
      <c r="A306" s="52" t="s">
        <v>118</v>
      </c>
      <c r="B306" s="53" t="s">
        <v>41</v>
      </c>
      <c r="C306" s="53" t="s">
        <v>116</v>
      </c>
      <c r="D306" s="53" t="s">
        <v>193</v>
      </c>
      <c r="E306" s="53" t="s">
        <v>119</v>
      </c>
      <c r="F306" s="105">
        <v>210</v>
      </c>
    </row>
    <row r="307" spans="1:6" ht="18.75" customHeight="1" outlineLevel="7">
      <c r="A307" s="52" t="s">
        <v>173</v>
      </c>
      <c r="B307" s="53" t="s">
        <v>41</v>
      </c>
      <c r="C307" s="53" t="s">
        <v>116</v>
      </c>
      <c r="D307" s="53" t="s">
        <v>159</v>
      </c>
      <c r="E307" s="53" t="s">
        <v>8</v>
      </c>
      <c r="F307" s="105">
        <f>F308</f>
        <v>200</v>
      </c>
    </row>
    <row r="308" spans="1:6" ht="18.75" customHeight="1" outlineLevel="7">
      <c r="A308" s="52" t="s">
        <v>639</v>
      </c>
      <c r="B308" s="53" t="s">
        <v>41</v>
      </c>
      <c r="C308" s="53" t="s">
        <v>116</v>
      </c>
      <c r="D308" s="53" t="s">
        <v>640</v>
      </c>
      <c r="E308" s="53" t="s">
        <v>8</v>
      </c>
      <c r="F308" s="105">
        <f>F309</f>
        <v>200</v>
      </c>
    </row>
    <row r="309" spans="1:6" ht="18.75" customHeight="1" outlineLevel="7">
      <c r="A309" s="52" t="s">
        <v>111</v>
      </c>
      <c r="B309" s="53" t="s">
        <v>41</v>
      </c>
      <c r="C309" s="53" t="s">
        <v>116</v>
      </c>
      <c r="D309" s="53" t="s">
        <v>640</v>
      </c>
      <c r="E309" s="53" t="s">
        <v>112</v>
      </c>
      <c r="F309" s="105">
        <f>F310</f>
        <v>200</v>
      </c>
    </row>
    <row r="310" spans="1:6" ht="18.75" customHeight="1" outlineLevel="7">
      <c r="A310" s="52" t="s">
        <v>667</v>
      </c>
      <c r="B310" s="53" t="s">
        <v>41</v>
      </c>
      <c r="C310" s="53" t="s">
        <v>116</v>
      </c>
      <c r="D310" s="53" t="s">
        <v>640</v>
      </c>
      <c r="E310" s="53" t="s">
        <v>668</v>
      </c>
      <c r="F310" s="105">
        <v>200</v>
      </c>
    </row>
    <row r="311" spans="1:6" ht="20.25" customHeight="1" outlineLevel="1">
      <c r="A311" s="52" t="s">
        <v>150</v>
      </c>
      <c r="B311" s="53" t="s">
        <v>41</v>
      </c>
      <c r="C311" s="53" t="s">
        <v>151</v>
      </c>
      <c r="D311" s="53" t="s">
        <v>158</v>
      </c>
      <c r="E311" s="53" t="s">
        <v>8</v>
      </c>
      <c r="F311" s="105">
        <f>F312</f>
        <v>17859.073</v>
      </c>
    </row>
    <row r="312" spans="1:6" ht="19.5" customHeight="1" outlineLevel="1">
      <c r="A312" s="52" t="s">
        <v>173</v>
      </c>
      <c r="B312" s="53" t="s">
        <v>41</v>
      </c>
      <c r="C312" s="53" t="s">
        <v>151</v>
      </c>
      <c r="D312" s="53" t="s">
        <v>159</v>
      </c>
      <c r="E312" s="53" t="s">
        <v>8</v>
      </c>
      <c r="F312" s="105">
        <f>F313</f>
        <v>17859.073</v>
      </c>
    </row>
    <row r="313" spans="1:6" ht="20.25" customHeight="1" outlineLevel="1">
      <c r="A313" s="52" t="s">
        <v>491</v>
      </c>
      <c r="B313" s="53" t="s">
        <v>41</v>
      </c>
      <c r="C313" s="53" t="s">
        <v>151</v>
      </c>
      <c r="D313" s="53" t="s">
        <v>490</v>
      </c>
      <c r="E313" s="53" t="s">
        <v>8</v>
      </c>
      <c r="F313" s="105">
        <f>F314</f>
        <v>17859.073</v>
      </c>
    </row>
    <row r="314" spans="1:6" ht="56.25" outlineLevel="1">
      <c r="A314" s="32" t="s">
        <v>593</v>
      </c>
      <c r="B314" s="53" t="s">
        <v>41</v>
      </c>
      <c r="C314" s="53" t="s">
        <v>151</v>
      </c>
      <c r="D314" s="53" t="s">
        <v>623</v>
      </c>
      <c r="E314" s="53" t="s">
        <v>8</v>
      </c>
      <c r="F314" s="105">
        <f>F315</f>
        <v>17859.073</v>
      </c>
    </row>
    <row r="315" spans="1:6" ht="20.25" customHeight="1" outlineLevel="1">
      <c r="A315" s="52" t="s">
        <v>396</v>
      </c>
      <c r="B315" s="53" t="s">
        <v>41</v>
      </c>
      <c r="C315" s="53" t="s">
        <v>151</v>
      </c>
      <c r="D315" s="53" t="s">
        <v>623</v>
      </c>
      <c r="E315" s="53" t="s">
        <v>397</v>
      </c>
      <c r="F315" s="105">
        <f>F316</f>
        <v>17859.073</v>
      </c>
    </row>
    <row r="316" spans="1:6" ht="15" outlineLevel="1">
      <c r="A316" s="52" t="s">
        <v>398</v>
      </c>
      <c r="B316" s="53" t="s">
        <v>41</v>
      </c>
      <c r="C316" s="53" t="s">
        <v>151</v>
      </c>
      <c r="D316" s="53" t="s">
        <v>623</v>
      </c>
      <c r="E316" s="53" t="s">
        <v>399</v>
      </c>
      <c r="F316" s="105">
        <v>17859.073</v>
      </c>
    </row>
    <row r="317" spans="1:6" ht="15" outlineLevel="1">
      <c r="A317" s="52" t="s">
        <v>121</v>
      </c>
      <c r="B317" s="53" t="s">
        <v>41</v>
      </c>
      <c r="C317" s="53" t="s">
        <v>122</v>
      </c>
      <c r="D317" s="53" t="s">
        <v>158</v>
      </c>
      <c r="E317" s="53" t="s">
        <v>8</v>
      </c>
      <c r="F317" s="105">
        <f>F318</f>
        <v>8809.412</v>
      </c>
    </row>
    <row r="318" spans="1:6" ht="15" outlineLevel="1">
      <c r="A318" s="52" t="s">
        <v>655</v>
      </c>
      <c r="B318" s="53" t="s">
        <v>41</v>
      </c>
      <c r="C318" s="53" t="s">
        <v>654</v>
      </c>
      <c r="D318" s="53" t="s">
        <v>158</v>
      </c>
      <c r="E318" s="53" t="s">
        <v>8</v>
      </c>
      <c r="F318" s="105">
        <f>F319</f>
        <v>8809.412</v>
      </c>
    </row>
    <row r="319" spans="1:6" ht="37.5" outlineLevel="1">
      <c r="A319" s="52" t="s">
        <v>525</v>
      </c>
      <c r="B319" s="53" t="s">
        <v>41</v>
      </c>
      <c r="C319" s="53" t="s">
        <v>654</v>
      </c>
      <c r="D319" s="53" t="s">
        <v>284</v>
      </c>
      <c r="E319" s="53" t="s">
        <v>8</v>
      </c>
      <c r="F319" s="105">
        <f>F323+F320+F328</f>
        <v>8809.412</v>
      </c>
    </row>
    <row r="320" spans="1:6" ht="37.5" outlineLevel="1">
      <c r="A320" s="52" t="s">
        <v>502</v>
      </c>
      <c r="B320" s="53" t="s">
        <v>41</v>
      </c>
      <c r="C320" s="53" t="s">
        <v>654</v>
      </c>
      <c r="D320" s="53" t="s">
        <v>656</v>
      </c>
      <c r="E320" s="53" t="s">
        <v>8</v>
      </c>
      <c r="F320" s="105">
        <f>F321</f>
        <v>2971.292</v>
      </c>
    </row>
    <row r="321" spans="1:6" ht="37.5" outlineLevel="1">
      <c r="A321" s="52" t="s">
        <v>396</v>
      </c>
      <c r="B321" s="53" t="s">
        <v>41</v>
      </c>
      <c r="C321" s="53" t="s">
        <v>654</v>
      </c>
      <c r="D321" s="53" t="s">
        <v>656</v>
      </c>
      <c r="E321" s="53" t="s">
        <v>397</v>
      </c>
      <c r="F321" s="105">
        <f>F322</f>
        <v>2971.292</v>
      </c>
    </row>
    <row r="322" spans="1:6" ht="15" outlineLevel="1">
      <c r="A322" s="52" t="s">
        <v>398</v>
      </c>
      <c r="B322" s="53" t="s">
        <v>41</v>
      </c>
      <c r="C322" s="53" t="s">
        <v>654</v>
      </c>
      <c r="D322" s="53" t="s">
        <v>656</v>
      </c>
      <c r="E322" s="53" t="s">
        <v>399</v>
      </c>
      <c r="F322" s="105">
        <v>2971.292</v>
      </c>
    </row>
    <row r="323" spans="1:6" ht="15" outlineLevel="1">
      <c r="A323" s="52" t="s">
        <v>123</v>
      </c>
      <c r="B323" s="53" t="s">
        <v>41</v>
      </c>
      <c r="C323" s="53" t="s">
        <v>654</v>
      </c>
      <c r="D323" s="53" t="s">
        <v>285</v>
      </c>
      <c r="E323" s="53" t="s">
        <v>8</v>
      </c>
      <c r="F323" s="105">
        <f>F324+F326</f>
        <v>510</v>
      </c>
    </row>
    <row r="324" spans="1:6" ht="19.5" customHeight="1" outlineLevel="1">
      <c r="A324" s="52" t="s">
        <v>18</v>
      </c>
      <c r="B324" s="53" t="s">
        <v>41</v>
      </c>
      <c r="C324" s="53" t="s">
        <v>654</v>
      </c>
      <c r="D324" s="53" t="s">
        <v>285</v>
      </c>
      <c r="E324" s="53" t="s">
        <v>19</v>
      </c>
      <c r="F324" s="105">
        <f>F325</f>
        <v>480</v>
      </c>
    </row>
    <row r="325" spans="1:6" ht="37.5" outlineLevel="1">
      <c r="A325" s="52" t="s">
        <v>20</v>
      </c>
      <c r="B325" s="53" t="s">
        <v>41</v>
      </c>
      <c r="C325" s="53" t="s">
        <v>654</v>
      </c>
      <c r="D325" s="53" t="s">
        <v>285</v>
      </c>
      <c r="E325" s="53" t="s">
        <v>21</v>
      </c>
      <c r="F325" s="105">
        <v>480</v>
      </c>
    </row>
    <row r="326" spans="1:6" ht="17.25" customHeight="1" outlineLevel="1">
      <c r="A326" s="52" t="s">
        <v>409</v>
      </c>
      <c r="B326" s="53" t="s">
        <v>41</v>
      </c>
      <c r="C326" s="53" t="s">
        <v>654</v>
      </c>
      <c r="D326" s="53" t="s">
        <v>285</v>
      </c>
      <c r="E326" s="53" t="s">
        <v>23</v>
      </c>
      <c r="F326" s="105">
        <f>F327</f>
        <v>30</v>
      </c>
    </row>
    <row r="327" spans="1:6" ht="17.25" customHeight="1" outlineLevel="1">
      <c r="A327" s="52" t="s">
        <v>410</v>
      </c>
      <c r="B327" s="53" t="s">
        <v>41</v>
      </c>
      <c r="C327" s="53" t="s">
        <v>654</v>
      </c>
      <c r="D327" s="53" t="s">
        <v>285</v>
      </c>
      <c r="E327" s="53" t="s">
        <v>25</v>
      </c>
      <c r="F327" s="105">
        <v>30</v>
      </c>
    </row>
    <row r="328" spans="1:6" ht="56.25" outlineLevel="1">
      <c r="A328" s="32" t="s">
        <v>586</v>
      </c>
      <c r="B328" s="53" t="s">
        <v>41</v>
      </c>
      <c r="C328" s="53" t="s">
        <v>654</v>
      </c>
      <c r="D328" s="53" t="s">
        <v>657</v>
      </c>
      <c r="E328" s="53" t="s">
        <v>8</v>
      </c>
      <c r="F328" s="105">
        <f>F329</f>
        <v>5328.12</v>
      </c>
    </row>
    <row r="329" spans="1:6" ht="20.25" customHeight="1" outlineLevel="1">
      <c r="A329" s="52" t="s">
        <v>396</v>
      </c>
      <c r="B329" s="53" t="s">
        <v>41</v>
      </c>
      <c r="C329" s="53" t="s">
        <v>654</v>
      </c>
      <c r="D329" s="53" t="s">
        <v>657</v>
      </c>
      <c r="E329" s="53" t="s">
        <v>397</v>
      </c>
      <c r="F329" s="105">
        <f>F330</f>
        <v>5328.12</v>
      </c>
    </row>
    <row r="330" spans="1:6" ht="15" outlineLevel="1">
      <c r="A330" s="52" t="s">
        <v>398</v>
      </c>
      <c r="B330" s="53" t="s">
        <v>41</v>
      </c>
      <c r="C330" s="53" t="s">
        <v>654</v>
      </c>
      <c r="D330" s="53" t="s">
        <v>657</v>
      </c>
      <c r="E330" s="53" t="s">
        <v>399</v>
      </c>
      <c r="F330" s="105">
        <v>5328.12</v>
      </c>
    </row>
    <row r="331" spans="1:6" ht="15" outlineLevel="1">
      <c r="A331" s="52" t="s">
        <v>124</v>
      </c>
      <c r="B331" s="53" t="s">
        <v>41</v>
      </c>
      <c r="C331" s="53" t="s">
        <v>125</v>
      </c>
      <c r="D331" s="53" t="s">
        <v>158</v>
      </c>
      <c r="E331" s="53" t="s">
        <v>8</v>
      </c>
      <c r="F331" s="103">
        <f aca="true" t="shared" si="1" ref="F331:F336">F332</f>
        <v>1762.5</v>
      </c>
    </row>
    <row r="332" spans="1:6" ht="15" outlineLevel="2">
      <c r="A332" s="52" t="s">
        <v>126</v>
      </c>
      <c r="B332" s="53" t="s">
        <v>41</v>
      </c>
      <c r="C332" s="53" t="s">
        <v>127</v>
      </c>
      <c r="D332" s="53" t="s">
        <v>158</v>
      </c>
      <c r="E332" s="53" t="s">
        <v>8</v>
      </c>
      <c r="F332" s="103">
        <f t="shared" si="1"/>
        <v>1762.5</v>
      </c>
    </row>
    <row r="333" spans="1:6" ht="36.75" customHeight="1" outlineLevel="3">
      <c r="A333" s="52" t="s">
        <v>511</v>
      </c>
      <c r="B333" s="53" t="s">
        <v>41</v>
      </c>
      <c r="C333" s="53" t="s">
        <v>127</v>
      </c>
      <c r="D333" s="53" t="s">
        <v>161</v>
      </c>
      <c r="E333" s="53" t="s">
        <v>8</v>
      </c>
      <c r="F333" s="103">
        <f>F334</f>
        <v>1762.5</v>
      </c>
    </row>
    <row r="334" spans="1:6" ht="38.25" customHeight="1" outlineLevel="4">
      <c r="A334" s="57" t="s">
        <v>526</v>
      </c>
      <c r="B334" s="53" t="s">
        <v>41</v>
      </c>
      <c r="C334" s="53" t="s">
        <v>127</v>
      </c>
      <c r="D334" s="53" t="s">
        <v>354</v>
      </c>
      <c r="E334" s="53" t="s">
        <v>8</v>
      </c>
      <c r="F334" s="103">
        <f t="shared" si="1"/>
        <v>1762.5</v>
      </c>
    </row>
    <row r="335" spans="1:6" ht="35.25" customHeight="1" outlineLevel="5">
      <c r="A335" s="52" t="s">
        <v>128</v>
      </c>
      <c r="B335" s="53" t="s">
        <v>41</v>
      </c>
      <c r="C335" s="53" t="s">
        <v>127</v>
      </c>
      <c r="D335" s="53" t="s">
        <v>355</v>
      </c>
      <c r="E335" s="53" t="s">
        <v>8</v>
      </c>
      <c r="F335" s="103">
        <f t="shared" si="1"/>
        <v>1762.5</v>
      </c>
    </row>
    <row r="336" spans="1:6" ht="37.5" outlineLevel="6">
      <c r="A336" s="52" t="s">
        <v>53</v>
      </c>
      <c r="B336" s="53" t="s">
        <v>41</v>
      </c>
      <c r="C336" s="53" t="s">
        <v>127</v>
      </c>
      <c r="D336" s="53" t="s">
        <v>355</v>
      </c>
      <c r="E336" s="53" t="s">
        <v>54</v>
      </c>
      <c r="F336" s="103">
        <f t="shared" si="1"/>
        <v>1762.5</v>
      </c>
    </row>
    <row r="337" spans="1:6" ht="15" outlineLevel="7">
      <c r="A337" s="52" t="s">
        <v>55</v>
      </c>
      <c r="B337" s="53" t="s">
        <v>41</v>
      </c>
      <c r="C337" s="53" t="s">
        <v>127</v>
      </c>
      <c r="D337" s="53" t="s">
        <v>355</v>
      </c>
      <c r="E337" s="53" t="s">
        <v>56</v>
      </c>
      <c r="F337" s="105">
        <v>1762.5</v>
      </c>
    </row>
    <row r="338" spans="1:7" s="3" customFormat="1" ht="20.25" customHeight="1">
      <c r="A338" s="50" t="s">
        <v>129</v>
      </c>
      <c r="B338" s="51" t="s">
        <v>130</v>
      </c>
      <c r="C338" s="51" t="s">
        <v>7</v>
      </c>
      <c r="D338" s="51" t="s">
        <v>158</v>
      </c>
      <c r="E338" s="51" t="s">
        <v>8</v>
      </c>
      <c r="F338" s="102">
        <f>F339</f>
        <v>5347.825</v>
      </c>
      <c r="G338" s="9"/>
    </row>
    <row r="339" spans="1:6" ht="15" outlineLevel="1">
      <c r="A339" s="52" t="s">
        <v>9</v>
      </c>
      <c r="B339" s="53" t="s">
        <v>130</v>
      </c>
      <c r="C339" s="53" t="s">
        <v>10</v>
      </c>
      <c r="D339" s="53" t="s">
        <v>158</v>
      </c>
      <c r="E339" s="53" t="s">
        <v>8</v>
      </c>
      <c r="F339" s="103">
        <f>F340+F355+F360</f>
        <v>5347.825</v>
      </c>
    </row>
    <row r="340" spans="1:6" ht="38.25" customHeight="1" outlineLevel="2">
      <c r="A340" s="52" t="s">
        <v>131</v>
      </c>
      <c r="B340" s="53" t="s">
        <v>130</v>
      </c>
      <c r="C340" s="53" t="s">
        <v>132</v>
      </c>
      <c r="D340" s="53" t="s">
        <v>158</v>
      </c>
      <c r="E340" s="53" t="s">
        <v>8</v>
      </c>
      <c r="F340" s="103">
        <f>F341</f>
        <v>4174.101</v>
      </c>
    </row>
    <row r="341" spans="1:6" ht="21" customHeight="1" outlineLevel="4">
      <c r="A341" s="52" t="s">
        <v>173</v>
      </c>
      <c r="B341" s="53" t="s">
        <v>130</v>
      </c>
      <c r="C341" s="53" t="s">
        <v>132</v>
      </c>
      <c r="D341" s="53" t="s">
        <v>159</v>
      </c>
      <c r="E341" s="53" t="s">
        <v>8</v>
      </c>
      <c r="F341" s="103">
        <f>F342+F345+F352</f>
        <v>4174.101</v>
      </c>
    </row>
    <row r="342" spans="1:6" ht="18.75" customHeight="1" outlineLevel="5">
      <c r="A342" s="52" t="s">
        <v>133</v>
      </c>
      <c r="B342" s="53" t="s">
        <v>130</v>
      </c>
      <c r="C342" s="53" t="s">
        <v>132</v>
      </c>
      <c r="D342" s="53" t="s">
        <v>194</v>
      </c>
      <c r="E342" s="53" t="s">
        <v>8</v>
      </c>
      <c r="F342" s="103">
        <f>F343</f>
        <v>1910.959</v>
      </c>
    </row>
    <row r="343" spans="1:6" ht="53.25" customHeight="1" outlineLevel="6">
      <c r="A343" s="52" t="s">
        <v>14</v>
      </c>
      <c r="B343" s="53" t="s">
        <v>130</v>
      </c>
      <c r="C343" s="53" t="s">
        <v>132</v>
      </c>
      <c r="D343" s="53" t="s">
        <v>194</v>
      </c>
      <c r="E343" s="53" t="s">
        <v>15</v>
      </c>
      <c r="F343" s="103">
        <f>F344</f>
        <v>1910.959</v>
      </c>
    </row>
    <row r="344" spans="1:6" ht="20.25" customHeight="1" outlineLevel="7">
      <c r="A344" s="52" t="s">
        <v>16</v>
      </c>
      <c r="B344" s="53" t="s">
        <v>130</v>
      </c>
      <c r="C344" s="53" t="s">
        <v>132</v>
      </c>
      <c r="D344" s="53" t="s">
        <v>194</v>
      </c>
      <c r="E344" s="53" t="s">
        <v>17</v>
      </c>
      <c r="F344" s="105">
        <v>1910.959</v>
      </c>
    </row>
    <row r="345" spans="1:6" ht="38.25" customHeight="1" outlineLevel="5">
      <c r="A345" s="52" t="s">
        <v>13</v>
      </c>
      <c r="B345" s="53" t="s">
        <v>130</v>
      </c>
      <c r="C345" s="53" t="s">
        <v>132</v>
      </c>
      <c r="D345" s="53" t="s">
        <v>160</v>
      </c>
      <c r="E345" s="53" t="s">
        <v>8</v>
      </c>
      <c r="F345" s="103">
        <f>F346+F348+F350</f>
        <v>2083.142</v>
      </c>
    </row>
    <row r="346" spans="1:6" ht="54.75" customHeight="1" outlineLevel="6">
      <c r="A346" s="52" t="s">
        <v>14</v>
      </c>
      <c r="B346" s="53" t="s">
        <v>130</v>
      </c>
      <c r="C346" s="53" t="s">
        <v>132</v>
      </c>
      <c r="D346" s="53" t="s">
        <v>160</v>
      </c>
      <c r="E346" s="53" t="s">
        <v>15</v>
      </c>
      <c r="F346" s="103">
        <f>F347</f>
        <v>1934.642</v>
      </c>
    </row>
    <row r="347" spans="1:6" ht="18" customHeight="1" outlineLevel="7">
      <c r="A347" s="52" t="s">
        <v>16</v>
      </c>
      <c r="B347" s="53" t="s">
        <v>130</v>
      </c>
      <c r="C347" s="53" t="s">
        <v>132</v>
      </c>
      <c r="D347" s="53" t="s">
        <v>160</v>
      </c>
      <c r="E347" s="53" t="s">
        <v>17</v>
      </c>
      <c r="F347" s="105">
        <v>1934.642</v>
      </c>
    </row>
    <row r="348" spans="1:6" ht="18" customHeight="1" outlineLevel="6">
      <c r="A348" s="52" t="s">
        <v>18</v>
      </c>
      <c r="B348" s="53" t="s">
        <v>130</v>
      </c>
      <c r="C348" s="53" t="s">
        <v>132</v>
      </c>
      <c r="D348" s="53" t="s">
        <v>160</v>
      </c>
      <c r="E348" s="53" t="s">
        <v>19</v>
      </c>
      <c r="F348" s="103">
        <f>F349</f>
        <v>143</v>
      </c>
    </row>
    <row r="349" spans="1:6" ht="37.5" outlineLevel="7">
      <c r="A349" s="52" t="s">
        <v>20</v>
      </c>
      <c r="B349" s="53" t="s">
        <v>130</v>
      </c>
      <c r="C349" s="53" t="s">
        <v>132</v>
      </c>
      <c r="D349" s="53" t="s">
        <v>160</v>
      </c>
      <c r="E349" s="53" t="s">
        <v>21</v>
      </c>
      <c r="F349" s="105">
        <v>143</v>
      </c>
    </row>
    <row r="350" spans="1:6" ht="15" outlineLevel="6">
      <c r="A350" s="52" t="s">
        <v>22</v>
      </c>
      <c r="B350" s="53" t="s">
        <v>130</v>
      </c>
      <c r="C350" s="53" t="s">
        <v>132</v>
      </c>
      <c r="D350" s="53" t="s">
        <v>160</v>
      </c>
      <c r="E350" s="53" t="s">
        <v>23</v>
      </c>
      <c r="F350" s="103">
        <f>F351</f>
        <v>5.5</v>
      </c>
    </row>
    <row r="351" spans="1:6" ht="15" outlineLevel="7">
      <c r="A351" s="52" t="s">
        <v>24</v>
      </c>
      <c r="B351" s="53" t="s">
        <v>130</v>
      </c>
      <c r="C351" s="53" t="s">
        <v>132</v>
      </c>
      <c r="D351" s="53" t="s">
        <v>160</v>
      </c>
      <c r="E351" s="53" t="s">
        <v>25</v>
      </c>
      <c r="F351" s="105">
        <v>5.5</v>
      </c>
    </row>
    <row r="352" spans="1:6" ht="15" outlineLevel="5">
      <c r="A352" s="52" t="s">
        <v>134</v>
      </c>
      <c r="B352" s="53" t="s">
        <v>130</v>
      </c>
      <c r="C352" s="53" t="s">
        <v>132</v>
      </c>
      <c r="D352" s="53" t="s">
        <v>195</v>
      </c>
      <c r="E352" s="53" t="s">
        <v>8</v>
      </c>
      <c r="F352" s="103">
        <f>F353</f>
        <v>180</v>
      </c>
    </row>
    <row r="353" spans="1:6" ht="55.5" customHeight="1" outlineLevel="6">
      <c r="A353" s="52" t="s">
        <v>14</v>
      </c>
      <c r="B353" s="53" t="s">
        <v>130</v>
      </c>
      <c r="C353" s="53" t="s">
        <v>132</v>
      </c>
      <c r="D353" s="53" t="s">
        <v>195</v>
      </c>
      <c r="E353" s="53" t="s">
        <v>15</v>
      </c>
      <c r="F353" s="103">
        <f>F354</f>
        <v>180</v>
      </c>
    </row>
    <row r="354" spans="1:6" ht="17.25" customHeight="1" outlineLevel="7">
      <c r="A354" s="52" t="s">
        <v>16</v>
      </c>
      <c r="B354" s="53" t="s">
        <v>130</v>
      </c>
      <c r="C354" s="53" t="s">
        <v>132</v>
      </c>
      <c r="D354" s="53" t="s">
        <v>195</v>
      </c>
      <c r="E354" s="53" t="s">
        <v>17</v>
      </c>
      <c r="F354" s="105">
        <v>180</v>
      </c>
    </row>
    <row r="355" spans="1:6" ht="36.75" customHeight="1" outlineLevel="2">
      <c r="A355" s="52" t="s">
        <v>11</v>
      </c>
      <c r="B355" s="53" t="s">
        <v>130</v>
      </c>
      <c r="C355" s="53" t="s">
        <v>12</v>
      </c>
      <c r="D355" s="53" t="s">
        <v>158</v>
      </c>
      <c r="E355" s="53" t="s">
        <v>8</v>
      </c>
      <c r="F355" s="103">
        <f>F356</f>
        <v>1054.724</v>
      </c>
    </row>
    <row r="356" spans="1:6" ht="19.5" customHeight="1" outlineLevel="4">
      <c r="A356" s="52" t="s">
        <v>173</v>
      </c>
      <c r="B356" s="53" t="s">
        <v>130</v>
      </c>
      <c r="C356" s="53" t="s">
        <v>12</v>
      </c>
      <c r="D356" s="53" t="s">
        <v>159</v>
      </c>
      <c r="E356" s="53" t="s">
        <v>8</v>
      </c>
      <c r="F356" s="103">
        <f>F357</f>
        <v>1054.724</v>
      </c>
    </row>
    <row r="357" spans="1:6" ht="15" outlineLevel="5">
      <c r="A357" s="52" t="s">
        <v>147</v>
      </c>
      <c r="B357" s="53" t="s">
        <v>130</v>
      </c>
      <c r="C357" s="53" t="s">
        <v>12</v>
      </c>
      <c r="D357" s="53" t="s">
        <v>196</v>
      </c>
      <c r="E357" s="53" t="s">
        <v>8</v>
      </c>
      <c r="F357" s="103">
        <f>F358</f>
        <v>1054.724</v>
      </c>
    </row>
    <row r="358" spans="1:6" ht="55.5" customHeight="1" outlineLevel="6">
      <c r="A358" s="52" t="s">
        <v>14</v>
      </c>
      <c r="B358" s="53" t="s">
        <v>130</v>
      </c>
      <c r="C358" s="53" t="s">
        <v>12</v>
      </c>
      <c r="D358" s="53" t="s">
        <v>196</v>
      </c>
      <c r="E358" s="53" t="s">
        <v>15</v>
      </c>
      <c r="F358" s="103">
        <f>F359</f>
        <v>1054.724</v>
      </c>
    </row>
    <row r="359" spans="1:6" ht="19.5" customHeight="1" outlineLevel="7">
      <c r="A359" s="52" t="s">
        <v>16</v>
      </c>
      <c r="B359" s="53" t="s">
        <v>130</v>
      </c>
      <c r="C359" s="53" t="s">
        <v>12</v>
      </c>
      <c r="D359" s="53" t="s">
        <v>196</v>
      </c>
      <c r="E359" s="53" t="s">
        <v>17</v>
      </c>
      <c r="F359" s="105">
        <v>1054.724</v>
      </c>
    </row>
    <row r="360" spans="1:6" ht="15" outlineLevel="2">
      <c r="A360" s="52" t="s">
        <v>26</v>
      </c>
      <c r="B360" s="53" t="s">
        <v>130</v>
      </c>
      <c r="C360" s="53" t="s">
        <v>27</v>
      </c>
      <c r="D360" s="53" t="s">
        <v>158</v>
      </c>
      <c r="E360" s="53" t="s">
        <v>8</v>
      </c>
      <c r="F360" s="103">
        <f>F361+F366</f>
        <v>119</v>
      </c>
    </row>
    <row r="361" spans="1:6" ht="38.25" customHeight="1" outlineLevel="3">
      <c r="A361" s="52" t="s">
        <v>511</v>
      </c>
      <c r="B361" s="53" t="s">
        <v>130</v>
      </c>
      <c r="C361" s="53" t="s">
        <v>27</v>
      </c>
      <c r="D361" s="53" t="s">
        <v>161</v>
      </c>
      <c r="E361" s="53" t="s">
        <v>8</v>
      </c>
      <c r="F361" s="103">
        <f>F362</f>
        <v>19</v>
      </c>
    </row>
    <row r="362" spans="1:6" ht="37.5" outlineLevel="4">
      <c r="A362" s="52" t="s">
        <v>527</v>
      </c>
      <c r="B362" s="53" t="s">
        <v>130</v>
      </c>
      <c r="C362" s="53" t="s">
        <v>27</v>
      </c>
      <c r="D362" s="53" t="s">
        <v>169</v>
      </c>
      <c r="E362" s="53" t="s">
        <v>8</v>
      </c>
      <c r="F362" s="103">
        <f>F363</f>
        <v>19</v>
      </c>
    </row>
    <row r="363" spans="1:6" ht="15" outlineLevel="5">
      <c r="A363" s="52" t="s">
        <v>29</v>
      </c>
      <c r="B363" s="53" t="s">
        <v>130</v>
      </c>
      <c r="C363" s="53" t="s">
        <v>27</v>
      </c>
      <c r="D363" s="53" t="s">
        <v>164</v>
      </c>
      <c r="E363" s="53" t="s">
        <v>8</v>
      </c>
      <c r="F363" s="103">
        <f>F364</f>
        <v>19</v>
      </c>
    </row>
    <row r="364" spans="1:6" ht="20.25" customHeight="1" outlineLevel="6">
      <c r="A364" s="52" t="s">
        <v>18</v>
      </c>
      <c r="B364" s="53" t="s">
        <v>130</v>
      </c>
      <c r="C364" s="53" t="s">
        <v>27</v>
      </c>
      <c r="D364" s="53" t="s">
        <v>164</v>
      </c>
      <c r="E364" s="53" t="s">
        <v>19</v>
      </c>
      <c r="F364" s="103">
        <f>F365</f>
        <v>19</v>
      </c>
    </row>
    <row r="365" spans="1:6" ht="34.5" customHeight="1" outlineLevel="7">
      <c r="A365" s="52" t="s">
        <v>20</v>
      </c>
      <c r="B365" s="53" t="s">
        <v>130</v>
      </c>
      <c r="C365" s="53" t="s">
        <v>27</v>
      </c>
      <c r="D365" s="53" t="s">
        <v>164</v>
      </c>
      <c r="E365" s="53" t="s">
        <v>21</v>
      </c>
      <c r="F365" s="105">
        <v>19</v>
      </c>
    </row>
    <row r="366" spans="1:6" ht="18.75" customHeight="1" outlineLevel="7">
      <c r="A366" s="52" t="s">
        <v>173</v>
      </c>
      <c r="B366" s="53" t="s">
        <v>130</v>
      </c>
      <c r="C366" s="53" t="s">
        <v>27</v>
      </c>
      <c r="D366" s="53" t="s">
        <v>159</v>
      </c>
      <c r="E366" s="53" t="s">
        <v>8</v>
      </c>
      <c r="F366" s="105">
        <f>F367</f>
        <v>100</v>
      </c>
    </row>
    <row r="367" spans="1:6" ht="15" outlineLevel="7">
      <c r="A367" s="52" t="s">
        <v>400</v>
      </c>
      <c r="B367" s="53" t="s">
        <v>130</v>
      </c>
      <c r="C367" s="53" t="s">
        <v>27</v>
      </c>
      <c r="D367" s="120">
        <v>9909970200</v>
      </c>
      <c r="E367" s="53" t="s">
        <v>8</v>
      </c>
      <c r="F367" s="105">
        <f>F368</f>
        <v>100</v>
      </c>
    </row>
    <row r="368" spans="1:6" ht="18" customHeight="1" outlineLevel="7">
      <c r="A368" s="52" t="s">
        <v>18</v>
      </c>
      <c r="B368" s="53" t="s">
        <v>130</v>
      </c>
      <c r="C368" s="53" t="s">
        <v>27</v>
      </c>
      <c r="D368" s="120">
        <v>9909970200</v>
      </c>
      <c r="E368" s="53" t="s">
        <v>19</v>
      </c>
      <c r="F368" s="105">
        <f>F369</f>
        <v>100</v>
      </c>
    </row>
    <row r="369" spans="1:6" ht="37.5" outlineLevel="7">
      <c r="A369" s="52" t="s">
        <v>20</v>
      </c>
      <c r="B369" s="53" t="s">
        <v>130</v>
      </c>
      <c r="C369" s="53" t="s">
        <v>27</v>
      </c>
      <c r="D369" s="120">
        <v>9909970200</v>
      </c>
      <c r="E369" s="53" t="s">
        <v>21</v>
      </c>
      <c r="F369" s="105">
        <v>100</v>
      </c>
    </row>
    <row r="370" spans="1:7" s="3" customFormat="1" ht="37.5">
      <c r="A370" s="50" t="s">
        <v>135</v>
      </c>
      <c r="B370" s="51" t="s">
        <v>136</v>
      </c>
      <c r="C370" s="51" t="s">
        <v>7</v>
      </c>
      <c r="D370" s="51" t="s">
        <v>158</v>
      </c>
      <c r="E370" s="51" t="s">
        <v>8</v>
      </c>
      <c r="F370" s="102">
        <f>F371+F479</f>
        <v>502444.14100000006</v>
      </c>
      <c r="G370" s="9"/>
    </row>
    <row r="371" spans="1:6" ht="15" outlineLevel="1">
      <c r="A371" s="52" t="s">
        <v>89</v>
      </c>
      <c r="B371" s="53" t="s">
        <v>136</v>
      </c>
      <c r="C371" s="53" t="s">
        <v>90</v>
      </c>
      <c r="D371" s="53" t="s">
        <v>158</v>
      </c>
      <c r="E371" s="53" t="s">
        <v>8</v>
      </c>
      <c r="F371" s="103">
        <f>F372+F399+F444+F458+F426</f>
        <v>495800.14100000006</v>
      </c>
    </row>
    <row r="372" spans="1:6" ht="15" outlineLevel="2">
      <c r="A372" s="52" t="s">
        <v>137</v>
      </c>
      <c r="B372" s="53" t="s">
        <v>136</v>
      </c>
      <c r="C372" s="53" t="s">
        <v>138</v>
      </c>
      <c r="D372" s="53" t="s">
        <v>158</v>
      </c>
      <c r="E372" s="53" t="s">
        <v>8</v>
      </c>
      <c r="F372" s="103">
        <f>F373</f>
        <v>131997.52</v>
      </c>
    </row>
    <row r="373" spans="1:6" ht="37.5" outlineLevel="3">
      <c r="A373" s="52" t="s">
        <v>528</v>
      </c>
      <c r="B373" s="53" t="s">
        <v>136</v>
      </c>
      <c r="C373" s="53" t="s">
        <v>138</v>
      </c>
      <c r="D373" s="53" t="s">
        <v>187</v>
      </c>
      <c r="E373" s="53" t="s">
        <v>8</v>
      </c>
      <c r="F373" s="103">
        <f>F374</f>
        <v>131997.52</v>
      </c>
    </row>
    <row r="374" spans="1:6" ht="37.5" outlineLevel="4">
      <c r="A374" s="52" t="s">
        <v>529</v>
      </c>
      <c r="B374" s="53" t="s">
        <v>136</v>
      </c>
      <c r="C374" s="53" t="s">
        <v>138</v>
      </c>
      <c r="D374" s="53" t="s">
        <v>188</v>
      </c>
      <c r="E374" s="53" t="s">
        <v>8</v>
      </c>
      <c r="F374" s="103">
        <f>F375+F390+F381+F384+F387+F378+F393+F396</f>
        <v>131997.52</v>
      </c>
    </row>
    <row r="375" spans="1:6" ht="37.5" customHeight="1" outlineLevel="5">
      <c r="A375" s="52" t="s">
        <v>140</v>
      </c>
      <c r="B375" s="53" t="s">
        <v>136</v>
      </c>
      <c r="C375" s="53" t="s">
        <v>138</v>
      </c>
      <c r="D375" s="53" t="s">
        <v>197</v>
      </c>
      <c r="E375" s="53" t="s">
        <v>8</v>
      </c>
      <c r="F375" s="103">
        <f>F376</f>
        <v>39731.341</v>
      </c>
    </row>
    <row r="376" spans="1:6" ht="37.5" outlineLevel="6">
      <c r="A376" s="52" t="s">
        <v>53</v>
      </c>
      <c r="B376" s="53" t="s">
        <v>136</v>
      </c>
      <c r="C376" s="53" t="s">
        <v>138</v>
      </c>
      <c r="D376" s="53" t="s">
        <v>197</v>
      </c>
      <c r="E376" s="53" t="s">
        <v>54</v>
      </c>
      <c r="F376" s="103">
        <f>F377</f>
        <v>39731.341</v>
      </c>
    </row>
    <row r="377" spans="1:6" ht="15" outlineLevel="7">
      <c r="A377" s="52" t="s">
        <v>94</v>
      </c>
      <c r="B377" s="53" t="s">
        <v>136</v>
      </c>
      <c r="C377" s="53" t="s">
        <v>138</v>
      </c>
      <c r="D377" s="53" t="s">
        <v>197</v>
      </c>
      <c r="E377" s="53" t="s">
        <v>95</v>
      </c>
      <c r="F377" s="105">
        <v>39731.341</v>
      </c>
    </row>
    <row r="378" spans="1:6" ht="75" customHeight="1" outlineLevel="7">
      <c r="A378" s="57" t="s">
        <v>530</v>
      </c>
      <c r="B378" s="53" t="s">
        <v>136</v>
      </c>
      <c r="C378" s="53" t="s">
        <v>138</v>
      </c>
      <c r="D378" s="53" t="s">
        <v>198</v>
      </c>
      <c r="E378" s="53" t="s">
        <v>8</v>
      </c>
      <c r="F378" s="103">
        <f>F379</f>
        <v>72007</v>
      </c>
    </row>
    <row r="379" spans="1:6" ht="37.5" outlineLevel="7">
      <c r="A379" s="52" t="s">
        <v>53</v>
      </c>
      <c r="B379" s="53" t="s">
        <v>136</v>
      </c>
      <c r="C379" s="53" t="s">
        <v>138</v>
      </c>
      <c r="D379" s="53" t="s">
        <v>198</v>
      </c>
      <c r="E379" s="53" t="s">
        <v>54</v>
      </c>
      <c r="F379" s="103">
        <f>F380</f>
        <v>72007</v>
      </c>
    </row>
    <row r="380" spans="1:6" ht="15" outlineLevel="7">
      <c r="A380" s="52" t="s">
        <v>94</v>
      </c>
      <c r="B380" s="53" t="s">
        <v>136</v>
      </c>
      <c r="C380" s="53" t="s">
        <v>138</v>
      </c>
      <c r="D380" s="53" t="s">
        <v>198</v>
      </c>
      <c r="E380" s="53" t="s">
        <v>95</v>
      </c>
      <c r="F380" s="105">
        <v>72007</v>
      </c>
    </row>
    <row r="381" spans="1:6" ht="37.5" outlineLevel="7">
      <c r="A381" s="149" t="s">
        <v>503</v>
      </c>
      <c r="B381" s="53" t="s">
        <v>136</v>
      </c>
      <c r="C381" s="53" t="s">
        <v>138</v>
      </c>
      <c r="D381" s="53" t="s">
        <v>604</v>
      </c>
      <c r="E381" s="53" t="s">
        <v>8</v>
      </c>
      <c r="F381" s="105">
        <f>F382</f>
        <v>965.96</v>
      </c>
    </row>
    <row r="382" spans="1:6" ht="37.5" outlineLevel="7">
      <c r="A382" s="52" t="s">
        <v>53</v>
      </c>
      <c r="B382" s="53" t="s">
        <v>136</v>
      </c>
      <c r="C382" s="53" t="s">
        <v>138</v>
      </c>
      <c r="D382" s="53" t="s">
        <v>604</v>
      </c>
      <c r="E382" s="53" t="s">
        <v>54</v>
      </c>
      <c r="F382" s="105">
        <f>F383</f>
        <v>965.96</v>
      </c>
    </row>
    <row r="383" spans="1:6" ht="15" outlineLevel="7">
      <c r="A383" s="52" t="s">
        <v>94</v>
      </c>
      <c r="B383" s="53" t="s">
        <v>136</v>
      </c>
      <c r="C383" s="53" t="s">
        <v>138</v>
      </c>
      <c r="D383" s="53" t="s">
        <v>604</v>
      </c>
      <c r="E383" s="53" t="s">
        <v>95</v>
      </c>
      <c r="F383" s="105">
        <v>965.96</v>
      </c>
    </row>
    <row r="384" spans="1:6" ht="75" outlineLevel="7">
      <c r="A384" s="32" t="s">
        <v>629</v>
      </c>
      <c r="B384" s="53" t="s">
        <v>136</v>
      </c>
      <c r="C384" s="53" t="s">
        <v>138</v>
      </c>
      <c r="D384" s="53" t="s">
        <v>630</v>
      </c>
      <c r="E384" s="53" t="s">
        <v>8</v>
      </c>
      <c r="F384" s="105">
        <f>F385</f>
        <v>37.5</v>
      </c>
    </row>
    <row r="385" spans="1:6" ht="37.5" outlineLevel="7">
      <c r="A385" s="52" t="s">
        <v>396</v>
      </c>
      <c r="B385" s="53" t="s">
        <v>136</v>
      </c>
      <c r="C385" s="53" t="s">
        <v>138</v>
      </c>
      <c r="D385" s="53" t="s">
        <v>630</v>
      </c>
      <c r="E385" s="53" t="s">
        <v>397</v>
      </c>
      <c r="F385" s="105">
        <f>F386</f>
        <v>37.5</v>
      </c>
    </row>
    <row r="386" spans="1:6" ht="15" outlineLevel="7">
      <c r="A386" s="52" t="s">
        <v>398</v>
      </c>
      <c r="B386" s="53" t="s">
        <v>136</v>
      </c>
      <c r="C386" s="53" t="s">
        <v>138</v>
      </c>
      <c r="D386" s="53" t="s">
        <v>630</v>
      </c>
      <c r="E386" s="53" t="s">
        <v>399</v>
      </c>
      <c r="F386" s="105">
        <v>37.5</v>
      </c>
    </row>
    <row r="387" spans="1:6" ht="56.25" outlineLevel="7">
      <c r="A387" s="52" t="s">
        <v>411</v>
      </c>
      <c r="B387" s="53" t="s">
        <v>136</v>
      </c>
      <c r="C387" s="53" t="s">
        <v>138</v>
      </c>
      <c r="D387" s="53" t="s">
        <v>412</v>
      </c>
      <c r="E387" s="53" t="s">
        <v>8</v>
      </c>
      <c r="F387" s="105">
        <f>F388</f>
        <v>117.482</v>
      </c>
    </row>
    <row r="388" spans="1:6" ht="37.5" outlineLevel="7">
      <c r="A388" s="52" t="s">
        <v>53</v>
      </c>
      <c r="B388" s="53" t="s">
        <v>136</v>
      </c>
      <c r="C388" s="53" t="s">
        <v>138</v>
      </c>
      <c r="D388" s="53" t="s">
        <v>412</v>
      </c>
      <c r="E388" s="53" t="s">
        <v>54</v>
      </c>
      <c r="F388" s="105">
        <f>F389</f>
        <v>117.482</v>
      </c>
    </row>
    <row r="389" spans="1:6" ht="15" outlineLevel="7">
      <c r="A389" s="52" t="s">
        <v>94</v>
      </c>
      <c r="B389" s="53" t="s">
        <v>136</v>
      </c>
      <c r="C389" s="53" t="s">
        <v>138</v>
      </c>
      <c r="D389" s="53" t="s">
        <v>412</v>
      </c>
      <c r="E389" s="53" t="s">
        <v>95</v>
      </c>
      <c r="F389" s="105">
        <v>117.482</v>
      </c>
    </row>
    <row r="390" spans="1:6" ht="15" outlineLevel="7">
      <c r="A390" s="52" t="s">
        <v>403</v>
      </c>
      <c r="B390" s="53" t="s">
        <v>136</v>
      </c>
      <c r="C390" s="53" t="s">
        <v>138</v>
      </c>
      <c r="D390" s="53" t="s">
        <v>505</v>
      </c>
      <c r="E390" s="53" t="s">
        <v>8</v>
      </c>
      <c r="F390" s="105">
        <f>F391</f>
        <v>45</v>
      </c>
    </row>
    <row r="391" spans="1:6" ht="37.5" outlineLevel="7">
      <c r="A391" s="52" t="s">
        <v>53</v>
      </c>
      <c r="B391" s="53" t="s">
        <v>136</v>
      </c>
      <c r="C391" s="53" t="s">
        <v>138</v>
      </c>
      <c r="D391" s="53" t="s">
        <v>505</v>
      </c>
      <c r="E391" s="53" t="s">
        <v>54</v>
      </c>
      <c r="F391" s="105">
        <f>F392</f>
        <v>45</v>
      </c>
    </row>
    <row r="392" spans="1:6" ht="15" outlineLevel="7">
      <c r="A392" s="52" t="s">
        <v>94</v>
      </c>
      <c r="B392" s="53" t="s">
        <v>136</v>
      </c>
      <c r="C392" s="53" t="s">
        <v>138</v>
      </c>
      <c r="D392" s="53" t="s">
        <v>505</v>
      </c>
      <c r="E392" s="53" t="s">
        <v>95</v>
      </c>
      <c r="F392" s="105">
        <v>45</v>
      </c>
    </row>
    <row r="393" spans="1:6" ht="93.75" outlineLevel="7">
      <c r="A393" s="32" t="s">
        <v>581</v>
      </c>
      <c r="B393" s="53" t="s">
        <v>136</v>
      </c>
      <c r="C393" s="53" t="s">
        <v>138</v>
      </c>
      <c r="D393" s="53" t="s">
        <v>605</v>
      </c>
      <c r="E393" s="53" t="s">
        <v>8</v>
      </c>
      <c r="F393" s="105">
        <f>F394</f>
        <v>7462.5</v>
      </c>
    </row>
    <row r="394" spans="1:6" ht="37.5" outlineLevel="7">
      <c r="A394" s="52" t="s">
        <v>396</v>
      </c>
      <c r="B394" s="53" t="s">
        <v>136</v>
      </c>
      <c r="C394" s="53" t="s">
        <v>138</v>
      </c>
      <c r="D394" s="53" t="s">
        <v>605</v>
      </c>
      <c r="E394" s="53" t="s">
        <v>397</v>
      </c>
      <c r="F394" s="105">
        <f>F395</f>
        <v>7462.5</v>
      </c>
    </row>
    <row r="395" spans="1:6" ht="15" outlineLevel="7">
      <c r="A395" s="52" t="s">
        <v>398</v>
      </c>
      <c r="B395" s="53" t="s">
        <v>136</v>
      </c>
      <c r="C395" s="53" t="s">
        <v>138</v>
      </c>
      <c r="D395" s="53" t="s">
        <v>605</v>
      </c>
      <c r="E395" s="53" t="s">
        <v>399</v>
      </c>
      <c r="F395" s="105">
        <v>7462.5</v>
      </c>
    </row>
    <row r="396" spans="1:6" ht="75" outlineLevel="7">
      <c r="A396" s="52" t="s">
        <v>606</v>
      </c>
      <c r="B396" s="53" t="s">
        <v>136</v>
      </c>
      <c r="C396" s="53" t="s">
        <v>138</v>
      </c>
      <c r="D396" s="53" t="s">
        <v>607</v>
      </c>
      <c r="E396" s="53" t="s">
        <v>8</v>
      </c>
      <c r="F396" s="105">
        <f>F397</f>
        <v>11630.737</v>
      </c>
    </row>
    <row r="397" spans="1:6" ht="37.5" outlineLevel="7">
      <c r="A397" s="52" t="s">
        <v>53</v>
      </c>
      <c r="B397" s="53" t="s">
        <v>136</v>
      </c>
      <c r="C397" s="53" t="s">
        <v>138</v>
      </c>
      <c r="D397" s="53" t="s">
        <v>607</v>
      </c>
      <c r="E397" s="53" t="s">
        <v>54</v>
      </c>
      <c r="F397" s="105">
        <f>F398</f>
        <v>11630.737</v>
      </c>
    </row>
    <row r="398" spans="1:6" ht="15" outlineLevel="7">
      <c r="A398" s="52" t="s">
        <v>94</v>
      </c>
      <c r="B398" s="53" t="s">
        <v>136</v>
      </c>
      <c r="C398" s="53" t="s">
        <v>138</v>
      </c>
      <c r="D398" s="53" t="s">
        <v>607</v>
      </c>
      <c r="E398" s="53" t="s">
        <v>95</v>
      </c>
      <c r="F398" s="105">
        <v>11630.737</v>
      </c>
    </row>
    <row r="399" spans="1:6" ht="15" outlineLevel="2">
      <c r="A399" s="52" t="s">
        <v>91</v>
      </c>
      <c r="B399" s="53" t="s">
        <v>136</v>
      </c>
      <c r="C399" s="53" t="s">
        <v>92</v>
      </c>
      <c r="D399" s="53" t="s">
        <v>158</v>
      </c>
      <c r="E399" s="53" t="s">
        <v>8</v>
      </c>
      <c r="F399" s="103">
        <f>F400</f>
        <v>322402.145</v>
      </c>
    </row>
    <row r="400" spans="1:6" ht="37.5" outlineLevel="3">
      <c r="A400" s="52" t="s">
        <v>528</v>
      </c>
      <c r="B400" s="53" t="s">
        <v>136</v>
      </c>
      <c r="C400" s="53" t="s">
        <v>92</v>
      </c>
      <c r="D400" s="53" t="s">
        <v>187</v>
      </c>
      <c r="E400" s="53" t="s">
        <v>8</v>
      </c>
      <c r="F400" s="103">
        <f>F401</f>
        <v>322402.145</v>
      </c>
    </row>
    <row r="401" spans="1:6" ht="36" customHeight="1" outlineLevel="4">
      <c r="A401" s="52" t="s">
        <v>531</v>
      </c>
      <c r="B401" s="53" t="s">
        <v>136</v>
      </c>
      <c r="C401" s="53" t="s">
        <v>92</v>
      </c>
      <c r="D401" s="53" t="s">
        <v>199</v>
      </c>
      <c r="E401" s="53" t="s">
        <v>8</v>
      </c>
      <c r="F401" s="103">
        <f>+F402+F411+F414+F408+F420+F423+F417+F405</f>
        <v>322402.145</v>
      </c>
    </row>
    <row r="402" spans="1:6" ht="36.75" customHeight="1" outlineLevel="5">
      <c r="A402" s="52" t="s">
        <v>141</v>
      </c>
      <c r="B402" s="53" t="s">
        <v>136</v>
      </c>
      <c r="C402" s="53" t="s">
        <v>92</v>
      </c>
      <c r="D402" s="53" t="s">
        <v>200</v>
      </c>
      <c r="E402" s="53" t="s">
        <v>8</v>
      </c>
      <c r="F402" s="103">
        <f>F403</f>
        <v>81762.354</v>
      </c>
    </row>
    <row r="403" spans="1:6" ht="37.5" outlineLevel="6">
      <c r="A403" s="52" t="s">
        <v>53</v>
      </c>
      <c r="B403" s="53" t="s">
        <v>136</v>
      </c>
      <c r="C403" s="53" t="s">
        <v>92</v>
      </c>
      <c r="D403" s="53" t="s">
        <v>200</v>
      </c>
      <c r="E403" s="53" t="s">
        <v>54</v>
      </c>
      <c r="F403" s="103">
        <f>F404</f>
        <v>81762.354</v>
      </c>
    </row>
    <row r="404" spans="1:6" ht="15" outlineLevel="7">
      <c r="A404" s="52" t="s">
        <v>94</v>
      </c>
      <c r="B404" s="53" t="s">
        <v>136</v>
      </c>
      <c r="C404" s="53" t="s">
        <v>92</v>
      </c>
      <c r="D404" s="53" t="s">
        <v>200</v>
      </c>
      <c r="E404" s="53" t="s">
        <v>95</v>
      </c>
      <c r="F404" s="105">
        <v>81762.354</v>
      </c>
    </row>
    <row r="405" spans="1:6" ht="93" customHeight="1" outlineLevel="5">
      <c r="A405" s="57" t="s">
        <v>469</v>
      </c>
      <c r="B405" s="53" t="s">
        <v>136</v>
      </c>
      <c r="C405" s="53" t="s">
        <v>92</v>
      </c>
      <c r="D405" s="53" t="s">
        <v>201</v>
      </c>
      <c r="E405" s="53" t="s">
        <v>8</v>
      </c>
      <c r="F405" s="103">
        <f>F406</f>
        <v>217508</v>
      </c>
    </row>
    <row r="406" spans="1:6" ht="37.5" outlineLevel="5">
      <c r="A406" s="52" t="s">
        <v>53</v>
      </c>
      <c r="B406" s="53" t="s">
        <v>136</v>
      </c>
      <c r="C406" s="53" t="s">
        <v>92</v>
      </c>
      <c r="D406" s="53" t="s">
        <v>201</v>
      </c>
      <c r="E406" s="53" t="s">
        <v>54</v>
      </c>
      <c r="F406" s="103">
        <f>F407</f>
        <v>217508</v>
      </c>
    </row>
    <row r="407" spans="1:6" ht="15" outlineLevel="5">
      <c r="A407" s="52" t="s">
        <v>94</v>
      </c>
      <c r="B407" s="53" t="s">
        <v>136</v>
      </c>
      <c r="C407" s="53" t="s">
        <v>92</v>
      </c>
      <c r="D407" s="53" t="s">
        <v>201</v>
      </c>
      <c r="E407" s="53" t="s">
        <v>95</v>
      </c>
      <c r="F407" s="105">
        <v>217508</v>
      </c>
    </row>
    <row r="408" spans="1:6" ht="20.25" customHeight="1" outlineLevel="5">
      <c r="A408" s="52" t="s">
        <v>401</v>
      </c>
      <c r="B408" s="53" t="s">
        <v>136</v>
      </c>
      <c r="C408" s="53" t="s">
        <v>92</v>
      </c>
      <c r="D408" s="53" t="s">
        <v>402</v>
      </c>
      <c r="E408" s="53" t="s">
        <v>8</v>
      </c>
      <c r="F408" s="105">
        <f>F409</f>
        <v>45.1</v>
      </c>
    </row>
    <row r="409" spans="1:6" ht="37.5" outlineLevel="5">
      <c r="A409" s="52" t="s">
        <v>53</v>
      </c>
      <c r="B409" s="53" t="s">
        <v>136</v>
      </c>
      <c r="C409" s="53" t="s">
        <v>92</v>
      </c>
      <c r="D409" s="53" t="s">
        <v>402</v>
      </c>
      <c r="E409" s="53" t="s">
        <v>54</v>
      </c>
      <c r="F409" s="105">
        <f>F410</f>
        <v>45.1</v>
      </c>
    </row>
    <row r="410" spans="1:6" ht="15" outlineLevel="5">
      <c r="A410" s="52" t="s">
        <v>94</v>
      </c>
      <c r="B410" s="53" t="s">
        <v>136</v>
      </c>
      <c r="C410" s="53" t="s">
        <v>92</v>
      </c>
      <c r="D410" s="53" t="s">
        <v>402</v>
      </c>
      <c r="E410" s="53" t="s">
        <v>95</v>
      </c>
      <c r="F410" s="105">
        <v>45.1</v>
      </c>
    </row>
    <row r="411" spans="1:6" ht="15" outlineLevel="5">
      <c r="A411" s="52" t="s">
        <v>403</v>
      </c>
      <c r="B411" s="53" t="s">
        <v>136</v>
      </c>
      <c r="C411" s="53" t="s">
        <v>92</v>
      </c>
      <c r="D411" s="53" t="s">
        <v>404</v>
      </c>
      <c r="E411" s="53" t="s">
        <v>8</v>
      </c>
      <c r="F411" s="105">
        <f>F412</f>
        <v>287</v>
      </c>
    </row>
    <row r="412" spans="1:6" ht="35.25" customHeight="1" outlineLevel="5">
      <c r="A412" s="52" t="s">
        <v>53</v>
      </c>
      <c r="B412" s="53" t="s">
        <v>136</v>
      </c>
      <c r="C412" s="53" t="s">
        <v>92</v>
      </c>
      <c r="D412" s="53" t="s">
        <v>404</v>
      </c>
      <c r="E412" s="53" t="s">
        <v>54</v>
      </c>
      <c r="F412" s="105">
        <f>F413</f>
        <v>287</v>
      </c>
    </row>
    <row r="413" spans="1:6" ht="15" outlineLevel="5">
      <c r="A413" s="52" t="s">
        <v>94</v>
      </c>
      <c r="B413" s="53" t="s">
        <v>136</v>
      </c>
      <c r="C413" s="53" t="s">
        <v>92</v>
      </c>
      <c r="D413" s="53" t="s">
        <v>404</v>
      </c>
      <c r="E413" s="53" t="s">
        <v>95</v>
      </c>
      <c r="F413" s="105">
        <v>287</v>
      </c>
    </row>
    <row r="414" spans="1:6" ht="15" outlineLevel="5">
      <c r="A414" s="156" t="s">
        <v>669</v>
      </c>
      <c r="B414" s="53" t="s">
        <v>136</v>
      </c>
      <c r="C414" s="53" t="s">
        <v>92</v>
      </c>
      <c r="D414" s="53" t="s">
        <v>670</v>
      </c>
      <c r="E414" s="53" t="s">
        <v>8</v>
      </c>
      <c r="F414" s="105">
        <f>F415</f>
        <v>4202.058</v>
      </c>
    </row>
    <row r="415" spans="1:6" ht="37.5" outlineLevel="5">
      <c r="A415" s="52" t="s">
        <v>53</v>
      </c>
      <c r="B415" s="53" t="s">
        <v>136</v>
      </c>
      <c r="C415" s="53" t="s">
        <v>92</v>
      </c>
      <c r="D415" s="53" t="s">
        <v>670</v>
      </c>
      <c r="E415" s="53" t="s">
        <v>54</v>
      </c>
      <c r="F415" s="105">
        <f>F416</f>
        <v>4202.058</v>
      </c>
    </row>
    <row r="416" spans="1:6" ht="15" outlineLevel="5">
      <c r="A416" s="52" t="s">
        <v>94</v>
      </c>
      <c r="B416" s="53" t="s">
        <v>136</v>
      </c>
      <c r="C416" s="53" t="s">
        <v>92</v>
      </c>
      <c r="D416" s="53" t="s">
        <v>670</v>
      </c>
      <c r="E416" s="53" t="s">
        <v>95</v>
      </c>
      <c r="F416" s="105">
        <v>4202.058</v>
      </c>
    </row>
    <row r="417" spans="1:6" ht="56.25" outlineLevel="5">
      <c r="A417" s="59" t="s">
        <v>608</v>
      </c>
      <c r="B417" s="53" t="s">
        <v>136</v>
      </c>
      <c r="C417" s="53" t="s">
        <v>92</v>
      </c>
      <c r="D417" s="53" t="s">
        <v>609</v>
      </c>
      <c r="E417" s="53" t="s">
        <v>8</v>
      </c>
      <c r="F417" s="105">
        <f>F418</f>
        <v>2804.419</v>
      </c>
    </row>
    <row r="418" spans="1:6" ht="37.5" outlineLevel="5">
      <c r="A418" s="52" t="s">
        <v>53</v>
      </c>
      <c r="B418" s="53" t="s">
        <v>136</v>
      </c>
      <c r="C418" s="53" t="s">
        <v>92</v>
      </c>
      <c r="D418" s="53" t="s">
        <v>609</v>
      </c>
      <c r="E418" s="53" t="s">
        <v>54</v>
      </c>
      <c r="F418" s="105">
        <f>F419</f>
        <v>2804.419</v>
      </c>
    </row>
    <row r="419" spans="1:6" ht="15" outlineLevel="5">
      <c r="A419" s="52" t="s">
        <v>94</v>
      </c>
      <c r="B419" s="53" t="s">
        <v>136</v>
      </c>
      <c r="C419" s="53" t="s">
        <v>92</v>
      </c>
      <c r="D419" s="53" t="s">
        <v>609</v>
      </c>
      <c r="E419" s="53" t="s">
        <v>95</v>
      </c>
      <c r="F419" s="105">
        <v>2804.419</v>
      </c>
    </row>
    <row r="420" spans="1:6" ht="75" customHeight="1" outlineLevel="5">
      <c r="A420" s="59" t="s">
        <v>610</v>
      </c>
      <c r="B420" s="53" t="s">
        <v>136</v>
      </c>
      <c r="C420" s="53" t="s">
        <v>92</v>
      </c>
      <c r="D420" s="53" t="s">
        <v>611</v>
      </c>
      <c r="E420" s="53" t="s">
        <v>8</v>
      </c>
      <c r="F420" s="103">
        <f>F421</f>
        <v>13013.746</v>
      </c>
    </row>
    <row r="421" spans="1:6" ht="37.5" outlineLevel="5">
      <c r="A421" s="52" t="s">
        <v>53</v>
      </c>
      <c r="B421" s="53" t="s">
        <v>136</v>
      </c>
      <c r="C421" s="53" t="s">
        <v>92</v>
      </c>
      <c r="D421" s="53" t="s">
        <v>611</v>
      </c>
      <c r="E421" s="53" t="s">
        <v>54</v>
      </c>
      <c r="F421" s="103">
        <f>F422</f>
        <v>13013.746</v>
      </c>
    </row>
    <row r="422" spans="1:6" ht="15" outlineLevel="5">
      <c r="A422" s="52" t="s">
        <v>94</v>
      </c>
      <c r="B422" s="53" t="s">
        <v>136</v>
      </c>
      <c r="C422" s="53" t="s">
        <v>92</v>
      </c>
      <c r="D422" s="53" t="s">
        <v>611</v>
      </c>
      <c r="E422" s="53" t="s">
        <v>95</v>
      </c>
      <c r="F422" s="105">
        <v>13013.746</v>
      </c>
    </row>
    <row r="423" spans="1:6" ht="37.5" customHeight="1" outlineLevel="5">
      <c r="A423" s="52" t="s">
        <v>682</v>
      </c>
      <c r="B423" s="53" t="s">
        <v>136</v>
      </c>
      <c r="C423" s="53" t="s">
        <v>92</v>
      </c>
      <c r="D423" s="53" t="s">
        <v>681</v>
      </c>
      <c r="E423" s="53" t="s">
        <v>8</v>
      </c>
      <c r="F423" s="105">
        <f>F424</f>
        <v>2779.468</v>
      </c>
    </row>
    <row r="424" spans="1:6" ht="37.5" outlineLevel="5">
      <c r="A424" s="52" t="s">
        <v>53</v>
      </c>
      <c r="B424" s="53" t="s">
        <v>136</v>
      </c>
      <c r="C424" s="53" t="s">
        <v>92</v>
      </c>
      <c r="D424" s="53" t="s">
        <v>681</v>
      </c>
      <c r="E424" s="53" t="s">
        <v>54</v>
      </c>
      <c r="F424" s="105">
        <f>F425</f>
        <v>2779.468</v>
      </c>
    </row>
    <row r="425" spans="1:6" ht="15" outlineLevel="5">
      <c r="A425" s="52" t="s">
        <v>94</v>
      </c>
      <c r="B425" s="53" t="s">
        <v>136</v>
      </c>
      <c r="C425" s="53" t="s">
        <v>92</v>
      </c>
      <c r="D425" s="53" t="s">
        <v>681</v>
      </c>
      <c r="E425" s="53" t="s">
        <v>95</v>
      </c>
      <c r="F425" s="105">
        <v>2779.468</v>
      </c>
    </row>
    <row r="426" spans="1:6" ht="15" outlineLevel="5">
      <c r="A426" s="52" t="s">
        <v>376</v>
      </c>
      <c r="B426" s="53" t="s">
        <v>136</v>
      </c>
      <c r="C426" s="53" t="s">
        <v>375</v>
      </c>
      <c r="D426" s="53" t="s">
        <v>158</v>
      </c>
      <c r="E426" s="53" t="s">
        <v>8</v>
      </c>
      <c r="F426" s="105">
        <f>F427</f>
        <v>20033.890000000003</v>
      </c>
    </row>
    <row r="427" spans="1:6" ht="37.5" outlineLevel="5">
      <c r="A427" s="52" t="s">
        <v>528</v>
      </c>
      <c r="B427" s="53" t="s">
        <v>136</v>
      </c>
      <c r="C427" s="53" t="s">
        <v>375</v>
      </c>
      <c r="D427" s="53" t="s">
        <v>187</v>
      </c>
      <c r="E427" s="53" t="s">
        <v>8</v>
      </c>
      <c r="F427" s="105">
        <f>F428</f>
        <v>20033.890000000003</v>
      </c>
    </row>
    <row r="428" spans="1:6" ht="36" customHeight="1" outlineLevel="4">
      <c r="A428" s="52" t="s">
        <v>532</v>
      </c>
      <c r="B428" s="53" t="s">
        <v>136</v>
      </c>
      <c r="C428" s="53" t="s">
        <v>375</v>
      </c>
      <c r="D428" s="53" t="s">
        <v>202</v>
      </c>
      <c r="E428" s="53" t="s">
        <v>8</v>
      </c>
      <c r="F428" s="103">
        <f>F435+F432+F429+F438+F441</f>
        <v>20033.890000000003</v>
      </c>
    </row>
    <row r="429" spans="1:6" ht="37.5" customHeight="1" outlineLevel="5">
      <c r="A429" s="52" t="s">
        <v>142</v>
      </c>
      <c r="B429" s="53" t="s">
        <v>136</v>
      </c>
      <c r="C429" s="53" t="s">
        <v>375</v>
      </c>
      <c r="D429" s="53" t="s">
        <v>204</v>
      </c>
      <c r="E429" s="53" t="s">
        <v>8</v>
      </c>
      <c r="F429" s="103">
        <f>F430</f>
        <v>19813.81</v>
      </c>
    </row>
    <row r="430" spans="1:6" ht="36.75" customHeight="1" outlineLevel="6">
      <c r="A430" s="52" t="s">
        <v>53</v>
      </c>
      <c r="B430" s="53" t="s">
        <v>136</v>
      </c>
      <c r="C430" s="53" t="s">
        <v>375</v>
      </c>
      <c r="D430" s="53" t="s">
        <v>204</v>
      </c>
      <c r="E430" s="53" t="s">
        <v>54</v>
      </c>
      <c r="F430" s="103">
        <f>F431</f>
        <v>19813.81</v>
      </c>
    </row>
    <row r="431" spans="1:6" ht="15" outlineLevel="7">
      <c r="A431" s="52" t="s">
        <v>94</v>
      </c>
      <c r="B431" s="53" t="s">
        <v>136</v>
      </c>
      <c r="C431" s="53" t="s">
        <v>375</v>
      </c>
      <c r="D431" s="53" t="s">
        <v>204</v>
      </c>
      <c r="E431" s="53" t="s">
        <v>95</v>
      </c>
      <c r="F431" s="105">
        <v>19813.81</v>
      </c>
    </row>
    <row r="432" spans="1:6" ht="15" outlineLevel="7">
      <c r="A432" s="52" t="s">
        <v>403</v>
      </c>
      <c r="B432" s="53" t="s">
        <v>136</v>
      </c>
      <c r="C432" s="53" t="s">
        <v>375</v>
      </c>
      <c r="D432" s="53" t="s">
        <v>576</v>
      </c>
      <c r="E432" s="53" t="s">
        <v>8</v>
      </c>
      <c r="F432" s="105">
        <f>F433</f>
        <v>50</v>
      </c>
    </row>
    <row r="433" spans="1:6" ht="37.5" outlineLevel="7">
      <c r="A433" s="52" t="s">
        <v>53</v>
      </c>
      <c r="B433" s="53" t="s">
        <v>136</v>
      </c>
      <c r="C433" s="53" t="s">
        <v>375</v>
      </c>
      <c r="D433" s="53" t="s">
        <v>576</v>
      </c>
      <c r="E433" s="53" t="s">
        <v>54</v>
      </c>
      <c r="F433" s="105">
        <f>F434</f>
        <v>50</v>
      </c>
    </row>
    <row r="434" spans="1:6" ht="15" outlineLevel="7">
      <c r="A434" s="52" t="s">
        <v>94</v>
      </c>
      <c r="B434" s="53" t="s">
        <v>136</v>
      </c>
      <c r="C434" s="53" t="s">
        <v>375</v>
      </c>
      <c r="D434" s="53" t="s">
        <v>576</v>
      </c>
      <c r="E434" s="53" t="s">
        <v>95</v>
      </c>
      <c r="F434" s="105">
        <v>50</v>
      </c>
    </row>
    <row r="435" spans="1:6" ht="15" outlineLevel="5">
      <c r="A435" s="52" t="s">
        <v>139</v>
      </c>
      <c r="B435" s="53" t="s">
        <v>136</v>
      </c>
      <c r="C435" s="53" t="s">
        <v>375</v>
      </c>
      <c r="D435" s="53" t="s">
        <v>203</v>
      </c>
      <c r="E435" s="53" t="s">
        <v>8</v>
      </c>
      <c r="F435" s="103">
        <f>F436</f>
        <v>79.9</v>
      </c>
    </row>
    <row r="436" spans="1:6" ht="36" customHeight="1" outlineLevel="6">
      <c r="A436" s="52" t="s">
        <v>53</v>
      </c>
      <c r="B436" s="53" t="s">
        <v>136</v>
      </c>
      <c r="C436" s="53" t="s">
        <v>375</v>
      </c>
      <c r="D436" s="53" t="s">
        <v>203</v>
      </c>
      <c r="E436" s="53" t="s">
        <v>54</v>
      </c>
      <c r="F436" s="103">
        <f>F437</f>
        <v>79.9</v>
      </c>
    </row>
    <row r="437" spans="1:6" ht="15" outlineLevel="7">
      <c r="A437" s="52" t="s">
        <v>94</v>
      </c>
      <c r="B437" s="53" t="s">
        <v>136</v>
      </c>
      <c r="C437" s="53" t="s">
        <v>375</v>
      </c>
      <c r="D437" s="53" t="s">
        <v>203</v>
      </c>
      <c r="E437" s="53" t="s">
        <v>95</v>
      </c>
      <c r="F437" s="105">
        <v>79.9</v>
      </c>
    </row>
    <row r="438" spans="1:6" ht="61.5" customHeight="1" outlineLevel="7">
      <c r="A438" s="59" t="s">
        <v>658</v>
      </c>
      <c r="B438" s="53" t="s">
        <v>136</v>
      </c>
      <c r="C438" s="53" t="s">
        <v>375</v>
      </c>
      <c r="D438" s="53" t="s">
        <v>659</v>
      </c>
      <c r="E438" s="53" t="s">
        <v>8</v>
      </c>
      <c r="F438" s="105">
        <f>F439</f>
        <v>1</v>
      </c>
    </row>
    <row r="439" spans="1:6" ht="37.5" outlineLevel="7">
      <c r="A439" s="52" t="s">
        <v>53</v>
      </c>
      <c r="B439" s="53" t="s">
        <v>136</v>
      </c>
      <c r="C439" s="53" t="s">
        <v>375</v>
      </c>
      <c r="D439" s="53" t="s">
        <v>659</v>
      </c>
      <c r="E439" s="53" t="s">
        <v>54</v>
      </c>
      <c r="F439" s="105">
        <f>F440</f>
        <v>1</v>
      </c>
    </row>
    <row r="440" spans="1:6" ht="15" outlineLevel="7">
      <c r="A440" s="52" t="s">
        <v>94</v>
      </c>
      <c r="B440" s="53" t="s">
        <v>136</v>
      </c>
      <c r="C440" s="53" t="s">
        <v>375</v>
      </c>
      <c r="D440" s="53" t="s">
        <v>659</v>
      </c>
      <c r="E440" s="53" t="s">
        <v>95</v>
      </c>
      <c r="F440" s="105">
        <v>1</v>
      </c>
    </row>
    <row r="441" spans="1:6" ht="75" outlineLevel="7">
      <c r="A441" s="59" t="s">
        <v>671</v>
      </c>
      <c r="B441" s="53" t="s">
        <v>136</v>
      </c>
      <c r="C441" s="53" t="s">
        <v>375</v>
      </c>
      <c r="D441" s="53" t="s">
        <v>674</v>
      </c>
      <c r="E441" s="53" t="s">
        <v>8</v>
      </c>
      <c r="F441" s="105">
        <f>F442</f>
        <v>89.18</v>
      </c>
    </row>
    <row r="442" spans="1:6" ht="37.5" outlineLevel="7">
      <c r="A442" s="52" t="s">
        <v>53</v>
      </c>
      <c r="B442" s="53" t="s">
        <v>136</v>
      </c>
      <c r="C442" s="53" t="s">
        <v>375</v>
      </c>
      <c r="D442" s="53" t="s">
        <v>674</v>
      </c>
      <c r="E442" s="53" t="s">
        <v>54</v>
      </c>
      <c r="F442" s="105">
        <f>F443</f>
        <v>89.18</v>
      </c>
    </row>
    <row r="443" spans="1:6" ht="15" outlineLevel="7">
      <c r="A443" s="52" t="s">
        <v>94</v>
      </c>
      <c r="B443" s="53" t="s">
        <v>136</v>
      </c>
      <c r="C443" s="53" t="s">
        <v>375</v>
      </c>
      <c r="D443" s="53" t="s">
        <v>674</v>
      </c>
      <c r="E443" s="53" t="s">
        <v>95</v>
      </c>
      <c r="F443" s="105">
        <v>89.18</v>
      </c>
    </row>
    <row r="444" spans="1:6" ht="15" outlineLevel="2">
      <c r="A444" s="52" t="s">
        <v>96</v>
      </c>
      <c r="B444" s="53" t="s">
        <v>136</v>
      </c>
      <c r="C444" s="53" t="s">
        <v>97</v>
      </c>
      <c r="D444" s="53" t="s">
        <v>158</v>
      </c>
      <c r="E444" s="53" t="s">
        <v>8</v>
      </c>
      <c r="F444" s="103">
        <f>F445</f>
        <v>3502.058</v>
      </c>
    </row>
    <row r="445" spans="1:6" ht="37.5" outlineLevel="3">
      <c r="A445" s="52" t="s">
        <v>528</v>
      </c>
      <c r="B445" s="53" t="s">
        <v>136</v>
      </c>
      <c r="C445" s="53" t="s">
        <v>97</v>
      </c>
      <c r="D445" s="53" t="s">
        <v>187</v>
      </c>
      <c r="E445" s="53" t="s">
        <v>8</v>
      </c>
      <c r="F445" s="103">
        <f>F446+F455</f>
        <v>3502.058</v>
      </c>
    </row>
    <row r="446" spans="1:6" ht="37.5" outlineLevel="3">
      <c r="A446" s="52" t="s">
        <v>531</v>
      </c>
      <c r="B446" s="53" t="s">
        <v>136</v>
      </c>
      <c r="C446" s="53" t="s">
        <v>97</v>
      </c>
      <c r="D446" s="53" t="s">
        <v>199</v>
      </c>
      <c r="E446" s="53" t="s">
        <v>8</v>
      </c>
      <c r="F446" s="103">
        <f>F450+F447</f>
        <v>3428.058</v>
      </c>
    </row>
    <row r="447" spans="1:6" ht="17.25" customHeight="1" outlineLevel="3">
      <c r="A447" s="52" t="s">
        <v>98</v>
      </c>
      <c r="B447" s="53" t="s">
        <v>136</v>
      </c>
      <c r="C447" s="53" t="s">
        <v>97</v>
      </c>
      <c r="D447" s="53" t="s">
        <v>336</v>
      </c>
      <c r="E447" s="53" t="s">
        <v>8</v>
      </c>
      <c r="F447" s="103">
        <f>F448</f>
        <v>70</v>
      </c>
    </row>
    <row r="448" spans="1:6" ht="18.75" customHeight="1" outlineLevel="3">
      <c r="A448" s="52" t="s">
        <v>18</v>
      </c>
      <c r="B448" s="53" t="s">
        <v>136</v>
      </c>
      <c r="C448" s="53" t="s">
        <v>97</v>
      </c>
      <c r="D448" s="53" t="s">
        <v>336</v>
      </c>
      <c r="E448" s="53" t="s">
        <v>19</v>
      </c>
      <c r="F448" s="103">
        <f>F449</f>
        <v>70</v>
      </c>
    </row>
    <row r="449" spans="1:6" ht="37.5" outlineLevel="3">
      <c r="A449" s="52" t="s">
        <v>20</v>
      </c>
      <c r="B449" s="53" t="s">
        <v>136</v>
      </c>
      <c r="C449" s="53" t="s">
        <v>97</v>
      </c>
      <c r="D449" s="53" t="s">
        <v>336</v>
      </c>
      <c r="E449" s="53" t="s">
        <v>21</v>
      </c>
      <c r="F449" s="103">
        <v>70</v>
      </c>
    </row>
    <row r="450" spans="1:6" ht="72.75" customHeight="1" outlineLevel="3">
      <c r="A450" s="32" t="s">
        <v>478</v>
      </c>
      <c r="B450" s="53" t="s">
        <v>136</v>
      </c>
      <c r="C450" s="53" t="s">
        <v>97</v>
      </c>
      <c r="D450" s="53" t="s">
        <v>205</v>
      </c>
      <c r="E450" s="53" t="s">
        <v>8</v>
      </c>
      <c r="F450" s="103">
        <f>F453+F451</f>
        <v>3358.058</v>
      </c>
    </row>
    <row r="451" spans="1:6" ht="15" outlineLevel="3">
      <c r="A451" s="52" t="s">
        <v>111</v>
      </c>
      <c r="B451" s="53" t="s">
        <v>136</v>
      </c>
      <c r="C451" s="53" t="s">
        <v>97</v>
      </c>
      <c r="D451" s="53" t="s">
        <v>205</v>
      </c>
      <c r="E451" s="53" t="s">
        <v>112</v>
      </c>
      <c r="F451" s="103">
        <f>F452</f>
        <v>400</v>
      </c>
    </row>
    <row r="452" spans="1:6" ht="16.5" customHeight="1" outlineLevel="3">
      <c r="A452" s="52" t="s">
        <v>118</v>
      </c>
      <c r="B452" s="53" t="s">
        <v>136</v>
      </c>
      <c r="C452" s="53" t="s">
        <v>97</v>
      </c>
      <c r="D452" s="53" t="s">
        <v>205</v>
      </c>
      <c r="E452" s="53" t="s">
        <v>119</v>
      </c>
      <c r="F452" s="103">
        <v>400</v>
      </c>
    </row>
    <row r="453" spans="1:6" ht="36.75" customHeight="1" outlineLevel="3">
      <c r="A453" s="52" t="s">
        <v>53</v>
      </c>
      <c r="B453" s="53" t="s">
        <v>136</v>
      </c>
      <c r="C453" s="53" t="s">
        <v>97</v>
      </c>
      <c r="D453" s="53" t="s">
        <v>205</v>
      </c>
      <c r="E453" s="53" t="s">
        <v>54</v>
      </c>
      <c r="F453" s="103">
        <f>F454</f>
        <v>2958.058</v>
      </c>
    </row>
    <row r="454" spans="1:6" ht="15" outlineLevel="3">
      <c r="A454" s="52" t="s">
        <v>94</v>
      </c>
      <c r="B454" s="53" t="s">
        <v>136</v>
      </c>
      <c r="C454" s="53" t="s">
        <v>97</v>
      </c>
      <c r="D454" s="53" t="s">
        <v>205</v>
      </c>
      <c r="E454" s="53" t="s">
        <v>95</v>
      </c>
      <c r="F454" s="103">
        <v>2958.058</v>
      </c>
    </row>
    <row r="455" spans="1:6" ht="15" outlineLevel="7">
      <c r="A455" s="52" t="s">
        <v>99</v>
      </c>
      <c r="B455" s="53" t="s">
        <v>136</v>
      </c>
      <c r="C455" s="53" t="s">
        <v>97</v>
      </c>
      <c r="D455" s="53" t="s">
        <v>206</v>
      </c>
      <c r="E455" s="53" t="s">
        <v>8</v>
      </c>
      <c r="F455" s="103">
        <f>F456</f>
        <v>74</v>
      </c>
    </row>
    <row r="456" spans="1:6" ht="18.75" customHeight="1" outlineLevel="7">
      <c r="A456" s="52" t="s">
        <v>18</v>
      </c>
      <c r="B456" s="53" t="s">
        <v>136</v>
      </c>
      <c r="C456" s="53" t="s">
        <v>97</v>
      </c>
      <c r="D456" s="53" t="s">
        <v>206</v>
      </c>
      <c r="E456" s="53" t="s">
        <v>19</v>
      </c>
      <c r="F456" s="103">
        <f>F457</f>
        <v>74</v>
      </c>
    </row>
    <row r="457" spans="1:6" ht="37.5" outlineLevel="7">
      <c r="A457" s="52" t="s">
        <v>20</v>
      </c>
      <c r="B457" s="53" t="s">
        <v>136</v>
      </c>
      <c r="C457" s="53" t="s">
        <v>97</v>
      </c>
      <c r="D457" s="53" t="s">
        <v>206</v>
      </c>
      <c r="E457" s="53" t="s">
        <v>21</v>
      </c>
      <c r="F457" s="105">
        <v>74</v>
      </c>
    </row>
    <row r="458" spans="1:6" ht="15" outlineLevel="2">
      <c r="A458" s="52" t="s">
        <v>143</v>
      </c>
      <c r="B458" s="53" t="s">
        <v>136</v>
      </c>
      <c r="C458" s="53" t="s">
        <v>144</v>
      </c>
      <c r="D458" s="53" t="s">
        <v>158</v>
      </c>
      <c r="E458" s="53" t="s">
        <v>8</v>
      </c>
      <c r="F458" s="103">
        <f>F459</f>
        <v>17864.528</v>
      </c>
    </row>
    <row r="459" spans="1:6" ht="38.25" customHeight="1" outlineLevel="3">
      <c r="A459" s="52" t="s">
        <v>533</v>
      </c>
      <c r="B459" s="53" t="s">
        <v>136</v>
      </c>
      <c r="C459" s="53" t="s">
        <v>144</v>
      </c>
      <c r="D459" s="53" t="s">
        <v>187</v>
      </c>
      <c r="E459" s="53" t="s">
        <v>8</v>
      </c>
      <c r="F459" s="103">
        <f>F460+F467+F476</f>
        <v>17864.528</v>
      </c>
    </row>
    <row r="460" spans="1:6" ht="38.25" customHeight="1" outlineLevel="5">
      <c r="A460" s="52" t="s">
        <v>13</v>
      </c>
      <c r="B460" s="53" t="s">
        <v>136</v>
      </c>
      <c r="C460" s="53" t="s">
        <v>144</v>
      </c>
      <c r="D460" s="53" t="s">
        <v>207</v>
      </c>
      <c r="E460" s="53" t="s">
        <v>8</v>
      </c>
      <c r="F460" s="103">
        <f>F461+F463+F465</f>
        <v>3414</v>
      </c>
    </row>
    <row r="461" spans="1:6" ht="51.75" customHeight="1" outlineLevel="6">
      <c r="A461" s="52" t="s">
        <v>14</v>
      </c>
      <c r="B461" s="53" t="s">
        <v>136</v>
      </c>
      <c r="C461" s="53" t="s">
        <v>144</v>
      </c>
      <c r="D461" s="53" t="s">
        <v>207</v>
      </c>
      <c r="E461" s="53" t="s">
        <v>15</v>
      </c>
      <c r="F461" s="103">
        <f>F462</f>
        <v>2885.4</v>
      </c>
    </row>
    <row r="462" spans="1:6" ht="18.75" customHeight="1" outlineLevel="7">
      <c r="A462" s="52" t="s">
        <v>16</v>
      </c>
      <c r="B462" s="53" t="s">
        <v>136</v>
      </c>
      <c r="C462" s="53" t="s">
        <v>144</v>
      </c>
      <c r="D462" s="53" t="s">
        <v>207</v>
      </c>
      <c r="E462" s="53" t="s">
        <v>17</v>
      </c>
      <c r="F462" s="105">
        <v>2885.4</v>
      </c>
    </row>
    <row r="463" spans="1:6" ht="18.75" customHeight="1" outlineLevel="6">
      <c r="A463" s="52" t="s">
        <v>18</v>
      </c>
      <c r="B463" s="53" t="s">
        <v>136</v>
      </c>
      <c r="C463" s="53" t="s">
        <v>144</v>
      </c>
      <c r="D463" s="53" t="s">
        <v>207</v>
      </c>
      <c r="E463" s="53" t="s">
        <v>19</v>
      </c>
      <c r="F463" s="103">
        <f>F464</f>
        <v>481.6</v>
      </c>
    </row>
    <row r="464" spans="1:6" ht="37.5" outlineLevel="7">
      <c r="A464" s="52" t="s">
        <v>20</v>
      </c>
      <c r="B464" s="53" t="s">
        <v>136</v>
      </c>
      <c r="C464" s="53" t="s">
        <v>144</v>
      </c>
      <c r="D464" s="53" t="s">
        <v>207</v>
      </c>
      <c r="E464" s="53" t="s">
        <v>21</v>
      </c>
      <c r="F464" s="105">
        <v>481.6</v>
      </c>
    </row>
    <row r="465" spans="1:6" ht="15" outlineLevel="7">
      <c r="A465" s="52" t="s">
        <v>22</v>
      </c>
      <c r="B465" s="53" t="s">
        <v>136</v>
      </c>
      <c r="C465" s="53" t="s">
        <v>144</v>
      </c>
      <c r="D465" s="53" t="s">
        <v>207</v>
      </c>
      <c r="E465" s="53" t="s">
        <v>23</v>
      </c>
      <c r="F465" s="105">
        <f>F466</f>
        <v>47</v>
      </c>
    </row>
    <row r="466" spans="1:6" ht="15" outlineLevel="7">
      <c r="A466" s="52" t="s">
        <v>24</v>
      </c>
      <c r="B466" s="53" t="s">
        <v>136</v>
      </c>
      <c r="C466" s="53" t="s">
        <v>144</v>
      </c>
      <c r="D466" s="53" t="s">
        <v>207</v>
      </c>
      <c r="E466" s="53" t="s">
        <v>25</v>
      </c>
      <c r="F466" s="105">
        <v>47</v>
      </c>
    </row>
    <row r="467" spans="1:6" ht="37.5" outlineLevel="5">
      <c r="A467" s="52" t="s">
        <v>49</v>
      </c>
      <c r="B467" s="53" t="s">
        <v>136</v>
      </c>
      <c r="C467" s="53" t="s">
        <v>144</v>
      </c>
      <c r="D467" s="53" t="s">
        <v>208</v>
      </c>
      <c r="E467" s="53" t="s">
        <v>8</v>
      </c>
      <c r="F467" s="103">
        <f>F468+F470+F472+F474</f>
        <v>12756.738</v>
      </c>
    </row>
    <row r="468" spans="1:6" ht="54.75" customHeight="1" outlineLevel="6">
      <c r="A468" s="52" t="s">
        <v>14</v>
      </c>
      <c r="B468" s="53" t="s">
        <v>136</v>
      </c>
      <c r="C468" s="53" t="s">
        <v>144</v>
      </c>
      <c r="D468" s="53" t="s">
        <v>208</v>
      </c>
      <c r="E468" s="53" t="s">
        <v>15</v>
      </c>
      <c r="F468" s="103">
        <f>F469</f>
        <v>10241.5</v>
      </c>
    </row>
    <row r="469" spans="1:6" ht="15" outlineLevel="7">
      <c r="A469" s="52" t="s">
        <v>50</v>
      </c>
      <c r="B469" s="53" t="s">
        <v>136</v>
      </c>
      <c r="C469" s="53" t="s">
        <v>144</v>
      </c>
      <c r="D469" s="53" t="s">
        <v>208</v>
      </c>
      <c r="E469" s="53" t="s">
        <v>51</v>
      </c>
      <c r="F469" s="105">
        <f>10242.8-1.3</f>
        <v>10241.5</v>
      </c>
    </row>
    <row r="470" spans="1:6" ht="19.5" customHeight="1" outlineLevel="6">
      <c r="A470" s="52" t="s">
        <v>18</v>
      </c>
      <c r="B470" s="53" t="s">
        <v>136</v>
      </c>
      <c r="C470" s="53" t="s">
        <v>144</v>
      </c>
      <c r="D470" s="53" t="s">
        <v>208</v>
      </c>
      <c r="E470" s="53" t="s">
        <v>19</v>
      </c>
      <c r="F470" s="103">
        <f>F471</f>
        <v>2462.2</v>
      </c>
    </row>
    <row r="471" spans="1:6" ht="37.5" outlineLevel="7">
      <c r="A471" s="52" t="s">
        <v>20</v>
      </c>
      <c r="B471" s="53" t="s">
        <v>136</v>
      </c>
      <c r="C471" s="53" t="s">
        <v>144</v>
      </c>
      <c r="D471" s="53" t="s">
        <v>208</v>
      </c>
      <c r="E471" s="53" t="s">
        <v>21</v>
      </c>
      <c r="F471" s="105">
        <v>2462.2</v>
      </c>
    </row>
    <row r="472" spans="1:6" ht="15" outlineLevel="7">
      <c r="A472" s="52" t="s">
        <v>111</v>
      </c>
      <c r="B472" s="53" t="s">
        <v>136</v>
      </c>
      <c r="C472" s="53" t="s">
        <v>144</v>
      </c>
      <c r="D472" s="53" t="s">
        <v>208</v>
      </c>
      <c r="E472" s="53" t="s">
        <v>112</v>
      </c>
      <c r="F472" s="105">
        <f>F473</f>
        <v>1.3</v>
      </c>
    </row>
    <row r="473" spans="1:6" ht="37.5" outlineLevel="7">
      <c r="A473" s="52" t="s">
        <v>118</v>
      </c>
      <c r="B473" s="53" t="s">
        <v>136</v>
      </c>
      <c r="C473" s="53" t="s">
        <v>144</v>
      </c>
      <c r="D473" s="53" t="s">
        <v>208</v>
      </c>
      <c r="E473" s="53" t="s">
        <v>119</v>
      </c>
      <c r="F473" s="105">
        <v>1.3</v>
      </c>
    </row>
    <row r="474" spans="1:6" ht="15" outlineLevel="6">
      <c r="A474" s="52" t="s">
        <v>22</v>
      </c>
      <c r="B474" s="53" t="s">
        <v>136</v>
      </c>
      <c r="C474" s="53" t="s">
        <v>144</v>
      </c>
      <c r="D474" s="53" t="s">
        <v>208</v>
      </c>
      <c r="E474" s="53" t="s">
        <v>23</v>
      </c>
      <c r="F474" s="103">
        <f>F475</f>
        <v>51.738</v>
      </c>
    </row>
    <row r="475" spans="1:6" ht="15" outlineLevel="7">
      <c r="A475" s="52" t="s">
        <v>24</v>
      </c>
      <c r="B475" s="53" t="s">
        <v>136</v>
      </c>
      <c r="C475" s="53" t="s">
        <v>144</v>
      </c>
      <c r="D475" s="53" t="s">
        <v>208</v>
      </c>
      <c r="E475" s="53" t="s">
        <v>25</v>
      </c>
      <c r="F475" s="105">
        <v>51.738</v>
      </c>
    </row>
    <row r="476" spans="1:6" ht="36" customHeight="1" outlineLevel="3">
      <c r="A476" s="60" t="s">
        <v>52</v>
      </c>
      <c r="B476" s="53" t="s">
        <v>136</v>
      </c>
      <c r="C476" s="53" t="s">
        <v>144</v>
      </c>
      <c r="D476" s="53" t="s">
        <v>209</v>
      </c>
      <c r="E476" s="53" t="s">
        <v>8</v>
      </c>
      <c r="F476" s="103">
        <f>F477</f>
        <v>1693.79</v>
      </c>
    </row>
    <row r="477" spans="1:6" ht="36.75" customHeight="1" outlineLevel="3">
      <c r="A477" s="52" t="s">
        <v>53</v>
      </c>
      <c r="B477" s="53" t="s">
        <v>136</v>
      </c>
      <c r="C477" s="53" t="s">
        <v>144</v>
      </c>
      <c r="D477" s="53" t="s">
        <v>209</v>
      </c>
      <c r="E477" s="53" t="s">
        <v>54</v>
      </c>
      <c r="F477" s="103">
        <f>F478</f>
        <v>1693.79</v>
      </c>
    </row>
    <row r="478" spans="1:6" ht="15" outlineLevel="3">
      <c r="A478" s="52" t="s">
        <v>55</v>
      </c>
      <c r="B478" s="53" t="s">
        <v>136</v>
      </c>
      <c r="C478" s="53" t="s">
        <v>144</v>
      </c>
      <c r="D478" s="53" t="s">
        <v>209</v>
      </c>
      <c r="E478" s="53" t="s">
        <v>56</v>
      </c>
      <c r="F478" s="105">
        <v>1693.79</v>
      </c>
    </row>
    <row r="479" spans="1:6" ht="15" outlineLevel="3">
      <c r="A479" s="52" t="s">
        <v>106</v>
      </c>
      <c r="B479" s="53" t="s">
        <v>136</v>
      </c>
      <c r="C479" s="53" t="s">
        <v>107</v>
      </c>
      <c r="D479" s="53" t="s">
        <v>158</v>
      </c>
      <c r="E479" s="53" t="s">
        <v>8</v>
      </c>
      <c r="F479" s="103">
        <f>F480+F485</f>
        <v>6644</v>
      </c>
    </row>
    <row r="480" spans="1:6" ht="15" outlineLevel="3">
      <c r="A480" s="52" t="s">
        <v>115</v>
      </c>
      <c r="B480" s="53" t="s">
        <v>136</v>
      </c>
      <c r="C480" s="53" t="s">
        <v>116</v>
      </c>
      <c r="D480" s="53" t="s">
        <v>158</v>
      </c>
      <c r="E480" s="53" t="s">
        <v>8</v>
      </c>
      <c r="F480" s="103">
        <f>F481</f>
        <v>2550</v>
      </c>
    </row>
    <row r="481" spans="1:6" ht="37.5" outlineLevel="3">
      <c r="A481" s="52" t="s">
        <v>528</v>
      </c>
      <c r="B481" s="53" t="s">
        <v>136</v>
      </c>
      <c r="C481" s="53" t="s">
        <v>116</v>
      </c>
      <c r="D481" s="53" t="s">
        <v>187</v>
      </c>
      <c r="E481" s="53" t="s">
        <v>8</v>
      </c>
      <c r="F481" s="103">
        <f>F482</f>
        <v>2550</v>
      </c>
    </row>
    <row r="482" spans="1:6" ht="75" outlineLevel="3">
      <c r="A482" s="32" t="s">
        <v>590</v>
      </c>
      <c r="B482" s="53" t="s">
        <v>136</v>
      </c>
      <c r="C482" s="53" t="s">
        <v>116</v>
      </c>
      <c r="D482" s="53" t="s">
        <v>619</v>
      </c>
      <c r="E482" s="53" t="s">
        <v>8</v>
      </c>
      <c r="F482" s="103">
        <f>F483</f>
        <v>2550</v>
      </c>
    </row>
    <row r="483" spans="1:6" ht="15" outlineLevel="3">
      <c r="A483" s="52" t="s">
        <v>111</v>
      </c>
      <c r="B483" s="53" t="s">
        <v>136</v>
      </c>
      <c r="C483" s="53" t="s">
        <v>116</v>
      </c>
      <c r="D483" s="53" t="s">
        <v>619</v>
      </c>
      <c r="E483" s="53" t="s">
        <v>112</v>
      </c>
      <c r="F483" s="103">
        <f>F484</f>
        <v>2550</v>
      </c>
    </row>
    <row r="484" spans="1:6" ht="33" customHeight="1" outlineLevel="3">
      <c r="A484" s="52" t="s">
        <v>118</v>
      </c>
      <c r="B484" s="53" t="s">
        <v>136</v>
      </c>
      <c r="C484" s="53" t="s">
        <v>116</v>
      </c>
      <c r="D484" s="53" t="s">
        <v>619</v>
      </c>
      <c r="E484" s="53" t="s">
        <v>119</v>
      </c>
      <c r="F484" s="103">
        <v>2550</v>
      </c>
    </row>
    <row r="485" spans="1:6" ht="15" outlineLevel="3">
      <c r="A485" s="52" t="s">
        <v>150</v>
      </c>
      <c r="B485" s="53" t="s">
        <v>136</v>
      </c>
      <c r="C485" s="53" t="s">
        <v>151</v>
      </c>
      <c r="D485" s="53" t="s">
        <v>158</v>
      </c>
      <c r="E485" s="53" t="s">
        <v>8</v>
      </c>
      <c r="F485" s="103">
        <f>F486</f>
        <v>4094</v>
      </c>
    </row>
    <row r="486" spans="1:6" ht="37.5" outlineLevel="3">
      <c r="A486" s="52" t="s">
        <v>533</v>
      </c>
      <c r="B486" s="53" t="s">
        <v>136</v>
      </c>
      <c r="C486" s="53" t="s">
        <v>151</v>
      </c>
      <c r="D486" s="53" t="s">
        <v>187</v>
      </c>
      <c r="E486" s="53" t="s">
        <v>8</v>
      </c>
      <c r="F486" s="103">
        <f>F487</f>
        <v>4094</v>
      </c>
    </row>
    <row r="487" spans="1:6" ht="37.5" outlineLevel="3">
      <c r="A487" s="52" t="s">
        <v>529</v>
      </c>
      <c r="B487" s="53" t="s">
        <v>136</v>
      </c>
      <c r="C487" s="53" t="s">
        <v>151</v>
      </c>
      <c r="D487" s="53" t="s">
        <v>188</v>
      </c>
      <c r="E487" s="53" t="s">
        <v>8</v>
      </c>
      <c r="F487" s="103">
        <f>F488</f>
        <v>4094</v>
      </c>
    </row>
    <row r="488" spans="1:6" ht="109.5" customHeight="1" outlineLevel="3">
      <c r="A488" s="52" t="s">
        <v>534</v>
      </c>
      <c r="B488" s="53" t="s">
        <v>136</v>
      </c>
      <c r="C488" s="53" t="s">
        <v>151</v>
      </c>
      <c r="D488" s="53" t="s">
        <v>210</v>
      </c>
      <c r="E488" s="53" t="s">
        <v>8</v>
      </c>
      <c r="F488" s="103">
        <f>F489+F491</f>
        <v>4094</v>
      </c>
    </row>
    <row r="489" spans="1:6" ht="17.25" customHeight="1" outlineLevel="3">
      <c r="A489" s="52" t="s">
        <v>18</v>
      </c>
      <c r="B489" s="53" t="s">
        <v>136</v>
      </c>
      <c r="C489" s="53" t="s">
        <v>151</v>
      </c>
      <c r="D489" s="53" t="s">
        <v>210</v>
      </c>
      <c r="E489" s="53" t="s">
        <v>19</v>
      </c>
      <c r="F489" s="103">
        <f>F490</f>
        <v>24</v>
      </c>
    </row>
    <row r="490" spans="1:6" ht="21" customHeight="1" outlineLevel="3">
      <c r="A490" s="52" t="s">
        <v>20</v>
      </c>
      <c r="B490" s="53" t="s">
        <v>136</v>
      </c>
      <c r="C490" s="53" t="s">
        <v>151</v>
      </c>
      <c r="D490" s="53" t="s">
        <v>210</v>
      </c>
      <c r="E490" s="53" t="s">
        <v>21</v>
      </c>
      <c r="F490" s="105">
        <v>24</v>
      </c>
    </row>
    <row r="491" spans="1:6" ht="15" outlineLevel="3">
      <c r="A491" s="52" t="s">
        <v>111</v>
      </c>
      <c r="B491" s="53" t="s">
        <v>136</v>
      </c>
      <c r="C491" s="53" t="s">
        <v>151</v>
      </c>
      <c r="D491" s="53" t="s">
        <v>210</v>
      </c>
      <c r="E491" s="53" t="s">
        <v>112</v>
      </c>
      <c r="F491" s="103">
        <f>F492</f>
        <v>4070</v>
      </c>
    </row>
    <row r="492" spans="1:6" ht="37.5" outlineLevel="3">
      <c r="A492" s="52" t="s">
        <v>118</v>
      </c>
      <c r="B492" s="53" t="s">
        <v>136</v>
      </c>
      <c r="C492" s="53" t="s">
        <v>151</v>
      </c>
      <c r="D492" s="53" t="s">
        <v>210</v>
      </c>
      <c r="E492" s="53" t="s">
        <v>119</v>
      </c>
      <c r="F492" s="105">
        <v>4070</v>
      </c>
    </row>
    <row r="493" spans="1:6" s="3" customFormat="1" ht="15">
      <c r="A493" s="165" t="s">
        <v>145</v>
      </c>
      <c r="B493" s="165"/>
      <c r="C493" s="165"/>
      <c r="D493" s="165"/>
      <c r="E493" s="165"/>
      <c r="F493" s="108">
        <f>F13+F338+F370+F49</f>
        <v>723041.28</v>
      </c>
    </row>
    <row r="494" spans="1:6" s="3" customFormat="1" ht="15">
      <c r="A494" s="62"/>
      <c r="B494" s="63"/>
      <c r="C494" s="63"/>
      <c r="D494" s="63"/>
      <c r="E494" s="63"/>
      <c r="F494" s="61"/>
    </row>
    <row r="495" spans="1:7" ht="15">
      <c r="A495" s="64"/>
      <c r="C495" s="67"/>
      <c r="D495" s="26" t="s">
        <v>554</v>
      </c>
      <c r="F495" s="110">
        <f>'прил 7 '!C61-'прил 11'!F493</f>
        <v>-30589.484999999986</v>
      </c>
      <c r="G495" s="111"/>
    </row>
    <row r="496" spans="3:7" ht="15">
      <c r="C496" s="65"/>
      <c r="D496" s="65" t="s">
        <v>562</v>
      </c>
      <c r="E496" s="65"/>
      <c r="F496" s="110">
        <f>'прил 7 '!C13*5/100</f>
        <v>14092.1612</v>
      </c>
      <c r="G496" s="111"/>
    </row>
    <row r="497" spans="3:7" ht="15">
      <c r="C497" s="67" t="s">
        <v>10</v>
      </c>
      <c r="F497" s="112">
        <f>F14+F50+F339</f>
        <v>80633.338</v>
      </c>
      <c r="G497" s="111"/>
    </row>
    <row r="498" spans="3:7" ht="15">
      <c r="C498" s="67" t="s">
        <v>30</v>
      </c>
      <c r="F498" s="112">
        <f>F33+F162</f>
        <v>1260.648</v>
      </c>
      <c r="G498" s="111"/>
    </row>
    <row r="499" spans="3:7" ht="15">
      <c r="C499" s="67" t="s">
        <v>58</v>
      </c>
      <c r="F499" s="112">
        <f>F168</f>
        <v>299.939</v>
      </c>
      <c r="G499" s="111"/>
    </row>
    <row r="500" spans="3:7" ht="15">
      <c r="C500" s="67" t="s">
        <v>62</v>
      </c>
      <c r="F500" s="112">
        <f>F174</f>
        <v>29744.817000000003</v>
      </c>
      <c r="G500" s="111"/>
    </row>
    <row r="501" spans="3:7" ht="15">
      <c r="C501" s="67" t="s">
        <v>73</v>
      </c>
      <c r="F501" s="112">
        <f>F211</f>
        <v>35831.076</v>
      </c>
      <c r="G501" s="111"/>
    </row>
    <row r="502" spans="3:7" ht="15">
      <c r="C502" s="67" t="s">
        <v>84</v>
      </c>
      <c r="F502" s="112">
        <f>F260</f>
        <v>513.838</v>
      </c>
      <c r="G502" s="111"/>
    </row>
    <row r="503" spans="3:7" ht="15">
      <c r="C503" s="67" t="s">
        <v>90</v>
      </c>
      <c r="F503" s="112">
        <f>F273+F371</f>
        <v>509778.68000000005</v>
      </c>
      <c r="G503" s="111"/>
    </row>
    <row r="504" spans="3:7" ht="15">
      <c r="C504" s="67" t="s">
        <v>101</v>
      </c>
      <c r="F504" s="112">
        <f>F279</f>
        <v>8795.595000000001</v>
      </c>
      <c r="G504" s="111"/>
    </row>
    <row r="505" spans="3:7" ht="15">
      <c r="C505" s="67" t="s">
        <v>107</v>
      </c>
      <c r="F505" s="112">
        <f>F295+F479</f>
        <v>28233.767</v>
      </c>
      <c r="G505" s="111"/>
    </row>
    <row r="506" spans="3:7" ht="15">
      <c r="C506" s="67" t="s">
        <v>122</v>
      </c>
      <c r="F506" s="112">
        <f>F317</f>
        <v>8809.412</v>
      </c>
      <c r="G506" s="111"/>
    </row>
    <row r="507" spans="3:7" ht="15">
      <c r="C507" s="67" t="s">
        <v>125</v>
      </c>
      <c r="F507" s="112">
        <f>F331</f>
        <v>1762.5</v>
      </c>
      <c r="G507" s="111"/>
    </row>
    <row r="508" spans="3:7" ht="15">
      <c r="C508" s="67" t="s">
        <v>34</v>
      </c>
      <c r="F508" s="112">
        <f>F40</f>
        <v>17377.670000000002</v>
      </c>
      <c r="G508" s="111"/>
    </row>
    <row r="509" spans="3:7" ht="15">
      <c r="C509" s="67"/>
      <c r="F509" s="112">
        <f>SUM(F497:F508)</f>
        <v>723041.28</v>
      </c>
      <c r="G509" s="111">
        <f>F493-F509</f>
        <v>0</v>
      </c>
    </row>
    <row r="510" spans="3:7" ht="15">
      <c r="C510" s="67"/>
      <c r="F510" s="110"/>
      <c r="G510" s="111"/>
    </row>
    <row r="511" spans="4:7" ht="15">
      <c r="D511" s="67" t="s">
        <v>427</v>
      </c>
      <c r="F511" s="112">
        <f>F373+F400++F427+F445+F459+F486+F481</f>
        <v>502444.14100000006</v>
      </c>
      <c r="G511" s="111"/>
    </row>
    <row r="512" spans="4:7" ht="15">
      <c r="D512" s="67" t="s">
        <v>428</v>
      </c>
      <c r="F512" s="112">
        <f>F275+F281</f>
        <v>22774.134000000002</v>
      </c>
      <c r="G512" s="111"/>
    </row>
    <row r="513" spans="4:7" ht="15">
      <c r="D513" s="67" t="s">
        <v>429</v>
      </c>
      <c r="F513" s="112">
        <f>F262</f>
        <v>513.838</v>
      </c>
      <c r="G513" s="111"/>
    </row>
    <row r="514" spans="4:7" ht="15">
      <c r="D514" s="67" t="s">
        <v>430</v>
      </c>
      <c r="F514" s="112">
        <f>F319</f>
        <v>8809.412</v>
      </c>
      <c r="G514" s="111"/>
    </row>
    <row r="515" spans="4:7" ht="15">
      <c r="D515" s="67" t="s">
        <v>431</v>
      </c>
      <c r="F515" s="112">
        <f>F42+F199+F302+F182</f>
        <v>19919.513000000003</v>
      </c>
      <c r="G515" s="111"/>
    </row>
    <row r="516" spans="4:7" ht="15">
      <c r="D516" s="67" t="s">
        <v>432</v>
      </c>
      <c r="F516" s="112">
        <f>F25+F85+F333+F361</f>
        <v>20560.109</v>
      </c>
      <c r="G516" s="111"/>
    </row>
    <row r="517" spans="4:7" ht="15">
      <c r="D517" s="67" t="s">
        <v>433</v>
      </c>
      <c r="F517" s="112">
        <f>F187+F213+F219+F242+F251</f>
        <v>62750.56</v>
      </c>
      <c r="G517" s="111"/>
    </row>
    <row r="518" spans="4:8" ht="15">
      <c r="D518" s="67" t="s">
        <v>434</v>
      </c>
      <c r="F518" s="112">
        <f>F111</f>
        <v>84.519</v>
      </c>
      <c r="G518" s="111"/>
      <c r="H518" s="111">
        <f>F511+F512+F513+F514+F515+F516+F517+F518</f>
        <v>637856.2260000001</v>
      </c>
    </row>
    <row r="519" spans="4:7" ht="15">
      <c r="D519" s="67" t="s">
        <v>435</v>
      </c>
      <c r="F519" s="112">
        <f>F16+F35+F307+F52+F57+F80+F64+F70+F115+F164+F170+F176+F246+F297+F341+F356+F366+F312+F75+F207</f>
        <v>85185.054</v>
      </c>
      <c r="G519" s="111"/>
    </row>
    <row r="520" spans="4:7" ht="15">
      <c r="D520" s="67"/>
      <c r="F520" s="112">
        <f>SUM(F511:F519)</f>
        <v>723041.2800000001</v>
      </c>
      <c r="G520" s="111"/>
    </row>
    <row r="521" spans="4:7" ht="15">
      <c r="D521" s="67"/>
      <c r="F521" s="110"/>
      <c r="G521" s="111"/>
    </row>
    <row r="522" spans="4:7" ht="15">
      <c r="D522" s="67" t="s">
        <v>436</v>
      </c>
      <c r="F522" s="110">
        <f>F300</f>
        <v>3320.694</v>
      </c>
      <c r="G522" s="111"/>
    </row>
    <row r="523" spans="4:7" ht="15">
      <c r="D523" s="67" t="s">
        <v>437</v>
      </c>
      <c r="F523" s="112">
        <f>F17+F53+F58+F71+F116+F342+F345+F352+F357+F460</f>
        <v>45900.676000000014</v>
      </c>
      <c r="G523" s="111"/>
    </row>
    <row r="524" spans="6:7" ht="15">
      <c r="F524" s="110"/>
      <c r="G524" s="111"/>
    </row>
    <row r="525" spans="4:7" ht="15">
      <c r="D525" s="26" t="s">
        <v>438</v>
      </c>
      <c r="E525" s="26">
        <v>22.25</v>
      </c>
      <c r="F525" s="110">
        <f>'прил 7 '!C13*22.25/100</f>
        <v>62710.11734000001</v>
      </c>
      <c r="G525" s="111"/>
    </row>
    <row r="526" spans="6:7" ht="15">
      <c r="F526" s="110"/>
      <c r="G526" s="111"/>
    </row>
    <row r="527" spans="6:7" ht="15">
      <c r="F527" s="110">
        <f>F525-F523</f>
        <v>16809.441339999998</v>
      </c>
      <c r="G527" s="111"/>
    </row>
    <row r="528" spans="6:7" ht="15">
      <c r="F528" s="110"/>
      <c r="G528" s="111"/>
    </row>
    <row r="529" spans="6:7" ht="15">
      <c r="F529" s="110"/>
      <c r="G529" s="111"/>
    </row>
  </sheetData>
  <mergeCells count="3">
    <mergeCell ref="A493:E493"/>
    <mergeCell ref="A10:F10"/>
    <mergeCell ref="A9:F9"/>
  </mergeCells>
  <printOptions/>
  <pageMargins left="0.984251968503937" right="0.984251968503937" top="0.5511811023622047" bottom="0.35433070866141736" header="0.31496062992125984" footer="0.31496062992125984"/>
  <pageSetup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view="pageBreakPreview" zoomScale="95" zoomScaleSheetLayoutView="95" workbookViewId="0" topLeftCell="B1">
      <selection activeCell="G2" sqref="G2"/>
    </sheetView>
  </sheetViews>
  <sheetFormatPr defaultColWidth="9.140625" defaultRowHeight="15" outlineLevelRow="7"/>
  <cols>
    <col min="1" max="1" width="89.85156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1875" style="142" customWidth="1"/>
    <col min="8" max="8" width="14.7109375" style="2" customWidth="1"/>
    <col min="9" max="9" width="12.4218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G1" s="121" t="s">
        <v>617</v>
      </c>
    </row>
    <row r="2" ht="18.75">
      <c r="G2" s="151" t="s">
        <v>675</v>
      </c>
    </row>
    <row r="3" ht="15">
      <c r="G3" s="151" t="s">
        <v>676</v>
      </c>
    </row>
    <row r="4" ht="15">
      <c r="G4" s="151"/>
    </row>
    <row r="5" ht="15">
      <c r="G5" s="151" t="s">
        <v>447</v>
      </c>
    </row>
    <row r="6" ht="15">
      <c r="G6" s="151" t="s">
        <v>614</v>
      </c>
    </row>
    <row r="7" ht="15">
      <c r="G7" s="151" t="s">
        <v>615</v>
      </c>
    </row>
    <row r="8" ht="15">
      <c r="G8" s="151" t="s">
        <v>616</v>
      </c>
    </row>
    <row r="9" spans="1:7" s="1" customFormat="1" ht="15">
      <c r="A9" s="166" t="s">
        <v>342</v>
      </c>
      <c r="B9" s="166"/>
      <c r="C9" s="166"/>
      <c r="D9" s="166"/>
      <c r="E9" s="166"/>
      <c r="F9" s="166"/>
      <c r="G9" s="166"/>
    </row>
    <row r="10" spans="1:7" s="1" customFormat="1" ht="39" customHeight="1">
      <c r="A10" s="164" t="s">
        <v>463</v>
      </c>
      <c r="B10" s="164"/>
      <c r="C10" s="164"/>
      <c r="D10" s="164"/>
      <c r="E10" s="164"/>
      <c r="F10" s="164"/>
      <c r="G10" s="164"/>
    </row>
    <row r="11" spans="1:7" s="1" customFormat="1" ht="15">
      <c r="A11" s="44"/>
      <c r="B11" s="132"/>
      <c r="C11" s="132"/>
      <c r="D11" s="132"/>
      <c r="E11" s="132"/>
      <c r="F11" s="68"/>
      <c r="G11" s="46" t="s">
        <v>337</v>
      </c>
    </row>
    <row r="12" spans="1:7" ht="37.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444</v>
      </c>
      <c r="G12" s="49" t="s">
        <v>461</v>
      </c>
    </row>
    <row r="13" spans="1:8" s="3" customFormat="1" ht="42.75" customHeight="1">
      <c r="A13" s="50" t="s">
        <v>5</v>
      </c>
      <c r="B13" s="51" t="s">
        <v>6</v>
      </c>
      <c r="C13" s="51" t="s">
        <v>7</v>
      </c>
      <c r="D13" s="51" t="s">
        <v>158</v>
      </c>
      <c r="E13" s="51" t="s">
        <v>8</v>
      </c>
      <c r="F13" s="102">
        <f>F14+F40+F33</f>
        <v>22944.189000000002</v>
      </c>
      <c r="G13" s="102">
        <f>G14+G40+G33</f>
        <v>20571.248</v>
      </c>
      <c r="H13" s="134"/>
    </row>
    <row r="14" spans="1:8" ht="15" outlineLevel="1">
      <c r="A14" s="52" t="s">
        <v>9</v>
      </c>
      <c r="B14" s="53" t="s">
        <v>6</v>
      </c>
      <c r="C14" s="53" t="s">
        <v>10</v>
      </c>
      <c r="D14" s="53" t="s">
        <v>158</v>
      </c>
      <c r="E14" s="53" t="s">
        <v>8</v>
      </c>
      <c r="F14" s="103">
        <f>F15+F24</f>
        <v>5640.6</v>
      </c>
      <c r="G14" s="103">
        <f>G15+G24</f>
        <v>5640.6</v>
      </c>
      <c r="H14" s="135"/>
    </row>
    <row r="15" spans="1:8" ht="40.5" customHeight="1" outlineLevel="2">
      <c r="A15" s="52" t="s">
        <v>11</v>
      </c>
      <c r="B15" s="53" t="s">
        <v>6</v>
      </c>
      <c r="C15" s="53" t="s">
        <v>12</v>
      </c>
      <c r="D15" s="53" t="s">
        <v>158</v>
      </c>
      <c r="E15" s="53" t="s">
        <v>8</v>
      </c>
      <c r="F15" s="103">
        <f>F16</f>
        <v>5159</v>
      </c>
      <c r="G15" s="103">
        <f>G16</f>
        <v>5159</v>
      </c>
      <c r="H15" s="135"/>
    </row>
    <row r="16" spans="1:8" ht="37.5" outlineLevel="4">
      <c r="A16" s="52" t="s">
        <v>173</v>
      </c>
      <c r="B16" s="53" t="s">
        <v>6</v>
      </c>
      <c r="C16" s="53" t="s">
        <v>12</v>
      </c>
      <c r="D16" s="53" t="s">
        <v>159</v>
      </c>
      <c r="E16" s="53" t="s">
        <v>8</v>
      </c>
      <c r="F16" s="103">
        <f>F17</f>
        <v>5159</v>
      </c>
      <c r="G16" s="103">
        <f>G17</f>
        <v>5159</v>
      </c>
      <c r="H16" s="135"/>
    </row>
    <row r="17" spans="1:8" ht="39.75" customHeight="1" outlineLevel="5">
      <c r="A17" s="52" t="s">
        <v>13</v>
      </c>
      <c r="B17" s="53" t="s">
        <v>6</v>
      </c>
      <c r="C17" s="53" t="s">
        <v>12</v>
      </c>
      <c r="D17" s="53" t="s">
        <v>160</v>
      </c>
      <c r="E17" s="53" t="s">
        <v>8</v>
      </c>
      <c r="F17" s="103">
        <f>F18+F20+F22</f>
        <v>5159</v>
      </c>
      <c r="G17" s="103">
        <f>G18+G20+G22</f>
        <v>5159</v>
      </c>
      <c r="H17" s="135"/>
    </row>
    <row r="18" spans="1:8" ht="78" customHeight="1" outlineLevel="6">
      <c r="A18" s="52" t="s">
        <v>14</v>
      </c>
      <c r="B18" s="53" t="s">
        <v>6</v>
      </c>
      <c r="C18" s="53" t="s">
        <v>12</v>
      </c>
      <c r="D18" s="53" t="s">
        <v>160</v>
      </c>
      <c r="E18" s="53" t="s">
        <v>15</v>
      </c>
      <c r="F18" s="103">
        <f>F19</f>
        <v>5025.6</v>
      </c>
      <c r="G18" s="103">
        <f>G19</f>
        <v>5025.6</v>
      </c>
      <c r="H18" s="135"/>
    </row>
    <row r="19" spans="1:8" ht="18.75" customHeight="1" outlineLevel="7">
      <c r="A19" s="52" t="s">
        <v>16</v>
      </c>
      <c r="B19" s="53" t="s">
        <v>6</v>
      </c>
      <c r="C19" s="53" t="s">
        <v>12</v>
      </c>
      <c r="D19" s="53" t="s">
        <v>160</v>
      </c>
      <c r="E19" s="53" t="s">
        <v>17</v>
      </c>
      <c r="F19" s="104">
        <v>5025.6</v>
      </c>
      <c r="G19" s="136">
        <v>5025.6</v>
      </c>
      <c r="H19" s="135"/>
    </row>
    <row r="20" spans="1:8" ht="37.5" outlineLevel="6">
      <c r="A20" s="52" t="s">
        <v>18</v>
      </c>
      <c r="B20" s="53" t="s">
        <v>6</v>
      </c>
      <c r="C20" s="53" t="s">
        <v>12</v>
      </c>
      <c r="D20" s="53" t="s">
        <v>160</v>
      </c>
      <c r="E20" s="53" t="s">
        <v>19</v>
      </c>
      <c r="F20" s="103">
        <f>F21</f>
        <v>132.4</v>
      </c>
      <c r="G20" s="103">
        <f>G21</f>
        <v>132.4</v>
      </c>
      <c r="H20" s="135"/>
    </row>
    <row r="21" spans="1:8" ht="36" customHeight="1" outlineLevel="7">
      <c r="A21" s="52" t="s">
        <v>20</v>
      </c>
      <c r="B21" s="53" t="s">
        <v>6</v>
      </c>
      <c r="C21" s="53" t="s">
        <v>12</v>
      </c>
      <c r="D21" s="53" t="s">
        <v>160</v>
      </c>
      <c r="E21" s="53" t="s">
        <v>21</v>
      </c>
      <c r="F21" s="105">
        <v>132.4</v>
      </c>
      <c r="G21" s="136">
        <v>132.4</v>
      </c>
      <c r="H21" s="135"/>
    </row>
    <row r="22" spans="1:8" ht="15" outlineLevel="6">
      <c r="A22" s="52" t="s">
        <v>22</v>
      </c>
      <c r="B22" s="53" t="s">
        <v>6</v>
      </c>
      <c r="C22" s="53" t="s">
        <v>12</v>
      </c>
      <c r="D22" s="53" t="s">
        <v>160</v>
      </c>
      <c r="E22" s="53" t="s">
        <v>23</v>
      </c>
      <c r="F22" s="103">
        <f>F23</f>
        <v>1</v>
      </c>
      <c r="G22" s="103">
        <f>G23</f>
        <v>1</v>
      </c>
      <c r="H22" s="135"/>
    </row>
    <row r="23" spans="1:8" ht="15" outlineLevel="7">
      <c r="A23" s="52" t="s">
        <v>24</v>
      </c>
      <c r="B23" s="53" t="s">
        <v>6</v>
      </c>
      <c r="C23" s="53" t="s">
        <v>12</v>
      </c>
      <c r="D23" s="53" t="s">
        <v>160</v>
      </c>
      <c r="E23" s="53" t="s">
        <v>25</v>
      </c>
      <c r="F23" s="105">
        <v>1</v>
      </c>
      <c r="G23" s="136">
        <v>1</v>
      </c>
      <c r="H23" s="135"/>
    </row>
    <row r="24" spans="1:8" ht="15" outlineLevel="2">
      <c r="A24" s="52" t="s">
        <v>26</v>
      </c>
      <c r="B24" s="53" t="s">
        <v>6</v>
      </c>
      <c r="C24" s="53" t="s">
        <v>27</v>
      </c>
      <c r="D24" s="53" t="s">
        <v>158</v>
      </c>
      <c r="E24" s="53" t="s">
        <v>8</v>
      </c>
      <c r="F24" s="103">
        <f>F25</f>
        <v>481.6</v>
      </c>
      <c r="G24" s="103">
        <f>G25</f>
        <v>481.6</v>
      </c>
      <c r="H24" s="135"/>
    </row>
    <row r="25" spans="1:8" ht="36.75" customHeight="1" outlineLevel="3">
      <c r="A25" s="52" t="s">
        <v>511</v>
      </c>
      <c r="B25" s="53" t="s">
        <v>6</v>
      </c>
      <c r="C25" s="53" t="s">
        <v>27</v>
      </c>
      <c r="D25" s="53" t="s">
        <v>161</v>
      </c>
      <c r="E25" s="53" t="s">
        <v>8</v>
      </c>
      <c r="F25" s="103">
        <f>F26</f>
        <v>481.6</v>
      </c>
      <c r="G25" s="103">
        <f>G26</f>
        <v>481.6</v>
      </c>
      <c r="H25" s="135"/>
    </row>
    <row r="26" spans="1:8" ht="15" outlineLevel="4">
      <c r="A26" s="52" t="s">
        <v>512</v>
      </c>
      <c r="B26" s="53" t="s">
        <v>6</v>
      </c>
      <c r="C26" s="53" t="s">
        <v>27</v>
      </c>
      <c r="D26" s="53" t="s">
        <v>162</v>
      </c>
      <c r="E26" s="53" t="s">
        <v>8</v>
      </c>
      <c r="F26" s="103">
        <f>F27+F30</f>
        <v>481.6</v>
      </c>
      <c r="G26" s="103">
        <f>G27+G30</f>
        <v>481.6</v>
      </c>
      <c r="H26" s="135"/>
    </row>
    <row r="27" spans="1:8" ht="40.5" customHeight="1" outlineLevel="5">
      <c r="A27" s="52" t="s">
        <v>28</v>
      </c>
      <c r="B27" s="53" t="s">
        <v>6</v>
      </c>
      <c r="C27" s="53" t="s">
        <v>27</v>
      </c>
      <c r="D27" s="53" t="s">
        <v>163</v>
      </c>
      <c r="E27" s="53" t="s">
        <v>8</v>
      </c>
      <c r="F27" s="103">
        <f>F28</f>
        <v>452.3</v>
      </c>
      <c r="G27" s="103">
        <f>G28</f>
        <v>452.3</v>
      </c>
      <c r="H27" s="135"/>
    </row>
    <row r="28" spans="1:8" ht="37.5" outlineLevel="6">
      <c r="A28" s="52" t="s">
        <v>18</v>
      </c>
      <c r="B28" s="53" t="s">
        <v>6</v>
      </c>
      <c r="C28" s="53" t="s">
        <v>27</v>
      </c>
      <c r="D28" s="53" t="s">
        <v>163</v>
      </c>
      <c r="E28" s="53" t="s">
        <v>19</v>
      </c>
      <c r="F28" s="103">
        <f>F29</f>
        <v>452.3</v>
      </c>
      <c r="G28" s="103">
        <f>G29</f>
        <v>452.3</v>
      </c>
      <c r="H28" s="135"/>
    </row>
    <row r="29" spans="1:8" ht="39" customHeight="1" outlineLevel="7">
      <c r="A29" s="52" t="s">
        <v>20</v>
      </c>
      <c r="B29" s="53" t="s">
        <v>6</v>
      </c>
      <c r="C29" s="53" t="s">
        <v>27</v>
      </c>
      <c r="D29" s="53" t="s">
        <v>163</v>
      </c>
      <c r="E29" s="53" t="s">
        <v>21</v>
      </c>
      <c r="F29" s="105">
        <v>452.3</v>
      </c>
      <c r="G29" s="136">
        <v>452.3</v>
      </c>
      <c r="H29" s="135"/>
    </row>
    <row r="30" spans="1:8" ht="15" outlineLevel="5">
      <c r="A30" s="52" t="s">
        <v>29</v>
      </c>
      <c r="B30" s="53" t="s">
        <v>6</v>
      </c>
      <c r="C30" s="53" t="s">
        <v>27</v>
      </c>
      <c r="D30" s="53" t="s">
        <v>164</v>
      </c>
      <c r="E30" s="53" t="s">
        <v>8</v>
      </c>
      <c r="F30" s="103">
        <f>F31</f>
        <v>29.3</v>
      </c>
      <c r="G30" s="103">
        <f>G31</f>
        <v>29.3</v>
      </c>
      <c r="H30" s="135"/>
    </row>
    <row r="31" spans="1:8" ht="37.5" outlineLevel="6">
      <c r="A31" s="52" t="s">
        <v>18</v>
      </c>
      <c r="B31" s="53" t="s">
        <v>6</v>
      </c>
      <c r="C31" s="53" t="s">
        <v>27</v>
      </c>
      <c r="D31" s="53" t="s">
        <v>164</v>
      </c>
      <c r="E31" s="53" t="s">
        <v>19</v>
      </c>
      <c r="F31" s="103">
        <f>F32</f>
        <v>29.3</v>
      </c>
      <c r="G31" s="103">
        <f>G32</f>
        <v>29.3</v>
      </c>
      <c r="H31" s="135"/>
    </row>
    <row r="32" spans="1:8" ht="40.5" customHeight="1" outlineLevel="7">
      <c r="A32" s="52" t="s">
        <v>20</v>
      </c>
      <c r="B32" s="53" t="s">
        <v>6</v>
      </c>
      <c r="C32" s="53" t="s">
        <v>27</v>
      </c>
      <c r="D32" s="53" t="s">
        <v>164</v>
      </c>
      <c r="E32" s="53" t="s">
        <v>21</v>
      </c>
      <c r="F32" s="105">
        <v>29.3</v>
      </c>
      <c r="G32" s="136">
        <v>29.3</v>
      </c>
      <c r="H32" s="135"/>
    </row>
    <row r="33" spans="1:8" ht="15" outlineLevel="7">
      <c r="A33" s="52" t="s">
        <v>152</v>
      </c>
      <c r="B33" s="53" t="s">
        <v>6</v>
      </c>
      <c r="C33" s="53" t="s">
        <v>30</v>
      </c>
      <c r="D33" s="53" t="s">
        <v>158</v>
      </c>
      <c r="E33" s="53" t="s">
        <v>8</v>
      </c>
      <c r="F33" s="103">
        <f aca="true" t="shared" si="0" ref="F33:G38">F34</f>
        <v>1110.648</v>
      </c>
      <c r="G33" s="103">
        <f t="shared" si="0"/>
        <v>1110.648</v>
      </c>
      <c r="H33" s="135"/>
    </row>
    <row r="34" spans="1:8" ht="15" outlineLevel="7">
      <c r="A34" s="52" t="s">
        <v>153</v>
      </c>
      <c r="B34" s="53" t="s">
        <v>6</v>
      </c>
      <c r="C34" s="53" t="s">
        <v>154</v>
      </c>
      <c r="D34" s="53" t="s">
        <v>158</v>
      </c>
      <c r="E34" s="53" t="s">
        <v>8</v>
      </c>
      <c r="F34" s="103">
        <f t="shared" si="0"/>
        <v>1110.648</v>
      </c>
      <c r="G34" s="103">
        <f t="shared" si="0"/>
        <v>1110.648</v>
      </c>
      <c r="H34" s="135"/>
    </row>
    <row r="35" spans="1:8" ht="37.5" outlineLevel="7">
      <c r="A35" s="52" t="s">
        <v>173</v>
      </c>
      <c r="B35" s="53" t="s">
        <v>6</v>
      </c>
      <c r="C35" s="53" t="s">
        <v>154</v>
      </c>
      <c r="D35" s="53" t="s">
        <v>159</v>
      </c>
      <c r="E35" s="53" t="s">
        <v>8</v>
      </c>
      <c r="F35" s="103">
        <f>F37</f>
        <v>1110.648</v>
      </c>
      <c r="G35" s="103">
        <f>G37</f>
        <v>1110.648</v>
      </c>
      <c r="H35" s="135"/>
    </row>
    <row r="36" spans="1:8" ht="15" outlineLevel="7">
      <c r="A36" s="52" t="s">
        <v>491</v>
      </c>
      <c r="B36" s="53" t="s">
        <v>6</v>
      </c>
      <c r="C36" s="53" t="s">
        <v>154</v>
      </c>
      <c r="D36" s="53" t="s">
        <v>490</v>
      </c>
      <c r="E36" s="53" t="s">
        <v>8</v>
      </c>
      <c r="F36" s="103">
        <f>F37</f>
        <v>1110.648</v>
      </c>
      <c r="G36" s="103">
        <f>G37</f>
        <v>1110.648</v>
      </c>
      <c r="H36" s="135"/>
    </row>
    <row r="37" spans="1:8" ht="76.5" customHeight="1" outlineLevel="7">
      <c r="A37" s="32" t="s">
        <v>467</v>
      </c>
      <c r="B37" s="53" t="s">
        <v>6</v>
      </c>
      <c r="C37" s="53" t="s">
        <v>154</v>
      </c>
      <c r="D37" s="54">
        <v>9919151180</v>
      </c>
      <c r="E37" s="53" t="s">
        <v>8</v>
      </c>
      <c r="F37" s="103">
        <f t="shared" si="0"/>
        <v>1110.648</v>
      </c>
      <c r="G37" s="103">
        <f t="shared" si="0"/>
        <v>1110.648</v>
      </c>
      <c r="H37" s="135"/>
    </row>
    <row r="38" spans="1:8" ht="15" outlineLevel="7">
      <c r="A38" s="52" t="s">
        <v>31</v>
      </c>
      <c r="B38" s="53" t="s">
        <v>6</v>
      </c>
      <c r="C38" s="53" t="s">
        <v>154</v>
      </c>
      <c r="D38" s="54">
        <v>9919151180</v>
      </c>
      <c r="E38" s="53" t="s">
        <v>32</v>
      </c>
      <c r="F38" s="103">
        <f t="shared" si="0"/>
        <v>1110.648</v>
      </c>
      <c r="G38" s="103">
        <f t="shared" si="0"/>
        <v>1110.648</v>
      </c>
      <c r="H38" s="135"/>
    </row>
    <row r="39" spans="1:8" ht="15" outlineLevel="7">
      <c r="A39" s="52" t="s">
        <v>155</v>
      </c>
      <c r="B39" s="53" t="s">
        <v>6</v>
      </c>
      <c r="C39" s="53" t="s">
        <v>154</v>
      </c>
      <c r="D39" s="54">
        <v>9919151180</v>
      </c>
      <c r="E39" s="53" t="s">
        <v>156</v>
      </c>
      <c r="F39" s="105">
        <v>1110.648</v>
      </c>
      <c r="G39" s="136">
        <v>1110.648</v>
      </c>
      <c r="H39" s="135"/>
    </row>
    <row r="40" spans="1:8" ht="54" customHeight="1" outlineLevel="1">
      <c r="A40" s="52" t="s">
        <v>33</v>
      </c>
      <c r="B40" s="53" t="s">
        <v>6</v>
      </c>
      <c r="C40" s="53" t="s">
        <v>34</v>
      </c>
      <c r="D40" s="53" t="s">
        <v>158</v>
      </c>
      <c r="E40" s="53" t="s">
        <v>8</v>
      </c>
      <c r="F40" s="103">
        <f>F41</f>
        <v>16192.941</v>
      </c>
      <c r="G40" s="103">
        <f>G41</f>
        <v>13820</v>
      </c>
      <c r="H40" s="135"/>
    </row>
    <row r="41" spans="1:8" ht="39.75" customHeight="1" outlineLevel="2">
      <c r="A41" s="52" t="s">
        <v>35</v>
      </c>
      <c r="B41" s="53" t="s">
        <v>6</v>
      </c>
      <c r="C41" s="53" t="s">
        <v>36</v>
      </c>
      <c r="D41" s="53" t="s">
        <v>158</v>
      </c>
      <c r="E41" s="53" t="s">
        <v>8</v>
      </c>
      <c r="F41" s="103">
        <f>F42</f>
        <v>16192.941</v>
      </c>
      <c r="G41" s="103">
        <f>G42</f>
        <v>13820</v>
      </c>
      <c r="H41" s="135"/>
    </row>
    <row r="42" spans="1:8" ht="36" customHeight="1" outlineLevel="3">
      <c r="A42" s="52" t="s">
        <v>518</v>
      </c>
      <c r="B42" s="53" t="s">
        <v>6</v>
      </c>
      <c r="C42" s="53" t="s">
        <v>36</v>
      </c>
      <c r="D42" s="53" t="s">
        <v>165</v>
      </c>
      <c r="E42" s="53" t="s">
        <v>8</v>
      </c>
      <c r="F42" s="103">
        <f>F43+F46</f>
        <v>16192.941</v>
      </c>
      <c r="G42" s="103">
        <f>G43+G46</f>
        <v>13820</v>
      </c>
      <c r="H42" s="135"/>
    </row>
    <row r="43" spans="1:8" ht="39.75" customHeight="1" outlineLevel="5">
      <c r="A43" s="52" t="s">
        <v>37</v>
      </c>
      <c r="B43" s="53" t="s">
        <v>6</v>
      </c>
      <c r="C43" s="53" t="s">
        <v>36</v>
      </c>
      <c r="D43" s="137" t="s">
        <v>166</v>
      </c>
      <c r="E43" s="53" t="s">
        <v>8</v>
      </c>
      <c r="F43" s="103">
        <f>F44</f>
        <v>2872.144</v>
      </c>
      <c r="G43" s="103">
        <f>G44</f>
        <v>499.203</v>
      </c>
      <c r="H43" s="135"/>
    </row>
    <row r="44" spans="1:8" ht="15" outlineLevel="6">
      <c r="A44" s="52" t="s">
        <v>31</v>
      </c>
      <c r="B44" s="53" t="s">
        <v>6</v>
      </c>
      <c r="C44" s="53" t="s">
        <v>36</v>
      </c>
      <c r="D44" s="55" t="s">
        <v>166</v>
      </c>
      <c r="E44" s="53" t="s">
        <v>32</v>
      </c>
      <c r="F44" s="103">
        <f>F45</f>
        <v>2872.144</v>
      </c>
      <c r="G44" s="103">
        <f>G45</f>
        <v>499.203</v>
      </c>
      <c r="H44" s="135"/>
    </row>
    <row r="45" spans="1:8" ht="15" outlineLevel="7">
      <c r="A45" s="52" t="s">
        <v>38</v>
      </c>
      <c r="B45" s="53" t="s">
        <v>6</v>
      </c>
      <c r="C45" s="53" t="s">
        <v>36</v>
      </c>
      <c r="D45" s="55" t="s">
        <v>166</v>
      </c>
      <c r="E45" s="53" t="s">
        <v>39</v>
      </c>
      <c r="F45" s="105">
        <v>2872.144</v>
      </c>
      <c r="G45" s="136">
        <v>499.203</v>
      </c>
      <c r="H45" s="135"/>
    </row>
    <row r="46" spans="1:8" ht="94.5" customHeight="1" outlineLevel="7">
      <c r="A46" s="32" t="s">
        <v>480</v>
      </c>
      <c r="B46" s="53" t="s">
        <v>6</v>
      </c>
      <c r="C46" s="53" t="s">
        <v>36</v>
      </c>
      <c r="D46" s="53" t="s">
        <v>349</v>
      </c>
      <c r="E46" s="53" t="s">
        <v>8</v>
      </c>
      <c r="F46" s="105">
        <f>F47</f>
        <v>13320.797</v>
      </c>
      <c r="G46" s="136">
        <f>G47</f>
        <v>13320.797</v>
      </c>
      <c r="H46" s="135"/>
    </row>
    <row r="47" spans="1:8" ht="15" outlineLevel="7">
      <c r="A47" s="52" t="s">
        <v>31</v>
      </c>
      <c r="B47" s="53" t="s">
        <v>6</v>
      </c>
      <c r="C47" s="53" t="s">
        <v>36</v>
      </c>
      <c r="D47" s="53" t="s">
        <v>349</v>
      </c>
      <c r="E47" s="53" t="s">
        <v>32</v>
      </c>
      <c r="F47" s="105">
        <f>F48</f>
        <v>13320.797</v>
      </c>
      <c r="G47" s="136">
        <f>G48</f>
        <v>13320.797</v>
      </c>
      <c r="H47" s="135"/>
    </row>
    <row r="48" spans="1:8" ht="15" outlineLevel="7">
      <c r="A48" s="52" t="s">
        <v>38</v>
      </c>
      <c r="B48" s="53" t="s">
        <v>6</v>
      </c>
      <c r="C48" s="53" t="s">
        <v>36</v>
      </c>
      <c r="D48" s="53" t="s">
        <v>349</v>
      </c>
      <c r="E48" s="53" t="s">
        <v>39</v>
      </c>
      <c r="F48" s="105">
        <v>13320.797</v>
      </c>
      <c r="G48" s="136">
        <v>13320.797</v>
      </c>
      <c r="H48" s="135"/>
    </row>
    <row r="49" spans="1:9" s="3" customFormat="1" ht="37.5">
      <c r="A49" s="50" t="s">
        <v>40</v>
      </c>
      <c r="B49" s="51" t="s">
        <v>41</v>
      </c>
      <c r="C49" s="51" t="s">
        <v>7</v>
      </c>
      <c r="D49" s="51" t="s">
        <v>158</v>
      </c>
      <c r="E49" s="51" t="s">
        <v>8</v>
      </c>
      <c r="F49" s="102">
        <f>F50+F126+F159+F192+F205+F211+F221+F247+F236+F132</f>
        <v>98633.032</v>
      </c>
      <c r="G49" s="102">
        <f>G50+G126+G159+G192+G205+G211+G221+G247+G236+G132</f>
        <v>93968.88999999998</v>
      </c>
      <c r="H49" s="134"/>
      <c r="I49" s="9">
        <f>F49-F106-F111-F116-F121-F136</f>
        <v>93776.90599999999</v>
      </c>
    </row>
    <row r="50" spans="1:8" ht="15" outlineLevel="1">
      <c r="A50" s="52" t="s">
        <v>9</v>
      </c>
      <c r="B50" s="53" t="s">
        <v>41</v>
      </c>
      <c r="C50" s="53" t="s">
        <v>10</v>
      </c>
      <c r="D50" s="53" t="s">
        <v>158</v>
      </c>
      <c r="E50" s="53" t="s">
        <v>8</v>
      </c>
      <c r="F50" s="103">
        <f>F51+F56+F63+F69+F74</f>
        <v>53186.686</v>
      </c>
      <c r="G50" s="103">
        <f>G51+G56+G63+G69+G74</f>
        <v>52819.92</v>
      </c>
      <c r="H50" s="135"/>
    </row>
    <row r="51" spans="1:8" ht="40.5" customHeight="1" outlineLevel="2">
      <c r="A51" s="52" t="s">
        <v>42</v>
      </c>
      <c r="B51" s="53" t="s">
        <v>41</v>
      </c>
      <c r="C51" s="53" t="s">
        <v>43</v>
      </c>
      <c r="D51" s="53" t="s">
        <v>158</v>
      </c>
      <c r="E51" s="53" t="s">
        <v>8</v>
      </c>
      <c r="F51" s="103">
        <f aca="true" t="shared" si="1" ref="F51:G54">F52</f>
        <v>2135.65</v>
      </c>
      <c r="G51" s="103">
        <f t="shared" si="1"/>
        <v>2135.65</v>
      </c>
      <c r="H51" s="135"/>
    </row>
    <row r="52" spans="1:8" ht="37.5" outlineLevel="3">
      <c r="A52" s="52" t="s">
        <v>173</v>
      </c>
      <c r="B52" s="53" t="s">
        <v>41</v>
      </c>
      <c r="C52" s="53" t="s">
        <v>43</v>
      </c>
      <c r="D52" s="53" t="s">
        <v>159</v>
      </c>
      <c r="E52" s="53" t="s">
        <v>8</v>
      </c>
      <c r="F52" s="103">
        <f t="shared" si="1"/>
        <v>2135.65</v>
      </c>
      <c r="G52" s="103">
        <f t="shared" si="1"/>
        <v>2135.65</v>
      </c>
      <c r="H52" s="135"/>
    </row>
    <row r="53" spans="1:8" ht="15" outlineLevel="5">
      <c r="A53" s="52" t="s">
        <v>44</v>
      </c>
      <c r="B53" s="53" t="s">
        <v>41</v>
      </c>
      <c r="C53" s="53" t="s">
        <v>43</v>
      </c>
      <c r="D53" s="53" t="s">
        <v>167</v>
      </c>
      <c r="E53" s="53" t="s">
        <v>8</v>
      </c>
      <c r="F53" s="103">
        <f t="shared" si="1"/>
        <v>2135.65</v>
      </c>
      <c r="G53" s="103">
        <f t="shared" si="1"/>
        <v>2135.65</v>
      </c>
      <c r="H53" s="135"/>
    </row>
    <row r="54" spans="1:8" ht="74.25" customHeight="1" outlineLevel="6">
      <c r="A54" s="52" t="s">
        <v>14</v>
      </c>
      <c r="B54" s="53" t="s">
        <v>41</v>
      </c>
      <c r="C54" s="53" t="s">
        <v>43</v>
      </c>
      <c r="D54" s="53" t="s">
        <v>167</v>
      </c>
      <c r="E54" s="53" t="s">
        <v>15</v>
      </c>
      <c r="F54" s="103">
        <f t="shared" si="1"/>
        <v>2135.65</v>
      </c>
      <c r="G54" s="103">
        <f t="shared" si="1"/>
        <v>2135.65</v>
      </c>
      <c r="H54" s="135"/>
    </row>
    <row r="55" spans="1:8" ht="19.5" customHeight="1" outlineLevel="7">
      <c r="A55" s="52" t="s">
        <v>16</v>
      </c>
      <c r="B55" s="53" t="s">
        <v>41</v>
      </c>
      <c r="C55" s="53" t="s">
        <v>43</v>
      </c>
      <c r="D55" s="53" t="s">
        <v>167</v>
      </c>
      <c r="E55" s="53" t="s">
        <v>17</v>
      </c>
      <c r="F55" s="105">
        <v>2135.65</v>
      </c>
      <c r="G55" s="136">
        <v>2135.65</v>
      </c>
      <c r="H55" s="135"/>
    </row>
    <row r="56" spans="1:8" ht="54.75" customHeight="1" outlineLevel="2">
      <c r="A56" s="52" t="s">
        <v>45</v>
      </c>
      <c r="B56" s="53" t="s">
        <v>41</v>
      </c>
      <c r="C56" s="53" t="s">
        <v>46</v>
      </c>
      <c r="D56" s="53" t="s">
        <v>158</v>
      </c>
      <c r="E56" s="53" t="s">
        <v>8</v>
      </c>
      <c r="F56" s="103">
        <f>F57</f>
        <v>12911.87</v>
      </c>
      <c r="G56" s="103">
        <f>G57</f>
        <v>12911.87</v>
      </c>
      <c r="H56" s="135"/>
    </row>
    <row r="57" spans="1:8" ht="37.5" outlineLevel="3">
      <c r="A57" s="52" t="s">
        <v>173</v>
      </c>
      <c r="B57" s="53" t="s">
        <v>41</v>
      </c>
      <c r="C57" s="53" t="s">
        <v>46</v>
      </c>
      <c r="D57" s="53" t="s">
        <v>159</v>
      </c>
      <c r="E57" s="53" t="s">
        <v>8</v>
      </c>
      <c r="F57" s="103">
        <f>F58</f>
        <v>12911.87</v>
      </c>
      <c r="G57" s="103">
        <f>G58</f>
        <v>12911.87</v>
      </c>
      <c r="H57" s="135"/>
    </row>
    <row r="58" spans="1:8" ht="38.25" customHeight="1" outlineLevel="5">
      <c r="A58" s="52" t="s">
        <v>13</v>
      </c>
      <c r="B58" s="53" t="s">
        <v>41</v>
      </c>
      <c r="C58" s="53" t="s">
        <v>46</v>
      </c>
      <c r="D58" s="53" t="s">
        <v>160</v>
      </c>
      <c r="E58" s="53" t="s">
        <v>8</v>
      </c>
      <c r="F58" s="103">
        <f>F59+F61</f>
        <v>12911.87</v>
      </c>
      <c r="G58" s="103">
        <f>G59+G61</f>
        <v>12911.87</v>
      </c>
      <c r="H58" s="135"/>
    </row>
    <row r="59" spans="1:8" ht="75.75" customHeight="1" outlineLevel="6">
      <c r="A59" s="52" t="s">
        <v>14</v>
      </c>
      <c r="B59" s="53" t="s">
        <v>41</v>
      </c>
      <c r="C59" s="53" t="s">
        <v>46</v>
      </c>
      <c r="D59" s="53" t="s">
        <v>160</v>
      </c>
      <c r="E59" s="53" t="s">
        <v>15</v>
      </c>
      <c r="F59" s="103">
        <f>F60</f>
        <v>12844.87</v>
      </c>
      <c r="G59" s="103">
        <f>G60</f>
        <v>12844.87</v>
      </c>
      <c r="H59" s="135"/>
    </row>
    <row r="60" spans="1:8" ht="21" customHeight="1" outlineLevel="7">
      <c r="A60" s="52" t="s">
        <v>16</v>
      </c>
      <c r="B60" s="53" t="s">
        <v>41</v>
      </c>
      <c r="C60" s="53" t="s">
        <v>46</v>
      </c>
      <c r="D60" s="53" t="s">
        <v>160</v>
      </c>
      <c r="E60" s="53" t="s">
        <v>17</v>
      </c>
      <c r="F60" s="105">
        <v>12844.87</v>
      </c>
      <c r="G60" s="136">
        <v>12844.87</v>
      </c>
      <c r="H60" s="135"/>
    </row>
    <row r="61" spans="1:8" ht="37.5" outlineLevel="6">
      <c r="A61" s="52" t="s">
        <v>18</v>
      </c>
      <c r="B61" s="53" t="s">
        <v>41</v>
      </c>
      <c r="C61" s="53" t="s">
        <v>46</v>
      </c>
      <c r="D61" s="53" t="s">
        <v>160</v>
      </c>
      <c r="E61" s="53" t="s">
        <v>19</v>
      </c>
      <c r="F61" s="103">
        <f>F62</f>
        <v>67</v>
      </c>
      <c r="G61" s="103">
        <f>G62</f>
        <v>67</v>
      </c>
      <c r="H61" s="135"/>
    </row>
    <row r="62" spans="1:8" ht="37.5" customHeight="1" outlineLevel="7">
      <c r="A62" s="52" t="s">
        <v>20</v>
      </c>
      <c r="B62" s="53" t="s">
        <v>41</v>
      </c>
      <c r="C62" s="53" t="s">
        <v>46</v>
      </c>
      <c r="D62" s="53" t="s">
        <v>160</v>
      </c>
      <c r="E62" s="53" t="s">
        <v>21</v>
      </c>
      <c r="F62" s="105">
        <v>67</v>
      </c>
      <c r="G62" s="136">
        <v>67</v>
      </c>
      <c r="H62" s="135"/>
    </row>
    <row r="63" spans="1:8" ht="22.5" customHeight="1" outlineLevel="7">
      <c r="A63" s="52" t="s">
        <v>390</v>
      </c>
      <c r="B63" s="53" t="s">
        <v>41</v>
      </c>
      <c r="C63" s="53" t="s">
        <v>391</v>
      </c>
      <c r="D63" s="53" t="s">
        <v>158</v>
      </c>
      <c r="E63" s="53" t="s">
        <v>8</v>
      </c>
      <c r="F63" s="105">
        <f aca="true" t="shared" si="2" ref="F63:G67">F64</f>
        <v>21.921</v>
      </c>
      <c r="G63" s="105">
        <f t="shared" si="2"/>
        <v>23.055</v>
      </c>
      <c r="H63" s="135"/>
    </row>
    <row r="64" spans="1:8" ht="37.5" customHeight="1" outlineLevel="7">
      <c r="A64" s="52" t="s">
        <v>173</v>
      </c>
      <c r="B64" s="53" t="s">
        <v>41</v>
      </c>
      <c r="C64" s="53" t="s">
        <v>391</v>
      </c>
      <c r="D64" s="53" t="s">
        <v>159</v>
      </c>
      <c r="E64" s="53" t="s">
        <v>8</v>
      </c>
      <c r="F64" s="105">
        <f>F65</f>
        <v>21.921</v>
      </c>
      <c r="G64" s="105">
        <f>G65</f>
        <v>23.055</v>
      </c>
      <c r="H64" s="135"/>
    </row>
    <row r="65" spans="1:8" ht="21" customHeight="1" outlineLevel="7">
      <c r="A65" s="52" t="s">
        <v>491</v>
      </c>
      <c r="B65" s="53" t="s">
        <v>41</v>
      </c>
      <c r="C65" s="53" t="s">
        <v>391</v>
      </c>
      <c r="D65" s="53" t="s">
        <v>490</v>
      </c>
      <c r="E65" s="53" t="s">
        <v>8</v>
      </c>
      <c r="F65" s="105">
        <f>F66</f>
        <v>21.921</v>
      </c>
      <c r="G65" s="105">
        <f>G66</f>
        <v>23.055</v>
      </c>
      <c r="H65" s="135"/>
    </row>
    <row r="66" spans="1:8" ht="93.75" outlineLevel="7">
      <c r="A66" s="52" t="s">
        <v>535</v>
      </c>
      <c r="B66" s="53" t="s">
        <v>41</v>
      </c>
      <c r="C66" s="53" t="s">
        <v>391</v>
      </c>
      <c r="D66" s="53" t="s">
        <v>508</v>
      </c>
      <c r="E66" s="53" t="s">
        <v>8</v>
      </c>
      <c r="F66" s="105">
        <f t="shared" si="2"/>
        <v>21.921</v>
      </c>
      <c r="G66" s="105">
        <f t="shared" si="2"/>
        <v>23.055</v>
      </c>
      <c r="H66" s="135"/>
    </row>
    <row r="67" spans="1:8" ht="37.5" customHeight="1" outlineLevel="7">
      <c r="A67" s="52" t="s">
        <v>18</v>
      </c>
      <c r="B67" s="53" t="s">
        <v>41</v>
      </c>
      <c r="C67" s="53" t="s">
        <v>391</v>
      </c>
      <c r="D67" s="53" t="s">
        <v>508</v>
      </c>
      <c r="E67" s="53" t="s">
        <v>19</v>
      </c>
      <c r="F67" s="105">
        <f t="shared" si="2"/>
        <v>21.921</v>
      </c>
      <c r="G67" s="105">
        <f t="shared" si="2"/>
        <v>23.055</v>
      </c>
      <c r="H67" s="135"/>
    </row>
    <row r="68" spans="1:8" ht="37.5" customHeight="1" outlineLevel="7">
      <c r="A68" s="52" t="s">
        <v>20</v>
      </c>
      <c r="B68" s="53" t="s">
        <v>41</v>
      </c>
      <c r="C68" s="53" t="s">
        <v>391</v>
      </c>
      <c r="D68" s="53" t="s">
        <v>508</v>
      </c>
      <c r="E68" s="53" t="s">
        <v>21</v>
      </c>
      <c r="F68" s="105">
        <v>21.921</v>
      </c>
      <c r="G68" s="136">
        <v>23.055</v>
      </c>
      <c r="H68" s="135"/>
    </row>
    <row r="69" spans="1:8" ht="41.25" customHeight="1" outlineLevel="2">
      <c r="A69" s="52" t="s">
        <v>11</v>
      </c>
      <c r="B69" s="53" t="s">
        <v>41</v>
      </c>
      <c r="C69" s="53" t="s">
        <v>12</v>
      </c>
      <c r="D69" s="53" t="s">
        <v>158</v>
      </c>
      <c r="E69" s="53" t="s">
        <v>8</v>
      </c>
      <c r="F69" s="103">
        <f aca="true" t="shared" si="3" ref="F69:G72">F70</f>
        <v>594.24</v>
      </c>
      <c r="G69" s="103">
        <f t="shared" si="3"/>
        <v>594.24</v>
      </c>
      <c r="H69" s="135"/>
    </row>
    <row r="70" spans="1:8" ht="37.5" outlineLevel="4">
      <c r="A70" s="52" t="s">
        <v>173</v>
      </c>
      <c r="B70" s="53" t="s">
        <v>41</v>
      </c>
      <c r="C70" s="53" t="s">
        <v>12</v>
      </c>
      <c r="D70" s="53" t="s">
        <v>159</v>
      </c>
      <c r="E70" s="53" t="s">
        <v>8</v>
      </c>
      <c r="F70" s="103">
        <f t="shared" si="3"/>
        <v>594.24</v>
      </c>
      <c r="G70" s="103">
        <f t="shared" si="3"/>
        <v>594.24</v>
      </c>
      <c r="H70" s="135"/>
    </row>
    <row r="71" spans="1:8" ht="18.75" customHeight="1" outlineLevel="5">
      <c r="A71" s="52" t="s">
        <v>47</v>
      </c>
      <c r="B71" s="53" t="s">
        <v>41</v>
      </c>
      <c r="C71" s="53" t="s">
        <v>12</v>
      </c>
      <c r="D71" s="53" t="s">
        <v>168</v>
      </c>
      <c r="E71" s="53" t="s">
        <v>8</v>
      </c>
      <c r="F71" s="103">
        <f t="shared" si="3"/>
        <v>594.24</v>
      </c>
      <c r="G71" s="103">
        <f t="shared" si="3"/>
        <v>594.24</v>
      </c>
      <c r="H71" s="135"/>
    </row>
    <row r="72" spans="1:8" ht="76.5" customHeight="1" outlineLevel="6">
      <c r="A72" s="52" t="s">
        <v>14</v>
      </c>
      <c r="B72" s="53" t="s">
        <v>41</v>
      </c>
      <c r="C72" s="53" t="s">
        <v>12</v>
      </c>
      <c r="D72" s="53" t="s">
        <v>168</v>
      </c>
      <c r="E72" s="53" t="s">
        <v>15</v>
      </c>
      <c r="F72" s="103">
        <f t="shared" si="3"/>
        <v>594.24</v>
      </c>
      <c r="G72" s="103">
        <f t="shared" si="3"/>
        <v>594.24</v>
      </c>
      <c r="H72" s="135"/>
    </row>
    <row r="73" spans="1:8" ht="21" customHeight="1" outlineLevel="7">
      <c r="A73" s="52" t="s">
        <v>16</v>
      </c>
      <c r="B73" s="53" t="s">
        <v>41</v>
      </c>
      <c r="C73" s="53" t="s">
        <v>12</v>
      </c>
      <c r="D73" s="53" t="s">
        <v>168</v>
      </c>
      <c r="E73" s="53" t="s">
        <v>17</v>
      </c>
      <c r="F73" s="105">
        <v>594.24</v>
      </c>
      <c r="G73" s="136">
        <v>594.24</v>
      </c>
      <c r="H73" s="135"/>
    </row>
    <row r="74" spans="1:8" ht="15" outlineLevel="2">
      <c r="A74" s="52" t="s">
        <v>26</v>
      </c>
      <c r="B74" s="53" t="s">
        <v>41</v>
      </c>
      <c r="C74" s="53" t="s">
        <v>27</v>
      </c>
      <c r="D74" s="53" t="s">
        <v>158</v>
      </c>
      <c r="E74" s="53" t="s">
        <v>8</v>
      </c>
      <c r="F74" s="103">
        <f>F75+F95</f>
        <v>37523.005</v>
      </c>
      <c r="G74" s="103">
        <f>G75+G95</f>
        <v>37155.104999999996</v>
      </c>
      <c r="H74" s="135"/>
    </row>
    <row r="75" spans="1:8" ht="38.25" customHeight="1" outlineLevel="3">
      <c r="A75" s="52" t="s">
        <v>511</v>
      </c>
      <c r="B75" s="53" t="s">
        <v>41</v>
      </c>
      <c r="C75" s="53" t="s">
        <v>27</v>
      </c>
      <c r="D75" s="53" t="s">
        <v>161</v>
      </c>
      <c r="E75" s="53" t="s">
        <v>8</v>
      </c>
      <c r="F75" s="103">
        <f>F76+F83+F88</f>
        <v>16184.649</v>
      </c>
      <c r="G75" s="103">
        <f>G76+G83+G88</f>
        <v>16184.649</v>
      </c>
      <c r="H75" s="135"/>
    </row>
    <row r="76" spans="1:8" ht="15" outlineLevel="4">
      <c r="A76" s="52" t="s">
        <v>512</v>
      </c>
      <c r="B76" s="53" t="s">
        <v>41</v>
      </c>
      <c r="C76" s="53" t="s">
        <v>27</v>
      </c>
      <c r="D76" s="53" t="s">
        <v>169</v>
      </c>
      <c r="E76" s="53" t="s">
        <v>8</v>
      </c>
      <c r="F76" s="103">
        <f>F77+F80</f>
        <v>490</v>
      </c>
      <c r="G76" s="103">
        <f>G77+G80</f>
        <v>490</v>
      </c>
      <c r="H76" s="135"/>
    </row>
    <row r="77" spans="1:8" ht="39" customHeight="1" outlineLevel="5">
      <c r="A77" s="52" t="s">
        <v>28</v>
      </c>
      <c r="B77" s="53" t="s">
        <v>41</v>
      </c>
      <c r="C77" s="53" t="s">
        <v>27</v>
      </c>
      <c r="D77" s="53" t="s">
        <v>163</v>
      </c>
      <c r="E77" s="53" t="s">
        <v>8</v>
      </c>
      <c r="F77" s="103">
        <f>F78</f>
        <v>250</v>
      </c>
      <c r="G77" s="103">
        <f>G78</f>
        <v>240</v>
      </c>
      <c r="H77" s="135"/>
    </row>
    <row r="78" spans="1:8" ht="37.5" outlineLevel="6">
      <c r="A78" s="52" t="s">
        <v>18</v>
      </c>
      <c r="B78" s="53" t="s">
        <v>41</v>
      </c>
      <c r="C78" s="53" t="s">
        <v>27</v>
      </c>
      <c r="D78" s="53" t="s">
        <v>163</v>
      </c>
      <c r="E78" s="53" t="s">
        <v>19</v>
      </c>
      <c r="F78" s="103">
        <f>F79</f>
        <v>250</v>
      </c>
      <c r="G78" s="103">
        <f>G79</f>
        <v>240</v>
      </c>
      <c r="H78" s="135"/>
    </row>
    <row r="79" spans="1:8" ht="38.25" customHeight="1" outlineLevel="7">
      <c r="A79" s="52" t="s">
        <v>20</v>
      </c>
      <c r="B79" s="53" t="s">
        <v>41</v>
      </c>
      <c r="C79" s="53" t="s">
        <v>27</v>
      </c>
      <c r="D79" s="53" t="s">
        <v>163</v>
      </c>
      <c r="E79" s="53" t="s">
        <v>21</v>
      </c>
      <c r="F79" s="105">
        <f>240+10</f>
        <v>250</v>
      </c>
      <c r="G79" s="136">
        <v>240</v>
      </c>
      <c r="H79" s="135"/>
    </row>
    <row r="80" spans="1:8" ht="15" outlineLevel="7">
      <c r="A80" s="52" t="s">
        <v>29</v>
      </c>
      <c r="B80" s="53" t="s">
        <v>41</v>
      </c>
      <c r="C80" s="53" t="s">
        <v>27</v>
      </c>
      <c r="D80" s="53" t="s">
        <v>164</v>
      </c>
      <c r="E80" s="53" t="s">
        <v>8</v>
      </c>
      <c r="F80" s="103">
        <f>F81</f>
        <v>240</v>
      </c>
      <c r="G80" s="103">
        <f>G81</f>
        <v>250</v>
      </c>
      <c r="H80" s="135"/>
    </row>
    <row r="81" spans="1:8" ht="37.5" outlineLevel="7">
      <c r="A81" s="52" t="s">
        <v>18</v>
      </c>
      <c r="B81" s="53" t="s">
        <v>41</v>
      </c>
      <c r="C81" s="53" t="s">
        <v>27</v>
      </c>
      <c r="D81" s="53" t="s">
        <v>164</v>
      </c>
      <c r="E81" s="53" t="s">
        <v>19</v>
      </c>
      <c r="F81" s="103">
        <f>F82</f>
        <v>240</v>
      </c>
      <c r="G81" s="103">
        <f>G82</f>
        <v>250</v>
      </c>
      <c r="H81" s="135"/>
    </row>
    <row r="82" spans="1:8" ht="39" customHeight="1" outlineLevel="7">
      <c r="A82" s="52" t="s">
        <v>20</v>
      </c>
      <c r="B82" s="53" t="s">
        <v>41</v>
      </c>
      <c r="C82" s="53" t="s">
        <v>27</v>
      </c>
      <c r="D82" s="53" t="s">
        <v>164</v>
      </c>
      <c r="E82" s="53" t="s">
        <v>21</v>
      </c>
      <c r="F82" s="106">
        <f>250-10</f>
        <v>240</v>
      </c>
      <c r="G82" s="136">
        <v>250</v>
      </c>
      <c r="H82" s="135"/>
    </row>
    <row r="83" spans="1:8" ht="54" customHeight="1" outlineLevel="5">
      <c r="A83" s="52" t="s">
        <v>48</v>
      </c>
      <c r="B83" s="53" t="s">
        <v>41</v>
      </c>
      <c r="C83" s="53" t="s">
        <v>27</v>
      </c>
      <c r="D83" s="53" t="s">
        <v>170</v>
      </c>
      <c r="E83" s="53" t="s">
        <v>8</v>
      </c>
      <c r="F83" s="103">
        <f>F84+F86</f>
        <v>1050.09</v>
      </c>
      <c r="G83" s="103">
        <f>G84+G86</f>
        <v>1050.09</v>
      </c>
      <c r="H83" s="135"/>
    </row>
    <row r="84" spans="1:8" ht="37.5" outlineLevel="6">
      <c r="A84" s="52" t="s">
        <v>18</v>
      </c>
      <c r="B84" s="53" t="s">
        <v>41</v>
      </c>
      <c r="C84" s="53" t="s">
        <v>27</v>
      </c>
      <c r="D84" s="53" t="s">
        <v>170</v>
      </c>
      <c r="E84" s="53" t="s">
        <v>19</v>
      </c>
      <c r="F84" s="103">
        <f>F85</f>
        <v>857.41</v>
      </c>
      <c r="G84" s="103">
        <f>G85</f>
        <v>857.41</v>
      </c>
      <c r="H84" s="135"/>
    </row>
    <row r="85" spans="1:8" ht="38.25" customHeight="1" outlineLevel="7">
      <c r="A85" s="52" t="s">
        <v>20</v>
      </c>
      <c r="B85" s="53" t="s">
        <v>41</v>
      </c>
      <c r="C85" s="53" t="s">
        <v>27</v>
      </c>
      <c r="D85" s="53" t="s">
        <v>170</v>
      </c>
      <c r="E85" s="53" t="s">
        <v>21</v>
      </c>
      <c r="F85" s="105">
        <v>857.41</v>
      </c>
      <c r="G85" s="136">
        <v>857.41</v>
      </c>
      <c r="H85" s="135"/>
    </row>
    <row r="86" spans="1:8" ht="15" outlineLevel="6">
      <c r="A86" s="52" t="s">
        <v>22</v>
      </c>
      <c r="B86" s="53" t="s">
        <v>41</v>
      </c>
      <c r="C86" s="53" t="s">
        <v>27</v>
      </c>
      <c r="D86" s="53" t="s">
        <v>170</v>
      </c>
      <c r="E86" s="53" t="s">
        <v>23</v>
      </c>
      <c r="F86" s="103">
        <f>F87</f>
        <v>192.68</v>
      </c>
      <c r="G86" s="103">
        <f>G87</f>
        <v>192.68</v>
      </c>
      <c r="H86" s="135"/>
    </row>
    <row r="87" spans="1:8" ht="15" outlineLevel="7">
      <c r="A87" s="52" t="s">
        <v>24</v>
      </c>
      <c r="B87" s="53" t="s">
        <v>41</v>
      </c>
      <c r="C87" s="53" t="s">
        <v>27</v>
      </c>
      <c r="D87" s="53" t="s">
        <v>170</v>
      </c>
      <c r="E87" s="53" t="s">
        <v>25</v>
      </c>
      <c r="F87" s="105">
        <v>192.68</v>
      </c>
      <c r="G87" s="136">
        <v>192.68</v>
      </c>
      <c r="H87" s="135"/>
    </row>
    <row r="88" spans="1:8" ht="37.5" customHeight="1" outlineLevel="5">
      <c r="A88" s="52" t="s">
        <v>49</v>
      </c>
      <c r="B88" s="53" t="s">
        <v>41</v>
      </c>
      <c r="C88" s="53" t="s">
        <v>27</v>
      </c>
      <c r="D88" s="53" t="s">
        <v>171</v>
      </c>
      <c r="E88" s="53" t="s">
        <v>8</v>
      </c>
      <c r="F88" s="103">
        <f>F89+F91+F93</f>
        <v>14644.559</v>
      </c>
      <c r="G88" s="103">
        <f>G89+G91+G93</f>
        <v>14644.559</v>
      </c>
      <c r="H88" s="135"/>
    </row>
    <row r="89" spans="1:8" ht="72.75" customHeight="1" outlineLevel="6">
      <c r="A89" s="52" t="s">
        <v>14</v>
      </c>
      <c r="B89" s="53" t="s">
        <v>41</v>
      </c>
      <c r="C89" s="53" t="s">
        <v>27</v>
      </c>
      <c r="D89" s="53" t="s">
        <v>171</v>
      </c>
      <c r="E89" s="53" t="s">
        <v>15</v>
      </c>
      <c r="F89" s="103">
        <f>F90</f>
        <v>6727.6</v>
      </c>
      <c r="G89" s="103">
        <f>G90</f>
        <v>6727.6</v>
      </c>
      <c r="H89" s="135"/>
    </row>
    <row r="90" spans="1:8" ht="20.25" customHeight="1" outlineLevel="7">
      <c r="A90" s="52" t="s">
        <v>50</v>
      </c>
      <c r="B90" s="53" t="s">
        <v>41</v>
      </c>
      <c r="C90" s="53" t="s">
        <v>27</v>
      </c>
      <c r="D90" s="53" t="s">
        <v>171</v>
      </c>
      <c r="E90" s="53" t="s">
        <v>51</v>
      </c>
      <c r="F90" s="105">
        <v>6727.6</v>
      </c>
      <c r="G90" s="136">
        <v>6727.6</v>
      </c>
      <c r="H90" s="135"/>
    </row>
    <row r="91" spans="1:8" ht="37.5" outlineLevel="6">
      <c r="A91" s="52" t="s">
        <v>18</v>
      </c>
      <c r="B91" s="53" t="s">
        <v>41</v>
      </c>
      <c r="C91" s="53" t="s">
        <v>27</v>
      </c>
      <c r="D91" s="53" t="s">
        <v>171</v>
      </c>
      <c r="E91" s="53" t="s">
        <v>19</v>
      </c>
      <c r="F91" s="103">
        <f>F92</f>
        <v>7211.239</v>
      </c>
      <c r="G91" s="103">
        <f>G92</f>
        <v>7211.239</v>
      </c>
      <c r="H91" s="135"/>
    </row>
    <row r="92" spans="1:8" ht="38.25" customHeight="1" outlineLevel="7">
      <c r="A92" s="52" t="s">
        <v>20</v>
      </c>
      <c r="B92" s="53" t="s">
        <v>41</v>
      </c>
      <c r="C92" s="53" t="s">
        <v>27</v>
      </c>
      <c r="D92" s="53" t="s">
        <v>171</v>
      </c>
      <c r="E92" s="53" t="s">
        <v>21</v>
      </c>
      <c r="F92" s="105">
        <v>7211.239</v>
      </c>
      <c r="G92" s="136">
        <v>7211.239</v>
      </c>
      <c r="H92" s="135"/>
    </row>
    <row r="93" spans="1:8" ht="15" outlineLevel="6">
      <c r="A93" s="52" t="s">
        <v>22</v>
      </c>
      <c r="B93" s="53" t="s">
        <v>41</v>
      </c>
      <c r="C93" s="53" t="s">
        <v>27</v>
      </c>
      <c r="D93" s="53" t="s">
        <v>171</v>
      </c>
      <c r="E93" s="53" t="s">
        <v>23</v>
      </c>
      <c r="F93" s="103">
        <f>F94</f>
        <v>705.72</v>
      </c>
      <c r="G93" s="103">
        <f>G94</f>
        <v>705.72</v>
      </c>
      <c r="H93" s="135"/>
    </row>
    <row r="94" spans="1:8" ht="15" outlineLevel="7">
      <c r="A94" s="52" t="s">
        <v>24</v>
      </c>
      <c r="B94" s="53" t="s">
        <v>41</v>
      </c>
      <c r="C94" s="53" t="s">
        <v>27</v>
      </c>
      <c r="D94" s="53" t="s">
        <v>171</v>
      </c>
      <c r="E94" s="53" t="s">
        <v>25</v>
      </c>
      <c r="F94" s="105">
        <v>705.72</v>
      </c>
      <c r="G94" s="136">
        <v>705.72</v>
      </c>
      <c r="H94" s="135"/>
    </row>
    <row r="95" spans="1:8" ht="37.5" outlineLevel="3">
      <c r="A95" s="52" t="s">
        <v>173</v>
      </c>
      <c r="B95" s="53" t="s">
        <v>41</v>
      </c>
      <c r="C95" s="53" t="s">
        <v>27</v>
      </c>
      <c r="D95" s="53" t="s">
        <v>159</v>
      </c>
      <c r="E95" s="53" t="s">
        <v>8</v>
      </c>
      <c r="F95" s="103">
        <f>F96+F99+F102+F105</f>
        <v>21338.355999999996</v>
      </c>
      <c r="G95" s="103">
        <f>G96+G99+G102+G105</f>
        <v>20970.456</v>
      </c>
      <c r="H95" s="135"/>
    </row>
    <row r="96" spans="1:8" ht="39.75" customHeight="1" outlineLevel="5">
      <c r="A96" s="52" t="s">
        <v>13</v>
      </c>
      <c r="B96" s="53" t="s">
        <v>41</v>
      </c>
      <c r="C96" s="53" t="s">
        <v>27</v>
      </c>
      <c r="D96" s="53" t="s">
        <v>160</v>
      </c>
      <c r="E96" s="53" t="s">
        <v>8</v>
      </c>
      <c r="F96" s="103">
        <f>F97</f>
        <v>16592.37</v>
      </c>
      <c r="G96" s="103">
        <f>G97</f>
        <v>16592.37</v>
      </c>
      <c r="H96" s="135"/>
    </row>
    <row r="97" spans="1:8" ht="75.75" customHeight="1" outlineLevel="6">
      <c r="A97" s="52" t="s">
        <v>14</v>
      </c>
      <c r="B97" s="53" t="s">
        <v>41</v>
      </c>
      <c r="C97" s="53" t="s">
        <v>27</v>
      </c>
      <c r="D97" s="53" t="s">
        <v>160</v>
      </c>
      <c r="E97" s="53" t="s">
        <v>15</v>
      </c>
      <c r="F97" s="103">
        <f>F98</f>
        <v>16592.37</v>
      </c>
      <c r="G97" s="103">
        <f>G98</f>
        <v>16592.37</v>
      </c>
      <c r="H97" s="135"/>
    </row>
    <row r="98" spans="1:8" ht="21" customHeight="1" outlineLevel="7">
      <c r="A98" s="52" t="s">
        <v>16</v>
      </c>
      <c r="B98" s="53" t="s">
        <v>41</v>
      </c>
      <c r="C98" s="53" t="s">
        <v>27</v>
      </c>
      <c r="D98" s="53" t="s">
        <v>160</v>
      </c>
      <c r="E98" s="53" t="s">
        <v>17</v>
      </c>
      <c r="F98" s="105">
        <v>16592.37</v>
      </c>
      <c r="G98" s="136">
        <v>16592.37</v>
      </c>
      <c r="H98" s="135"/>
    </row>
    <row r="99" spans="1:8" ht="38.25" customHeight="1" outlineLevel="7">
      <c r="A99" s="52" t="s">
        <v>347</v>
      </c>
      <c r="B99" s="53" t="s">
        <v>41</v>
      </c>
      <c r="C99" s="53" t="s">
        <v>27</v>
      </c>
      <c r="D99" s="53" t="s">
        <v>348</v>
      </c>
      <c r="E99" s="53" t="s">
        <v>8</v>
      </c>
      <c r="F99" s="105">
        <f>F100</f>
        <v>76.35</v>
      </c>
      <c r="G99" s="136">
        <f>G100</f>
        <v>76.35</v>
      </c>
      <c r="H99" s="135"/>
    </row>
    <row r="100" spans="1:8" ht="75.75" customHeight="1" outlineLevel="7">
      <c r="A100" s="52" t="s">
        <v>14</v>
      </c>
      <c r="B100" s="53" t="s">
        <v>41</v>
      </c>
      <c r="C100" s="53" t="s">
        <v>27</v>
      </c>
      <c r="D100" s="53" t="s">
        <v>348</v>
      </c>
      <c r="E100" s="53" t="s">
        <v>15</v>
      </c>
      <c r="F100" s="105">
        <f>F101</f>
        <v>76.35</v>
      </c>
      <c r="G100" s="136">
        <f>G101</f>
        <v>76.35</v>
      </c>
      <c r="H100" s="135"/>
    </row>
    <row r="101" spans="1:8" ht="21.75" customHeight="1" outlineLevel="7">
      <c r="A101" s="52" t="s">
        <v>16</v>
      </c>
      <c r="B101" s="53" t="s">
        <v>41</v>
      </c>
      <c r="C101" s="53" t="s">
        <v>27</v>
      </c>
      <c r="D101" s="53" t="s">
        <v>348</v>
      </c>
      <c r="E101" s="53" t="s">
        <v>17</v>
      </c>
      <c r="F101" s="105">
        <v>76.35</v>
      </c>
      <c r="G101" s="136">
        <v>76.35</v>
      </c>
      <c r="H101" s="135"/>
    </row>
    <row r="102" spans="1:8" ht="36.75" customHeight="1" outlineLevel="7">
      <c r="A102" s="52" t="s">
        <v>365</v>
      </c>
      <c r="B102" s="53" t="s">
        <v>41</v>
      </c>
      <c r="C102" s="53" t="s">
        <v>27</v>
      </c>
      <c r="D102" s="53" t="s">
        <v>364</v>
      </c>
      <c r="E102" s="53" t="s">
        <v>8</v>
      </c>
      <c r="F102" s="105">
        <f>F103</f>
        <v>188</v>
      </c>
      <c r="G102" s="105">
        <f>G103</f>
        <v>188</v>
      </c>
      <c r="H102" s="135"/>
    </row>
    <row r="103" spans="1:8" ht="36.75" customHeight="1" outlineLevel="7">
      <c r="A103" s="52" t="s">
        <v>18</v>
      </c>
      <c r="B103" s="53" t="s">
        <v>41</v>
      </c>
      <c r="C103" s="53" t="s">
        <v>27</v>
      </c>
      <c r="D103" s="53" t="s">
        <v>364</v>
      </c>
      <c r="E103" s="53" t="s">
        <v>19</v>
      </c>
      <c r="F103" s="105">
        <f>F104</f>
        <v>188</v>
      </c>
      <c r="G103" s="105">
        <f>G104</f>
        <v>188</v>
      </c>
      <c r="H103" s="135"/>
    </row>
    <row r="104" spans="1:8" ht="36.75" customHeight="1" outlineLevel="7">
      <c r="A104" s="52" t="s">
        <v>20</v>
      </c>
      <c r="B104" s="53" t="s">
        <v>41</v>
      </c>
      <c r="C104" s="53" t="s">
        <v>27</v>
      </c>
      <c r="D104" s="53" t="s">
        <v>364</v>
      </c>
      <c r="E104" s="53" t="s">
        <v>21</v>
      </c>
      <c r="F104" s="105">
        <v>188</v>
      </c>
      <c r="G104" s="136">
        <v>188</v>
      </c>
      <c r="H104" s="135"/>
    </row>
    <row r="105" spans="1:8" ht="20.25" customHeight="1" outlineLevel="7">
      <c r="A105" s="52" t="s">
        <v>491</v>
      </c>
      <c r="B105" s="53" t="s">
        <v>41</v>
      </c>
      <c r="C105" s="53" t="s">
        <v>27</v>
      </c>
      <c r="D105" s="53" t="s">
        <v>490</v>
      </c>
      <c r="E105" s="53" t="s">
        <v>8</v>
      </c>
      <c r="F105" s="105">
        <f>F106+F111+F116+F121</f>
        <v>4481.6359999999995</v>
      </c>
      <c r="G105" s="105">
        <f>G106+G111+G116+G121</f>
        <v>4113.736</v>
      </c>
      <c r="H105" s="135"/>
    </row>
    <row r="106" spans="1:8" ht="76.5" customHeight="1" outlineLevel="7">
      <c r="A106" s="32" t="s">
        <v>488</v>
      </c>
      <c r="B106" s="53" t="s">
        <v>41</v>
      </c>
      <c r="C106" s="53" t="s">
        <v>27</v>
      </c>
      <c r="D106" s="53" t="s">
        <v>492</v>
      </c>
      <c r="E106" s="53" t="s">
        <v>8</v>
      </c>
      <c r="F106" s="103">
        <f>F107+F109</f>
        <v>1858.6999999999998</v>
      </c>
      <c r="G106" s="103">
        <f>G107+G109</f>
        <v>1490.8</v>
      </c>
      <c r="H106" s="135"/>
    </row>
    <row r="107" spans="1:8" ht="75" customHeight="1" outlineLevel="7">
      <c r="A107" s="52" t="s">
        <v>14</v>
      </c>
      <c r="B107" s="53" t="s">
        <v>41</v>
      </c>
      <c r="C107" s="53" t="s">
        <v>27</v>
      </c>
      <c r="D107" s="53" t="s">
        <v>492</v>
      </c>
      <c r="E107" s="53" t="s">
        <v>15</v>
      </c>
      <c r="F107" s="103">
        <f>F108</f>
        <v>1186.1</v>
      </c>
      <c r="G107" s="103">
        <f>G108</f>
        <v>1186.1</v>
      </c>
      <c r="H107" s="135"/>
    </row>
    <row r="108" spans="1:8" ht="21" customHeight="1" outlineLevel="7">
      <c r="A108" s="52" t="s">
        <v>16</v>
      </c>
      <c r="B108" s="53" t="s">
        <v>41</v>
      </c>
      <c r="C108" s="53" t="s">
        <v>27</v>
      </c>
      <c r="D108" s="53" t="s">
        <v>492</v>
      </c>
      <c r="E108" s="53" t="s">
        <v>17</v>
      </c>
      <c r="F108" s="105">
        <v>1186.1</v>
      </c>
      <c r="G108" s="136">
        <v>1186.1</v>
      </c>
      <c r="H108" s="135"/>
    </row>
    <row r="109" spans="1:8" ht="37.5" outlineLevel="7">
      <c r="A109" s="52" t="s">
        <v>18</v>
      </c>
      <c r="B109" s="53" t="s">
        <v>41</v>
      </c>
      <c r="C109" s="53" t="s">
        <v>27</v>
      </c>
      <c r="D109" s="53" t="s">
        <v>492</v>
      </c>
      <c r="E109" s="53" t="s">
        <v>19</v>
      </c>
      <c r="F109" s="103">
        <f>F110</f>
        <v>672.6</v>
      </c>
      <c r="G109" s="103">
        <f>G110</f>
        <v>304.7</v>
      </c>
      <c r="H109" s="135"/>
    </row>
    <row r="110" spans="1:8" ht="36.75" customHeight="1" outlineLevel="7">
      <c r="A110" s="52" t="s">
        <v>20</v>
      </c>
      <c r="B110" s="53" t="s">
        <v>41</v>
      </c>
      <c r="C110" s="53" t="s">
        <v>27</v>
      </c>
      <c r="D110" s="53" t="s">
        <v>492</v>
      </c>
      <c r="E110" s="53" t="s">
        <v>21</v>
      </c>
      <c r="F110" s="105">
        <v>672.6</v>
      </c>
      <c r="G110" s="136">
        <v>304.7</v>
      </c>
      <c r="H110" s="135"/>
    </row>
    <row r="111" spans="1:8" ht="76.5" customHeight="1" outlineLevel="7">
      <c r="A111" s="32" t="s">
        <v>485</v>
      </c>
      <c r="B111" s="53" t="s">
        <v>41</v>
      </c>
      <c r="C111" s="53" t="s">
        <v>27</v>
      </c>
      <c r="D111" s="53" t="s">
        <v>493</v>
      </c>
      <c r="E111" s="53" t="s">
        <v>8</v>
      </c>
      <c r="F111" s="103">
        <f>F112+F114</f>
        <v>1137.906</v>
      </c>
      <c r="G111" s="103">
        <f>G112+G114</f>
        <v>1137.906</v>
      </c>
      <c r="H111" s="135"/>
    </row>
    <row r="112" spans="1:8" ht="78" customHeight="1" outlineLevel="7">
      <c r="A112" s="52" t="s">
        <v>14</v>
      </c>
      <c r="B112" s="53" t="s">
        <v>41</v>
      </c>
      <c r="C112" s="53" t="s">
        <v>27</v>
      </c>
      <c r="D112" s="53" t="s">
        <v>493</v>
      </c>
      <c r="E112" s="53" t="s">
        <v>15</v>
      </c>
      <c r="F112" s="103">
        <f>F113</f>
        <v>1099.216</v>
      </c>
      <c r="G112" s="103">
        <f>G113</f>
        <v>1099.216</v>
      </c>
      <c r="H112" s="135"/>
    </row>
    <row r="113" spans="1:8" ht="21.75" customHeight="1" outlineLevel="7">
      <c r="A113" s="52" t="s">
        <v>16</v>
      </c>
      <c r="B113" s="53" t="s">
        <v>41</v>
      </c>
      <c r="C113" s="53" t="s">
        <v>27</v>
      </c>
      <c r="D113" s="53" t="s">
        <v>493</v>
      </c>
      <c r="E113" s="53" t="s">
        <v>17</v>
      </c>
      <c r="F113" s="105">
        <v>1099.216</v>
      </c>
      <c r="G113" s="136">
        <v>1099.216</v>
      </c>
      <c r="H113" s="135"/>
    </row>
    <row r="114" spans="1:8" ht="37.5" outlineLevel="7">
      <c r="A114" s="52" t="s">
        <v>18</v>
      </c>
      <c r="B114" s="53" t="s">
        <v>41</v>
      </c>
      <c r="C114" s="53" t="s">
        <v>27</v>
      </c>
      <c r="D114" s="53" t="s">
        <v>493</v>
      </c>
      <c r="E114" s="53" t="s">
        <v>19</v>
      </c>
      <c r="F114" s="103">
        <f>F115</f>
        <v>38.69</v>
      </c>
      <c r="G114" s="103">
        <f>G115</f>
        <v>38.69</v>
      </c>
      <c r="H114" s="135"/>
    </row>
    <row r="115" spans="1:8" ht="37.5" customHeight="1" outlineLevel="7">
      <c r="A115" s="52" t="s">
        <v>20</v>
      </c>
      <c r="B115" s="53" t="s">
        <v>41</v>
      </c>
      <c r="C115" s="53" t="s">
        <v>27</v>
      </c>
      <c r="D115" s="53" t="s">
        <v>493</v>
      </c>
      <c r="E115" s="53" t="s">
        <v>21</v>
      </c>
      <c r="F115" s="105">
        <v>38.69</v>
      </c>
      <c r="G115" s="136">
        <v>38.69</v>
      </c>
      <c r="H115" s="135"/>
    </row>
    <row r="116" spans="1:8" ht="56.25" outlineLevel="7">
      <c r="A116" s="32" t="s">
        <v>446</v>
      </c>
      <c r="B116" s="53" t="s">
        <v>41</v>
      </c>
      <c r="C116" s="53" t="s">
        <v>27</v>
      </c>
      <c r="D116" s="53" t="s">
        <v>494</v>
      </c>
      <c r="E116" s="53" t="s">
        <v>8</v>
      </c>
      <c r="F116" s="103">
        <f>F117+F119</f>
        <v>737.873</v>
      </c>
      <c r="G116" s="103">
        <f>G117+G119</f>
        <v>737.873</v>
      </c>
      <c r="H116" s="135"/>
    </row>
    <row r="117" spans="1:8" ht="76.5" customHeight="1" outlineLevel="7">
      <c r="A117" s="52" t="s">
        <v>14</v>
      </c>
      <c r="B117" s="53" t="s">
        <v>41</v>
      </c>
      <c r="C117" s="53" t="s">
        <v>27</v>
      </c>
      <c r="D117" s="53" t="s">
        <v>494</v>
      </c>
      <c r="E117" s="53" t="s">
        <v>15</v>
      </c>
      <c r="F117" s="103">
        <f>F118</f>
        <v>709.947</v>
      </c>
      <c r="G117" s="103">
        <f>G118</f>
        <v>709.947</v>
      </c>
      <c r="H117" s="135"/>
    </row>
    <row r="118" spans="1:8" ht="21.75" customHeight="1" outlineLevel="7">
      <c r="A118" s="52" t="s">
        <v>16</v>
      </c>
      <c r="B118" s="53" t="s">
        <v>41</v>
      </c>
      <c r="C118" s="53" t="s">
        <v>27</v>
      </c>
      <c r="D118" s="53" t="s">
        <v>494</v>
      </c>
      <c r="E118" s="53" t="s">
        <v>17</v>
      </c>
      <c r="F118" s="105">
        <v>709.947</v>
      </c>
      <c r="G118" s="136">
        <v>709.947</v>
      </c>
      <c r="H118" s="135"/>
    </row>
    <row r="119" spans="1:8" ht="37.5" outlineLevel="7">
      <c r="A119" s="52" t="s">
        <v>18</v>
      </c>
      <c r="B119" s="53" t="s">
        <v>41</v>
      </c>
      <c r="C119" s="53" t="s">
        <v>27</v>
      </c>
      <c r="D119" s="53" t="s">
        <v>494</v>
      </c>
      <c r="E119" s="53" t="s">
        <v>19</v>
      </c>
      <c r="F119" s="105">
        <v>27.926</v>
      </c>
      <c r="G119" s="105">
        <v>27.926</v>
      </c>
      <c r="H119" s="135"/>
    </row>
    <row r="120" spans="1:8" ht="37.5" outlineLevel="7">
      <c r="A120" s="52" t="s">
        <v>20</v>
      </c>
      <c r="B120" s="53" t="s">
        <v>41</v>
      </c>
      <c r="C120" s="53" t="s">
        <v>27</v>
      </c>
      <c r="D120" s="53" t="s">
        <v>494</v>
      </c>
      <c r="E120" s="53" t="s">
        <v>21</v>
      </c>
      <c r="F120" s="105">
        <v>49.44</v>
      </c>
      <c r="G120" s="136">
        <v>49.44</v>
      </c>
      <c r="H120" s="135"/>
    </row>
    <row r="121" spans="1:8" ht="76.5" customHeight="1" outlineLevel="7">
      <c r="A121" s="32" t="s">
        <v>486</v>
      </c>
      <c r="B121" s="53" t="s">
        <v>41</v>
      </c>
      <c r="C121" s="53" t="s">
        <v>27</v>
      </c>
      <c r="D121" s="53" t="s">
        <v>495</v>
      </c>
      <c r="E121" s="53" t="s">
        <v>8</v>
      </c>
      <c r="F121" s="103">
        <f>F122+F124</f>
        <v>747.1569999999999</v>
      </c>
      <c r="G121" s="103">
        <f>G122+G124</f>
        <v>747.1569999999999</v>
      </c>
      <c r="H121" s="135"/>
    </row>
    <row r="122" spans="1:8" ht="75.75" customHeight="1" outlineLevel="7">
      <c r="A122" s="52" t="s">
        <v>14</v>
      </c>
      <c r="B122" s="53" t="s">
        <v>41</v>
      </c>
      <c r="C122" s="53" t="s">
        <v>27</v>
      </c>
      <c r="D122" s="53" t="s">
        <v>495</v>
      </c>
      <c r="E122" s="53" t="s">
        <v>15</v>
      </c>
      <c r="F122" s="103">
        <f>F123</f>
        <v>733.333</v>
      </c>
      <c r="G122" s="103">
        <f>G123</f>
        <v>733.333</v>
      </c>
      <c r="H122" s="135"/>
    </row>
    <row r="123" spans="1:8" ht="20.25" customHeight="1" outlineLevel="7">
      <c r="A123" s="52" t="s">
        <v>16</v>
      </c>
      <c r="B123" s="53" t="s">
        <v>41</v>
      </c>
      <c r="C123" s="53" t="s">
        <v>27</v>
      </c>
      <c r="D123" s="53" t="s">
        <v>495</v>
      </c>
      <c r="E123" s="53" t="s">
        <v>17</v>
      </c>
      <c r="F123" s="105">
        <v>733.333</v>
      </c>
      <c r="G123" s="136">
        <v>733.333</v>
      </c>
      <c r="H123" s="135"/>
    </row>
    <row r="124" spans="1:8" ht="37.5" outlineLevel="7">
      <c r="A124" s="52" t="s">
        <v>18</v>
      </c>
      <c r="B124" s="53" t="s">
        <v>41</v>
      </c>
      <c r="C124" s="53" t="s">
        <v>27</v>
      </c>
      <c r="D124" s="53" t="s">
        <v>495</v>
      </c>
      <c r="E124" s="53" t="s">
        <v>19</v>
      </c>
      <c r="F124" s="103">
        <f>F125</f>
        <v>13.824</v>
      </c>
      <c r="G124" s="103">
        <f>G125</f>
        <v>13.824</v>
      </c>
      <c r="H124" s="135"/>
    </row>
    <row r="125" spans="1:8" ht="38.25" customHeight="1" outlineLevel="7">
      <c r="A125" s="52" t="s">
        <v>20</v>
      </c>
      <c r="B125" s="53" t="s">
        <v>41</v>
      </c>
      <c r="C125" s="53" t="s">
        <v>27</v>
      </c>
      <c r="D125" s="53" t="s">
        <v>495</v>
      </c>
      <c r="E125" s="53" t="s">
        <v>21</v>
      </c>
      <c r="F125" s="105">
        <v>13.824</v>
      </c>
      <c r="G125" s="136">
        <v>13.824</v>
      </c>
      <c r="H125" s="135"/>
    </row>
    <row r="126" spans="1:8" ht="37.5" outlineLevel="1">
      <c r="A126" s="52" t="s">
        <v>57</v>
      </c>
      <c r="B126" s="53" t="s">
        <v>41</v>
      </c>
      <c r="C126" s="53" t="s">
        <v>58</v>
      </c>
      <c r="D126" s="53" t="s">
        <v>158</v>
      </c>
      <c r="E126" s="53" t="s">
        <v>8</v>
      </c>
      <c r="F126" s="103">
        <f aca="true" t="shared" si="4" ref="F126:G130">F127</f>
        <v>65</v>
      </c>
      <c r="G126" s="103">
        <f t="shared" si="4"/>
        <v>65</v>
      </c>
      <c r="H126" s="135"/>
    </row>
    <row r="127" spans="1:8" ht="42" customHeight="1" outlineLevel="2">
      <c r="A127" s="52" t="s">
        <v>59</v>
      </c>
      <c r="B127" s="53" t="s">
        <v>41</v>
      </c>
      <c r="C127" s="53" t="s">
        <v>60</v>
      </c>
      <c r="D127" s="53" t="s">
        <v>158</v>
      </c>
      <c r="E127" s="53" t="s">
        <v>8</v>
      </c>
      <c r="F127" s="103">
        <f t="shared" si="4"/>
        <v>65</v>
      </c>
      <c r="G127" s="103">
        <f t="shared" si="4"/>
        <v>65</v>
      </c>
      <c r="H127" s="135"/>
    </row>
    <row r="128" spans="1:8" ht="37.5" outlineLevel="4">
      <c r="A128" s="52" t="s">
        <v>173</v>
      </c>
      <c r="B128" s="53" t="s">
        <v>41</v>
      </c>
      <c r="C128" s="53" t="s">
        <v>60</v>
      </c>
      <c r="D128" s="53" t="s">
        <v>159</v>
      </c>
      <c r="E128" s="53" t="s">
        <v>8</v>
      </c>
      <c r="F128" s="103">
        <f t="shared" si="4"/>
        <v>65</v>
      </c>
      <c r="G128" s="103">
        <f t="shared" si="4"/>
        <v>65</v>
      </c>
      <c r="H128" s="135"/>
    </row>
    <row r="129" spans="1:8" ht="37.5" outlineLevel="5">
      <c r="A129" s="52" t="s">
        <v>61</v>
      </c>
      <c r="B129" s="53" t="s">
        <v>41</v>
      </c>
      <c r="C129" s="53" t="s">
        <v>60</v>
      </c>
      <c r="D129" s="53" t="s">
        <v>174</v>
      </c>
      <c r="E129" s="53" t="s">
        <v>8</v>
      </c>
      <c r="F129" s="103">
        <f t="shared" si="4"/>
        <v>65</v>
      </c>
      <c r="G129" s="103">
        <f t="shared" si="4"/>
        <v>65</v>
      </c>
      <c r="H129" s="135"/>
    </row>
    <row r="130" spans="1:8" ht="37.5" outlineLevel="6">
      <c r="A130" s="52" t="s">
        <v>18</v>
      </c>
      <c r="B130" s="53" t="s">
        <v>41</v>
      </c>
      <c r="C130" s="53" t="s">
        <v>60</v>
      </c>
      <c r="D130" s="53" t="s">
        <v>174</v>
      </c>
      <c r="E130" s="53" t="s">
        <v>19</v>
      </c>
      <c r="F130" s="103">
        <f t="shared" si="4"/>
        <v>65</v>
      </c>
      <c r="G130" s="103">
        <f t="shared" si="4"/>
        <v>65</v>
      </c>
      <c r="H130" s="135"/>
    </row>
    <row r="131" spans="1:8" ht="39" customHeight="1" outlineLevel="7">
      <c r="A131" s="52" t="s">
        <v>20</v>
      </c>
      <c r="B131" s="53" t="s">
        <v>41</v>
      </c>
      <c r="C131" s="53" t="s">
        <v>60</v>
      </c>
      <c r="D131" s="53" t="s">
        <v>174</v>
      </c>
      <c r="E131" s="53" t="s">
        <v>21</v>
      </c>
      <c r="F131" s="105">
        <v>65</v>
      </c>
      <c r="G131" s="136">
        <v>65</v>
      </c>
      <c r="H131" s="135"/>
    </row>
    <row r="132" spans="1:8" ht="15" outlineLevel="7">
      <c r="A132" s="52" t="s">
        <v>146</v>
      </c>
      <c r="B132" s="53" t="s">
        <v>41</v>
      </c>
      <c r="C132" s="53" t="s">
        <v>62</v>
      </c>
      <c r="D132" s="53" t="s">
        <v>158</v>
      </c>
      <c r="E132" s="53" t="s">
        <v>8</v>
      </c>
      <c r="F132" s="103">
        <f>F144+F139+F150+F133</f>
        <v>11578.713</v>
      </c>
      <c r="G132" s="103">
        <f>G144+G139+G150+G133</f>
        <v>12473.713</v>
      </c>
      <c r="H132" s="135"/>
    </row>
    <row r="133" spans="1:8" ht="15" outlineLevel="7">
      <c r="A133" s="52" t="s">
        <v>148</v>
      </c>
      <c r="B133" s="53" t="s">
        <v>41</v>
      </c>
      <c r="C133" s="53" t="s">
        <v>149</v>
      </c>
      <c r="D133" s="53" t="s">
        <v>158</v>
      </c>
      <c r="E133" s="53" t="s">
        <v>8</v>
      </c>
      <c r="F133" s="103">
        <f aca="true" t="shared" si="5" ref="F133:G135">F134</f>
        <v>374.49</v>
      </c>
      <c r="G133" s="103">
        <f t="shared" si="5"/>
        <v>374.49</v>
      </c>
      <c r="H133" s="135"/>
    </row>
    <row r="134" spans="1:8" ht="37.5" outlineLevel="7">
      <c r="A134" s="52" t="s">
        <v>173</v>
      </c>
      <c r="B134" s="53" t="s">
        <v>41</v>
      </c>
      <c r="C134" s="53" t="s">
        <v>149</v>
      </c>
      <c r="D134" s="53" t="s">
        <v>159</v>
      </c>
      <c r="E134" s="53" t="s">
        <v>8</v>
      </c>
      <c r="F134" s="103">
        <f t="shared" si="5"/>
        <v>374.49</v>
      </c>
      <c r="G134" s="103">
        <f t="shared" si="5"/>
        <v>374.49</v>
      </c>
      <c r="H134" s="135"/>
    </row>
    <row r="135" spans="1:8" ht="15" outlineLevel="7">
      <c r="A135" s="52" t="s">
        <v>491</v>
      </c>
      <c r="B135" s="53" t="s">
        <v>41</v>
      </c>
      <c r="C135" s="53" t="s">
        <v>149</v>
      </c>
      <c r="D135" s="53" t="s">
        <v>490</v>
      </c>
      <c r="E135" s="53" t="s">
        <v>8</v>
      </c>
      <c r="F135" s="103">
        <f t="shared" si="5"/>
        <v>374.49</v>
      </c>
      <c r="G135" s="103">
        <f t="shared" si="5"/>
        <v>374.49</v>
      </c>
      <c r="H135" s="135"/>
    </row>
    <row r="136" spans="1:8" ht="112.5" outlineLevel="7">
      <c r="A136" s="32" t="s">
        <v>487</v>
      </c>
      <c r="B136" s="53" t="s">
        <v>41</v>
      </c>
      <c r="C136" s="53" t="s">
        <v>149</v>
      </c>
      <c r="D136" s="53" t="s">
        <v>509</v>
      </c>
      <c r="E136" s="53" t="s">
        <v>8</v>
      </c>
      <c r="F136" s="103">
        <f aca="true" t="shared" si="6" ref="F136:G137">F137</f>
        <v>374.49</v>
      </c>
      <c r="G136" s="103">
        <f t="shared" si="6"/>
        <v>374.49</v>
      </c>
      <c r="H136" s="135"/>
    </row>
    <row r="137" spans="1:8" ht="37.5" outlineLevel="7">
      <c r="A137" s="52" t="s">
        <v>18</v>
      </c>
      <c r="B137" s="53" t="s">
        <v>41</v>
      </c>
      <c r="C137" s="53" t="s">
        <v>149</v>
      </c>
      <c r="D137" s="53" t="s">
        <v>509</v>
      </c>
      <c r="E137" s="53" t="s">
        <v>19</v>
      </c>
      <c r="F137" s="103">
        <f t="shared" si="6"/>
        <v>374.49</v>
      </c>
      <c r="G137" s="103">
        <f t="shared" si="6"/>
        <v>374.49</v>
      </c>
      <c r="H137" s="135"/>
    </row>
    <row r="138" spans="1:8" ht="39" customHeight="1" outlineLevel="7">
      <c r="A138" s="52" t="s">
        <v>20</v>
      </c>
      <c r="B138" s="53" t="s">
        <v>41</v>
      </c>
      <c r="C138" s="53" t="s">
        <v>149</v>
      </c>
      <c r="D138" s="53" t="s">
        <v>509</v>
      </c>
      <c r="E138" s="53" t="s">
        <v>21</v>
      </c>
      <c r="F138" s="103">
        <v>374.49</v>
      </c>
      <c r="G138" s="136">
        <v>374.49</v>
      </c>
      <c r="H138" s="135"/>
    </row>
    <row r="139" spans="1:8" ht="19.5" customHeight="1" outlineLevel="7">
      <c r="A139" s="52" t="s">
        <v>596</v>
      </c>
      <c r="B139" s="53" t="s">
        <v>41</v>
      </c>
      <c r="C139" s="53" t="s">
        <v>597</v>
      </c>
      <c r="D139" s="53" t="s">
        <v>158</v>
      </c>
      <c r="E139" s="53" t="s">
        <v>8</v>
      </c>
      <c r="F139" s="103">
        <f aca="true" t="shared" si="7" ref="F139:G142">F140</f>
        <v>3.223</v>
      </c>
      <c r="G139" s="103">
        <f t="shared" si="7"/>
        <v>3.223</v>
      </c>
      <c r="H139" s="135"/>
    </row>
    <row r="140" spans="1:8" ht="39" customHeight="1" outlineLevel="7">
      <c r="A140" s="52" t="s">
        <v>518</v>
      </c>
      <c r="B140" s="53" t="s">
        <v>41</v>
      </c>
      <c r="C140" s="53" t="s">
        <v>597</v>
      </c>
      <c r="D140" s="53" t="s">
        <v>165</v>
      </c>
      <c r="E140" s="53" t="s">
        <v>8</v>
      </c>
      <c r="F140" s="103">
        <f t="shared" si="7"/>
        <v>3.223</v>
      </c>
      <c r="G140" s="103">
        <f t="shared" si="7"/>
        <v>3.223</v>
      </c>
      <c r="H140" s="135"/>
    </row>
    <row r="141" spans="1:8" ht="39" customHeight="1" outlineLevel="7">
      <c r="A141" s="32" t="s">
        <v>589</v>
      </c>
      <c r="B141" s="53" t="s">
        <v>41</v>
      </c>
      <c r="C141" s="53" t="s">
        <v>597</v>
      </c>
      <c r="D141" s="53" t="s">
        <v>598</v>
      </c>
      <c r="E141" s="53" t="s">
        <v>8</v>
      </c>
      <c r="F141" s="103">
        <f t="shared" si="7"/>
        <v>3.223</v>
      </c>
      <c r="G141" s="103">
        <f t="shared" si="7"/>
        <v>3.223</v>
      </c>
      <c r="H141" s="135"/>
    </row>
    <row r="142" spans="1:8" ht="39" customHeight="1" outlineLevel="7">
      <c r="A142" s="52" t="s">
        <v>18</v>
      </c>
      <c r="B142" s="53" t="s">
        <v>41</v>
      </c>
      <c r="C142" s="53" t="s">
        <v>597</v>
      </c>
      <c r="D142" s="53" t="s">
        <v>598</v>
      </c>
      <c r="E142" s="53" t="s">
        <v>19</v>
      </c>
      <c r="F142" s="103">
        <f t="shared" si="7"/>
        <v>3.223</v>
      </c>
      <c r="G142" s="103">
        <f t="shared" si="7"/>
        <v>3.223</v>
      </c>
      <c r="H142" s="135"/>
    </row>
    <row r="143" spans="1:8" ht="39" customHeight="1" outlineLevel="7">
      <c r="A143" s="52" t="s">
        <v>20</v>
      </c>
      <c r="B143" s="53" t="s">
        <v>41</v>
      </c>
      <c r="C143" s="53" t="s">
        <v>597</v>
      </c>
      <c r="D143" s="53" t="s">
        <v>598</v>
      </c>
      <c r="E143" s="53" t="s">
        <v>21</v>
      </c>
      <c r="F143" s="103">
        <v>3.223</v>
      </c>
      <c r="G143" s="136">
        <v>3.223</v>
      </c>
      <c r="H143" s="135"/>
    </row>
    <row r="144" spans="1:8" ht="15" outlineLevel="7">
      <c r="A144" s="52" t="s">
        <v>65</v>
      </c>
      <c r="B144" s="53" t="s">
        <v>41</v>
      </c>
      <c r="C144" s="53" t="s">
        <v>66</v>
      </c>
      <c r="D144" s="53" t="s">
        <v>158</v>
      </c>
      <c r="E144" s="53" t="s">
        <v>8</v>
      </c>
      <c r="F144" s="103">
        <f aca="true" t="shared" si="8" ref="F144:G148">F145</f>
        <v>9766</v>
      </c>
      <c r="G144" s="103">
        <f t="shared" si="8"/>
        <v>10661</v>
      </c>
      <c r="H144" s="135"/>
    </row>
    <row r="145" spans="1:8" ht="55.5" customHeight="1" outlineLevel="7">
      <c r="A145" s="52" t="s">
        <v>516</v>
      </c>
      <c r="B145" s="53" t="s">
        <v>41</v>
      </c>
      <c r="C145" s="53" t="s">
        <v>66</v>
      </c>
      <c r="D145" s="53" t="s">
        <v>175</v>
      </c>
      <c r="E145" s="53" t="s">
        <v>8</v>
      </c>
      <c r="F145" s="103">
        <f t="shared" si="8"/>
        <v>9766</v>
      </c>
      <c r="G145" s="103">
        <f t="shared" si="8"/>
        <v>10661</v>
      </c>
      <c r="H145" s="135"/>
    </row>
    <row r="146" spans="1:8" ht="36.75" customHeight="1" outlineLevel="7">
      <c r="A146" s="52" t="s">
        <v>517</v>
      </c>
      <c r="B146" s="53" t="s">
        <v>41</v>
      </c>
      <c r="C146" s="53" t="s">
        <v>66</v>
      </c>
      <c r="D146" s="53" t="s">
        <v>176</v>
      </c>
      <c r="E146" s="53" t="s">
        <v>8</v>
      </c>
      <c r="F146" s="103">
        <f>F147</f>
        <v>9766</v>
      </c>
      <c r="G146" s="103">
        <f>G147</f>
        <v>10661</v>
      </c>
      <c r="H146" s="135"/>
    </row>
    <row r="147" spans="1:8" ht="54.75" customHeight="1" outlineLevel="7">
      <c r="A147" s="52" t="s">
        <v>67</v>
      </c>
      <c r="B147" s="53" t="s">
        <v>41</v>
      </c>
      <c r="C147" s="53" t="s">
        <v>66</v>
      </c>
      <c r="D147" s="53" t="s">
        <v>177</v>
      </c>
      <c r="E147" s="53" t="s">
        <v>8</v>
      </c>
      <c r="F147" s="103">
        <f t="shared" si="8"/>
        <v>9766</v>
      </c>
      <c r="G147" s="103">
        <f t="shared" si="8"/>
        <v>10661</v>
      </c>
      <c r="H147" s="135"/>
    </row>
    <row r="148" spans="1:8" ht="37.5" outlineLevel="7">
      <c r="A148" s="52" t="s">
        <v>18</v>
      </c>
      <c r="B148" s="53" t="s">
        <v>41</v>
      </c>
      <c r="C148" s="53" t="s">
        <v>66</v>
      </c>
      <c r="D148" s="53" t="s">
        <v>177</v>
      </c>
      <c r="E148" s="53" t="s">
        <v>19</v>
      </c>
      <c r="F148" s="103">
        <f t="shared" si="8"/>
        <v>9766</v>
      </c>
      <c r="G148" s="103">
        <f t="shared" si="8"/>
        <v>10661</v>
      </c>
      <c r="H148" s="135"/>
    </row>
    <row r="149" spans="1:8" ht="38.25" customHeight="1" outlineLevel="7">
      <c r="A149" s="52" t="s">
        <v>20</v>
      </c>
      <c r="B149" s="53" t="s">
        <v>41</v>
      </c>
      <c r="C149" s="53" t="s">
        <v>66</v>
      </c>
      <c r="D149" s="53" t="s">
        <v>177</v>
      </c>
      <c r="E149" s="53" t="s">
        <v>21</v>
      </c>
      <c r="F149" s="105">
        <v>9766</v>
      </c>
      <c r="G149" s="136">
        <v>10661</v>
      </c>
      <c r="H149" s="135"/>
    </row>
    <row r="150" spans="1:8" ht="21" customHeight="1" outlineLevel="2">
      <c r="A150" s="52" t="s">
        <v>69</v>
      </c>
      <c r="B150" s="53" t="s">
        <v>41</v>
      </c>
      <c r="C150" s="53" t="s">
        <v>70</v>
      </c>
      <c r="D150" s="53" t="s">
        <v>158</v>
      </c>
      <c r="E150" s="53" t="s">
        <v>8</v>
      </c>
      <c r="F150" s="103">
        <f>F151</f>
        <v>1435</v>
      </c>
      <c r="G150" s="103">
        <f>G151</f>
        <v>1435</v>
      </c>
      <c r="H150" s="135"/>
    </row>
    <row r="151" spans="1:8" ht="41.25" customHeight="1" outlineLevel="3">
      <c r="A151" s="52" t="s">
        <v>518</v>
      </c>
      <c r="B151" s="53" t="s">
        <v>41</v>
      </c>
      <c r="C151" s="53" t="s">
        <v>70</v>
      </c>
      <c r="D151" s="53" t="s">
        <v>165</v>
      </c>
      <c r="E151" s="53" t="s">
        <v>8</v>
      </c>
      <c r="F151" s="103">
        <f>F152</f>
        <v>1435</v>
      </c>
      <c r="G151" s="103">
        <f>G152</f>
        <v>1435</v>
      </c>
      <c r="H151" s="135"/>
    </row>
    <row r="152" spans="1:8" ht="55.5" customHeight="1" outlineLevel="3">
      <c r="A152" s="52" t="s">
        <v>448</v>
      </c>
      <c r="B152" s="53" t="s">
        <v>41</v>
      </c>
      <c r="C152" s="53" t="s">
        <v>70</v>
      </c>
      <c r="D152" s="53" t="s">
        <v>286</v>
      </c>
      <c r="E152" s="53" t="s">
        <v>8</v>
      </c>
      <c r="F152" s="105">
        <f>F156+F153</f>
        <v>1435</v>
      </c>
      <c r="G152" s="105">
        <f>G156+G153</f>
        <v>1435</v>
      </c>
      <c r="H152" s="135"/>
    </row>
    <row r="153" spans="1:8" ht="20.25" customHeight="1" outlineLevel="3">
      <c r="A153" s="52" t="s">
        <v>334</v>
      </c>
      <c r="B153" s="53" t="s">
        <v>41</v>
      </c>
      <c r="C153" s="53" t="s">
        <v>70</v>
      </c>
      <c r="D153" s="53" t="s">
        <v>335</v>
      </c>
      <c r="E153" s="53" t="s">
        <v>8</v>
      </c>
      <c r="F153" s="105">
        <f>F154</f>
        <v>30</v>
      </c>
      <c r="G153" s="105">
        <f>G154</f>
        <v>30</v>
      </c>
      <c r="H153" s="135"/>
    </row>
    <row r="154" spans="1:8" ht="37.5" outlineLevel="3">
      <c r="A154" s="52" t="s">
        <v>18</v>
      </c>
      <c r="B154" s="53" t="s">
        <v>41</v>
      </c>
      <c r="C154" s="53" t="s">
        <v>70</v>
      </c>
      <c r="D154" s="53" t="s">
        <v>335</v>
      </c>
      <c r="E154" s="53" t="s">
        <v>19</v>
      </c>
      <c r="F154" s="105">
        <f>F155</f>
        <v>30</v>
      </c>
      <c r="G154" s="105">
        <f>G155</f>
        <v>30</v>
      </c>
      <c r="H154" s="135"/>
    </row>
    <row r="155" spans="1:8" ht="37.5" customHeight="1" outlineLevel="3">
      <c r="A155" s="52" t="s">
        <v>20</v>
      </c>
      <c r="B155" s="53" t="s">
        <v>41</v>
      </c>
      <c r="C155" s="53" t="s">
        <v>70</v>
      </c>
      <c r="D155" s="53" t="s">
        <v>335</v>
      </c>
      <c r="E155" s="53" t="s">
        <v>21</v>
      </c>
      <c r="F155" s="105">
        <v>30</v>
      </c>
      <c r="G155" s="105">
        <v>30</v>
      </c>
      <c r="H155" s="135"/>
    </row>
    <row r="156" spans="1:8" ht="15" outlineLevel="5">
      <c r="A156" s="52" t="s">
        <v>71</v>
      </c>
      <c r="B156" s="53" t="s">
        <v>41</v>
      </c>
      <c r="C156" s="53" t="s">
        <v>70</v>
      </c>
      <c r="D156" s="53" t="s">
        <v>178</v>
      </c>
      <c r="E156" s="53" t="s">
        <v>8</v>
      </c>
      <c r="F156" s="103">
        <f>F157</f>
        <v>1405</v>
      </c>
      <c r="G156" s="103">
        <f>G157</f>
        <v>1405</v>
      </c>
      <c r="H156" s="135"/>
    </row>
    <row r="157" spans="1:8" ht="37.5" outlineLevel="6">
      <c r="A157" s="52" t="s">
        <v>18</v>
      </c>
      <c r="B157" s="53" t="s">
        <v>41</v>
      </c>
      <c r="C157" s="53" t="s">
        <v>70</v>
      </c>
      <c r="D157" s="53" t="s">
        <v>178</v>
      </c>
      <c r="E157" s="53" t="s">
        <v>19</v>
      </c>
      <c r="F157" s="103">
        <f>F158</f>
        <v>1405</v>
      </c>
      <c r="G157" s="103">
        <f>G158</f>
        <v>1405</v>
      </c>
      <c r="H157" s="135"/>
    </row>
    <row r="158" spans="1:8" ht="38.25" customHeight="1" outlineLevel="7">
      <c r="A158" s="52" t="s">
        <v>20</v>
      </c>
      <c r="B158" s="53" t="s">
        <v>41</v>
      </c>
      <c r="C158" s="53" t="s">
        <v>70</v>
      </c>
      <c r="D158" s="53" t="s">
        <v>178</v>
      </c>
      <c r="E158" s="53" t="s">
        <v>21</v>
      </c>
      <c r="F158" s="105">
        <v>1405</v>
      </c>
      <c r="G158" s="136">
        <v>1405</v>
      </c>
      <c r="H158" s="135"/>
    </row>
    <row r="159" spans="1:8" ht="15" outlineLevel="1">
      <c r="A159" s="52" t="s">
        <v>72</v>
      </c>
      <c r="B159" s="53" t="s">
        <v>41</v>
      </c>
      <c r="C159" s="53" t="s">
        <v>73</v>
      </c>
      <c r="D159" s="53" t="s">
        <v>158</v>
      </c>
      <c r="E159" s="53" t="s">
        <v>8</v>
      </c>
      <c r="F159" s="107">
        <f>F160+F166+F181+F186</f>
        <v>7572.376</v>
      </c>
      <c r="G159" s="107">
        <f>G160+G166+G181+G186</f>
        <v>5300</v>
      </c>
      <c r="H159" s="135"/>
    </row>
    <row r="160" spans="1:8" ht="15" outlineLevel="1">
      <c r="A160" s="52" t="s">
        <v>74</v>
      </c>
      <c r="B160" s="53" t="s">
        <v>41</v>
      </c>
      <c r="C160" s="53" t="s">
        <v>75</v>
      </c>
      <c r="D160" s="53" t="s">
        <v>158</v>
      </c>
      <c r="E160" s="53" t="s">
        <v>8</v>
      </c>
      <c r="F160" s="103">
        <f aca="true" t="shared" si="9" ref="F160:G164">F161</f>
        <v>1000</v>
      </c>
      <c r="G160" s="103">
        <f t="shared" si="9"/>
        <v>1000</v>
      </c>
      <c r="H160" s="135"/>
    </row>
    <row r="161" spans="1:8" ht="57" customHeight="1" outlineLevel="1">
      <c r="A161" s="52" t="s">
        <v>516</v>
      </c>
      <c r="B161" s="53" t="s">
        <v>41</v>
      </c>
      <c r="C161" s="53" t="s">
        <v>75</v>
      </c>
      <c r="D161" s="53" t="s">
        <v>175</v>
      </c>
      <c r="E161" s="53" t="s">
        <v>8</v>
      </c>
      <c r="F161" s="103">
        <f t="shared" si="9"/>
        <v>1000</v>
      </c>
      <c r="G161" s="103">
        <f t="shared" si="9"/>
        <v>1000</v>
      </c>
      <c r="H161" s="135"/>
    </row>
    <row r="162" spans="1:8" ht="37.5" outlineLevel="1">
      <c r="A162" s="52" t="s">
        <v>519</v>
      </c>
      <c r="B162" s="53" t="s">
        <v>41</v>
      </c>
      <c r="C162" s="53" t="s">
        <v>75</v>
      </c>
      <c r="D162" s="53" t="s">
        <v>179</v>
      </c>
      <c r="E162" s="53" t="s">
        <v>8</v>
      </c>
      <c r="F162" s="103">
        <f t="shared" si="9"/>
        <v>1000</v>
      </c>
      <c r="G162" s="103">
        <f t="shared" si="9"/>
        <v>1000</v>
      </c>
      <c r="H162" s="135"/>
    </row>
    <row r="163" spans="1:8" ht="73.5" customHeight="1" outlineLevel="1">
      <c r="A163" s="58" t="s">
        <v>76</v>
      </c>
      <c r="B163" s="53" t="s">
        <v>41</v>
      </c>
      <c r="C163" s="53" t="s">
        <v>75</v>
      </c>
      <c r="D163" s="53" t="s">
        <v>180</v>
      </c>
      <c r="E163" s="53" t="s">
        <v>8</v>
      </c>
      <c r="F163" s="103">
        <f t="shared" si="9"/>
        <v>1000</v>
      </c>
      <c r="G163" s="103">
        <f t="shared" si="9"/>
        <v>1000</v>
      </c>
      <c r="H163" s="135"/>
    </row>
    <row r="164" spans="1:8" ht="37.5" outlineLevel="1">
      <c r="A164" s="52" t="s">
        <v>18</v>
      </c>
      <c r="B164" s="53" t="s">
        <v>41</v>
      </c>
      <c r="C164" s="53" t="s">
        <v>75</v>
      </c>
      <c r="D164" s="53" t="s">
        <v>180</v>
      </c>
      <c r="E164" s="53" t="s">
        <v>19</v>
      </c>
      <c r="F164" s="103">
        <f t="shared" si="9"/>
        <v>1000</v>
      </c>
      <c r="G164" s="103">
        <f t="shared" si="9"/>
        <v>1000</v>
      </c>
      <c r="H164" s="135"/>
    </row>
    <row r="165" spans="1:8" ht="36.75" customHeight="1" outlineLevel="1">
      <c r="A165" s="52" t="s">
        <v>20</v>
      </c>
      <c r="B165" s="53" t="s">
        <v>41</v>
      </c>
      <c r="C165" s="53" t="s">
        <v>75</v>
      </c>
      <c r="D165" s="53" t="s">
        <v>180</v>
      </c>
      <c r="E165" s="53" t="s">
        <v>21</v>
      </c>
      <c r="F165" s="105">
        <v>1000</v>
      </c>
      <c r="G165" s="136">
        <v>1000</v>
      </c>
      <c r="H165" s="135"/>
    </row>
    <row r="166" spans="1:8" ht="15" outlineLevel="1">
      <c r="A166" s="52" t="s">
        <v>77</v>
      </c>
      <c r="B166" s="53" t="s">
        <v>41</v>
      </c>
      <c r="C166" s="53" t="s">
        <v>78</v>
      </c>
      <c r="D166" s="53" t="s">
        <v>158</v>
      </c>
      <c r="E166" s="53" t="s">
        <v>8</v>
      </c>
      <c r="F166" s="103">
        <f aca="true" t="shared" si="10" ref="F166:G170">F167</f>
        <v>6098.4490000000005</v>
      </c>
      <c r="G166" s="103">
        <f t="shared" si="10"/>
        <v>4050</v>
      </c>
      <c r="H166" s="135"/>
    </row>
    <row r="167" spans="1:8" ht="57.75" customHeight="1" outlineLevel="1">
      <c r="A167" s="52" t="s">
        <v>516</v>
      </c>
      <c r="B167" s="53" t="s">
        <v>41</v>
      </c>
      <c r="C167" s="53" t="s">
        <v>78</v>
      </c>
      <c r="D167" s="53" t="s">
        <v>175</v>
      </c>
      <c r="E167" s="53" t="s">
        <v>8</v>
      </c>
      <c r="F167" s="103">
        <f t="shared" si="10"/>
        <v>6098.4490000000005</v>
      </c>
      <c r="G167" s="103">
        <f t="shared" si="10"/>
        <v>4050</v>
      </c>
      <c r="H167" s="135"/>
    </row>
    <row r="168" spans="1:8" ht="37.5" outlineLevel="1">
      <c r="A168" s="52" t="s">
        <v>519</v>
      </c>
      <c r="B168" s="53" t="s">
        <v>41</v>
      </c>
      <c r="C168" s="53" t="s">
        <v>78</v>
      </c>
      <c r="D168" s="53" t="s">
        <v>179</v>
      </c>
      <c r="E168" s="53" t="s">
        <v>8</v>
      </c>
      <c r="F168" s="103">
        <f>F169+F172+F175+F178</f>
        <v>6098.4490000000005</v>
      </c>
      <c r="G168" s="103">
        <f>G169+G172+G178</f>
        <v>4050</v>
      </c>
      <c r="H168" s="135"/>
    </row>
    <row r="169" spans="1:8" ht="75.75" customHeight="1" outlineLevel="1">
      <c r="A169" s="58" t="s">
        <v>79</v>
      </c>
      <c r="B169" s="53" t="s">
        <v>41</v>
      </c>
      <c r="C169" s="53" t="s">
        <v>78</v>
      </c>
      <c r="D169" s="53" t="s">
        <v>181</v>
      </c>
      <c r="E169" s="53" t="s">
        <v>8</v>
      </c>
      <c r="F169" s="103">
        <f t="shared" si="10"/>
        <v>948.789</v>
      </c>
      <c r="G169" s="103">
        <f t="shared" si="10"/>
        <v>1000</v>
      </c>
      <c r="H169" s="135"/>
    </row>
    <row r="170" spans="1:8" ht="37.5" outlineLevel="1">
      <c r="A170" s="52" t="s">
        <v>18</v>
      </c>
      <c r="B170" s="53" t="s">
        <v>41</v>
      </c>
      <c r="C170" s="53" t="s">
        <v>78</v>
      </c>
      <c r="D170" s="53" t="s">
        <v>181</v>
      </c>
      <c r="E170" s="53" t="s">
        <v>19</v>
      </c>
      <c r="F170" s="103">
        <f t="shared" si="10"/>
        <v>948.789</v>
      </c>
      <c r="G170" s="103">
        <f t="shared" si="10"/>
        <v>1000</v>
      </c>
      <c r="H170" s="135"/>
    </row>
    <row r="171" spans="1:8" ht="37.5" customHeight="1" outlineLevel="1">
      <c r="A171" s="52" t="s">
        <v>20</v>
      </c>
      <c r="B171" s="53" t="s">
        <v>41</v>
      </c>
      <c r="C171" s="53" t="s">
        <v>78</v>
      </c>
      <c r="D171" s="53" t="s">
        <v>181</v>
      </c>
      <c r="E171" s="53" t="s">
        <v>21</v>
      </c>
      <c r="F171" s="105">
        <v>948.789</v>
      </c>
      <c r="G171" s="136">
        <v>1000</v>
      </c>
      <c r="H171" s="135"/>
    </row>
    <row r="172" spans="1:8" ht="42.75" customHeight="1" outlineLevel="1">
      <c r="A172" s="52" t="s">
        <v>366</v>
      </c>
      <c r="B172" s="53" t="s">
        <v>41</v>
      </c>
      <c r="C172" s="53" t="s">
        <v>78</v>
      </c>
      <c r="D172" s="53" t="s">
        <v>367</v>
      </c>
      <c r="E172" s="53" t="s">
        <v>8</v>
      </c>
      <c r="F172" s="105">
        <f>F173</f>
        <v>1050</v>
      </c>
      <c r="G172" s="105">
        <f>G173</f>
        <v>1050</v>
      </c>
      <c r="H172" s="135"/>
    </row>
    <row r="173" spans="1:8" ht="15" outlineLevel="1">
      <c r="A173" s="52" t="s">
        <v>22</v>
      </c>
      <c r="B173" s="53" t="s">
        <v>41</v>
      </c>
      <c r="C173" s="53" t="s">
        <v>78</v>
      </c>
      <c r="D173" s="53" t="s">
        <v>367</v>
      </c>
      <c r="E173" s="53" t="s">
        <v>23</v>
      </c>
      <c r="F173" s="105">
        <f>F174</f>
        <v>1050</v>
      </c>
      <c r="G173" s="105">
        <f>G174</f>
        <v>1050</v>
      </c>
      <c r="H173" s="135"/>
    </row>
    <row r="174" spans="1:8" ht="37.5" outlineLevel="1">
      <c r="A174" s="52" t="s">
        <v>63</v>
      </c>
      <c r="B174" s="53" t="s">
        <v>41</v>
      </c>
      <c r="C174" s="53" t="s">
        <v>78</v>
      </c>
      <c r="D174" s="53" t="s">
        <v>367</v>
      </c>
      <c r="E174" s="53" t="s">
        <v>64</v>
      </c>
      <c r="F174" s="105">
        <v>1050</v>
      </c>
      <c r="G174" s="105">
        <v>1050</v>
      </c>
      <c r="H174" s="135"/>
    </row>
    <row r="175" spans="1:8" ht="56.25" outlineLevel="1">
      <c r="A175" s="155" t="s">
        <v>646</v>
      </c>
      <c r="B175" s="53" t="s">
        <v>41</v>
      </c>
      <c r="C175" s="53" t="s">
        <v>78</v>
      </c>
      <c r="D175" s="53" t="s">
        <v>647</v>
      </c>
      <c r="E175" s="53" t="s">
        <v>8</v>
      </c>
      <c r="F175" s="105">
        <f>F176</f>
        <v>108.626</v>
      </c>
      <c r="G175" s="105">
        <f>G176</f>
        <v>0</v>
      </c>
      <c r="H175" s="135"/>
    </row>
    <row r="176" spans="1:8" ht="37.5" outlineLevel="1">
      <c r="A176" s="52" t="s">
        <v>18</v>
      </c>
      <c r="B176" s="53" t="s">
        <v>41</v>
      </c>
      <c r="C176" s="53" t="s">
        <v>78</v>
      </c>
      <c r="D176" s="53" t="s">
        <v>647</v>
      </c>
      <c r="E176" s="53" t="s">
        <v>19</v>
      </c>
      <c r="F176" s="105">
        <f>F177</f>
        <v>108.626</v>
      </c>
      <c r="G176" s="105">
        <f>G177</f>
        <v>0</v>
      </c>
      <c r="H176" s="135"/>
    </row>
    <row r="177" spans="1:8" ht="37.5" outlineLevel="1">
      <c r="A177" s="52" t="s">
        <v>20</v>
      </c>
      <c r="B177" s="53" t="s">
        <v>41</v>
      </c>
      <c r="C177" s="53" t="s">
        <v>78</v>
      </c>
      <c r="D177" s="53" t="s">
        <v>647</v>
      </c>
      <c r="E177" s="53" t="s">
        <v>21</v>
      </c>
      <c r="F177" s="105">
        <v>108.626</v>
      </c>
      <c r="G177" s="105">
        <v>0</v>
      </c>
      <c r="H177" s="135"/>
    </row>
    <row r="178" spans="1:8" ht="56.25" outlineLevel="1">
      <c r="A178" s="52" t="s">
        <v>394</v>
      </c>
      <c r="B178" s="53" t="s">
        <v>41</v>
      </c>
      <c r="C178" s="53" t="s">
        <v>78</v>
      </c>
      <c r="D178" s="53" t="s">
        <v>395</v>
      </c>
      <c r="E178" s="53" t="s">
        <v>8</v>
      </c>
      <c r="F178" s="105">
        <f>F179</f>
        <v>3991.034</v>
      </c>
      <c r="G178" s="105">
        <f>G179</f>
        <v>2000</v>
      </c>
      <c r="H178" s="135"/>
    </row>
    <row r="179" spans="1:8" ht="40.5" customHeight="1" outlineLevel="1">
      <c r="A179" s="52" t="s">
        <v>396</v>
      </c>
      <c r="B179" s="53" t="s">
        <v>41</v>
      </c>
      <c r="C179" s="53" t="s">
        <v>78</v>
      </c>
      <c r="D179" s="53" t="s">
        <v>395</v>
      </c>
      <c r="E179" s="53" t="s">
        <v>397</v>
      </c>
      <c r="F179" s="105">
        <f>F180</f>
        <v>3991.034</v>
      </c>
      <c r="G179" s="105">
        <f>G180</f>
        <v>2000</v>
      </c>
      <c r="H179" s="135"/>
    </row>
    <row r="180" spans="1:8" ht="15" outlineLevel="1">
      <c r="A180" s="52" t="s">
        <v>398</v>
      </c>
      <c r="B180" s="53" t="s">
        <v>41</v>
      </c>
      <c r="C180" s="53" t="s">
        <v>78</v>
      </c>
      <c r="D180" s="53" t="s">
        <v>395</v>
      </c>
      <c r="E180" s="53" t="s">
        <v>399</v>
      </c>
      <c r="F180" s="105">
        <v>3991.034</v>
      </c>
      <c r="G180" s="105">
        <v>2000</v>
      </c>
      <c r="H180" s="135"/>
    </row>
    <row r="181" spans="1:8" ht="15" outlineLevel="1">
      <c r="A181" s="52" t="s">
        <v>80</v>
      </c>
      <c r="B181" s="53" t="s">
        <v>41</v>
      </c>
      <c r="C181" s="53" t="s">
        <v>81</v>
      </c>
      <c r="D181" s="53" t="s">
        <v>158</v>
      </c>
      <c r="E181" s="53" t="s">
        <v>8</v>
      </c>
      <c r="F181" s="103">
        <f aca="true" t="shared" si="11" ref="F181:G184">F182</f>
        <v>250</v>
      </c>
      <c r="G181" s="103">
        <f t="shared" si="11"/>
        <v>250</v>
      </c>
      <c r="H181" s="135"/>
    </row>
    <row r="182" spans="1:8" ht="55.5" customHeight="1" outlineLevel="1">
      <c r="A182" s="52" t="s">
        <v>516</v>
      </c>
      <c r="B182" s="53" t="s">
        <v>41</v>
      </c>
      <c r="C182" s="53" t="s">
        <v>81</v>
      </c>
      <c r="D182" s="53" t="s">
        <v>175</v>
      </c>
      <c r="E182" s="53" t="s">
        <v>8</v>
      </c>
      <c r="F182" s="103">
        <f t="shared" si="11"/>
        <v>250</v>
      </c>
      <c r="G182" s="103">
        <f t="shared" si="11"/>
        <v>250</v>
      </c>
      <c r="H182" s="135"/>
    </row>
    <row r="183" spans="1:8" ht="20.25" customHeight="1" outlineLevel="1">
      <c r="A183" s="58" t="s">
        <v>82</v>
      </c>
      <c r="B183" s="53" t="s">
        <v>41</v>
      </c>
      <c r="C183" s="53" t="s">
        <v>81</v>
      </c>
      <c r="D183" s="53" t="s">
        <v>182</v>
      </c>
      <c r="E183" s="53" t="s">
        <v>8</v>
      </c>
      <c r="F183" s="103">
        <f t="shared" si="11"/>
        <v>250</v>
      </c>
      <c r="G183" s="103">
        <f t="shared" si="11"/>
        <v>250</v>
      </c>
      <c r="H183" s="135"/>
    </row>
    <row r="184" spans="1:8" ht="37.5" outlineLevel="1">
      <c r="A184" s="52" t="s">
        <v>18</v>
      </c>
      <c r="B184" s="53" t="s">
        <v>41</v>
      </c>
      <c r="C184" s="53" t="s">
        <v>81</v>
      </c>
      <c r="D184" s="53" t="s">
        <v>182</v>
      </c>
      <c r="E184" s="53" t="s">
        <v>19</v>
      </c>
      <c r="F184" s="103">
        <f t="shared" si="11"/>
        <v>250</v>
      </c>
      <c r="G184" s="103">
        <f t="shared" si="11"/>
        <v>250</v>
      </c>
      <c r="H184" s="135"/>
    </row>
    <row r="185" spans="1:8" ht="38.25" customHeight="1" outlineLevel="1">
      <c r="A185" s="52" t="s">
        <v>20</v>
      </c>
      <c r="B185" s="53" t="s">
        <v>41</v>
      </c>
      <c r="C185" s="53" t="s">
        <v>81</v>
      </c>
      <c r="D185" s="53" t="s">
        <v>182</v>
      </c>
      <c r="E185" s="53" t="s">
        <v>21</v>
      </c>
      <c r="F185" s="105">
        <v>250</v>
      </c>
      <c r="G185" s="136">
        <v>250</v>
      </c>
      <c r="H185" s="135"/>
    </row>
    <row r="186" spans="1:8" ht="21" customHeight="1" outlineLevel="1">
      <c r="A186" s="52" t="s">
        <v>600</v>
      </c>
      <c r="B186" s="53" t="s">
        <v>41</v>
      </c>
      <c r="C186" s="53" t="s">
        <v>601</v>
      </c>
      <c r="D186" s="53" t="s">
        <v>158</v>
      </c>
      <c r="E186" s="53" t="s">
        <v>8</v>
      </c>
      <c r="F186" s="105">
        <f aca="true" t="shared" si="12" ref="F186:G190">F187</f>
        <v>223.927</v>
      </c>
      <c r="G186" s="105">
        <f t="shared" si="12"/>
        <v>0</v>
      </c>
      <c r="H186" s="135"/>
    </row>
    <row r="187" spans="1:8" ht="38.25" customHeight="1" outlineLevel="1">
      <c r="A187" s="52" t="s">
        <v>516</v>
      </c>
      <c r="B187" s="53" t="s">
        <v>41</v>
      </c>
      <c r="C187" s="53" t="s">
        <v>601</v>
      </c>
      <c r="D187" s="53" t="s">
        <v>175</v>
      </c>
      <c r="E187" s="53" t="s">
        <v>8</v>
      </c>
      <c r="F187" s="105">
        <f t="shared" si="12"/>
        <v>223.927</v>
      </c>
      <c r="G187" s="105">
        <f t="shared" si="12"/>
        <v>0</v>
      </c>
      <c r="H187" s="135"/>
    </row>
    <row r="188" spans="1:8" ht="38.25" customHeight="1" outlineLevel="1">
      <c r="A188" s="52" t="s">
        <v>519</v>
      </c>
      <c r="B188" s="53" t="s">
        <v>41</v>
      </c>
      <c r="C188" s="53" t="s">
        <v>601</v>
      </c>
      <c r="D188" s="53" t="s">
        <v>179</v>
      </c>
      <c r="E188" s="53" t="s">
        <v>8</v>
      </c>
      <c r="F188" s="105">
        <f t="shared" si="12"/>
        <v>223.927</v>
      </c>
      <c r="G188" s="105">
        <f t="shared" si="12"/>
        <v>0</v>
      </c>
      <c r="H188" s="135"/>
    </row>
    <row r="189" spans="1:8" ht="38.25" customHeight="1" outlineLevel="1">
      <c r="A189" s="52" t="s">
        <v>663</v>
      </c>
      <c r="B189" s="53" t="s">
        <v>41</v>
      </c>
      <c r="C189" s="53" t="s">
        <v>601</v>
      </c>
      <c r="D189" s="53" t="s">
        <v>664</v>
      </c>
      <c r="E189" s="53" t="s">
        <v>8</v>
      </c>
      <c r="F189" s="105">
        <f t="shared" si="12"/>
        <v>223.927</v>
      </c>
      <c r="G189" s="105">
        <f t="shared" si="12"/>
        <v>0</v>
      </c>
      <c r="H189" s="135"/>
    </row>
    <row r="190" spans="1:8" ht="15" outlineLevel="1">
      <c r="A190" s="52" t="s">
        <v>22</v>
      </c>
      <c r="B190" s="53" t="s">
        <v>41</v>
      </c>
      <c r="C190" s="53" t="s">
        <v>601</v>
      </c>
      <c r="D190" s="53" t="s">
        <v>664</v>
      </c>
      <c r="E190" s="53" t="s">
        <v>23</v>
      </c>
      <c r="F190" s="105">
        <f t="shared" si="12"/>
        <v>223.927</v>
      </c>
      <c r="G190" s="105">
        <f t="shared" si="12"/>
        <v>0</v>
      </c>
      <c r="H190" s="135"/>
    </row>
    <row r="191" spans="1:8" ht="38.25" customHeight="1" outlineLevel="1">
      <c r="A191" s="52" t="s">
        <v>63</v>
      </c>
      <c r="B191" s="53" t="s">
        <v>41</v>
      </c>
      <c r="C191" s="53" t="s">
        <v>601</v>
      </c>
      <c r="D191" s="53" t="s">
        <v>664</v>
      </c>
      <c r="E191" s="53" t="s">
        <v>64</v>
      </c>
      <c r="F191" s="105">
        <v>223.927</v>
      </c>
      <c r="G191" s="136">
        <v>0</v>
      </c>
      <c r="H191" s="135"/>
    </row>
    <row r="192" spans="1:8" ht="15" outlineLevel="1">
      <c r="A192" s="52" t="s">
        <v>83</v>
      </c>
      <c r="B192" s="53" t="s">
        <v>41</v>
      </c>
      <c r="C192" s="53" t="s">
        <v>84</v>
      </c>
      <c r="D192" s="53" t="s">
        <v>158</v>
      </c>
      <c r="E192" s="53" t="s">
        <v>8</v>
      </c>
      <c r="F192" s="103">
        <f>F193</f>
        <v>175</v>
      </c>
      <c r="G192" s="103">
        <f>G193</f>
        <v>175</v>
      </c>
      <c r="H192" s="135"/>
    </row>
    <row r="193" spans="1:8" ht="19.5" customHeight="1" outlineLevel="2">
      <c r="A193" s="52" t="s">
        <v>85</v>
      </c>
      <c r="B193" s="53" t="s">
        <v>41</v>
      </c>
      <c r="C193" s="53" t="s">
        <v>86</v>
      </c>
      <c r="D193" s="53" t="s">
        <v>158</v>
      </c>
      <c r="E193" s="53" t="s">
        <v>8</v>
      </c>
      <c r="F193" s="103">
        <f>F194</f>
        <v>175</v>
      </c>
      <c r="G193" s="103">
        <f>G194</f>
        <v>175</v>
      </c>
      <c r="H193" s="135"/>
    </row>
    <row r="194" spans="1:8" ht="37.5" customHeight="1" outlineLevel="3">
      <c r="A194" s="52" t="s">
        <v>520</v>
      </c>
      <c r="B194" s="53" t="s">
        <v>41</v>
      </c>
      <c r="C194" s="53" t="s">
        <v>86</v>
      </c>
      <c r="D194" s="53" t="s">
        <v>183</v>
      </c>
      <c r="E194" s="53" t="s">
        <v>8</v>
      </c>
      <c r="F194" s="103">
        <f>F195+F199+F202</f>
        <v>175</v>
      </c>
      <c r="G194" s="103">
        <f>G195+G199+G202</f>
        <v>175</v>
      </c>
      <c r="H194" s="135"/>
    </row>
    <row r="195" spans="1:8" ht="56.25" customHeight="1" outlineLevel="3">
      <c r="A195" s="52" t="s">
        <v>536</v>
      </c>
      <c r="B195" s="53" t="s">
        <v>41</v>
      </c>
      <c r="C195" s="53" t="s">
        <v>86</v>
      </c>
      <c r="D195" s="53" t="s">
        <v>350</v>
      </c>
      <c r="E195" s="53" t="s">
        <v>8</v>
      </c>
      <c r="F195" s="103">
        <f aca="true" t="shared" si="13" ref="F195:G197">F196</f>
        <v>100</v>
      </c>
      <c r="G195" s="103">
        <f t="shared" si="13"/>
        <v>100</v>
      </c>
      <c r="H195" s="135"/>
    </row>
    <row r="196" spans="1:8" ht="23.25" customHeight="1" outlineLevel="3">
      <c r="A196" s="52" t="s">
        <v>351</v>
      </c>
      <c r="B196" s="53" t="s">
        <v>41</v>
      </c>
      <c r="C196" s="53" t="s">
        <v>86</v>
      </c>
      <c r="D196" s="53" t="s">
        <v>352</v>
      </c>
      <c r="E196" s="53" t="s">
        <v>8</v>
      </c>
      <c r="F196" s="103">
        <f t="shared" si="13"/>
        <v>100</v>
      </c>
      <c r="G196" s="103">
        <f t="shared" si="13"/>
        <v>100</v>
      </c>
      <c r="H196" s="135"/>
    </row>
    <row r="197" spans="1:8" ht="37.5" outlineLevel="3">
      <c r="A197" s="52" t="s">
        <v>18</v>
      </c>
      <c r="B197" s="53" t="s">
        <v>41</v>
      </c>
      <c r="C197" s="53" t="s">
        <v>86</v>
      </c>
      <c r="D197" s="53" t="s">
        <v>352</v>
      </c>
      <c r="E197" s="53" t="s">
        <v>19</v>
      </c>
      <c r="F197" s="103">
        <f t="shared" si="13"/>
        <v>100</v>
      </c>
      <c r="G197" s="103">
        <f t="shared" si="13"/>
        <v>100</v>
      </c>
      <c r="H197" s="135"/>
    </row>
    <row r="198" spans="1:8" ht="37.5" customHeight="1" outlineLevel="3">
      <c r="A198" s="52" t="s">
        <v>20</v>
      </c>
      <c r="B198" s="53" t="s">
        <v>41</v>
      </c>
      <c r="C198" s="53" t="s">
        <v>86</v>
      </c>
      <c r="D198" s="53" t="s">
        <v>352</v>
      </c>
      <c r="E198" s="53" t="s">
        <v>21</v>
      </c>
      <c r="F198" s="103">
        <v>100</v>
      </c>
      <c r="G198" s="103">
        <v>100</v>
      </c>
      <c r="H198" s="135"/>
    </row>
    <row r="199" spans="1:8" ht="15" outlineLevel="5">
      <c r="A199" s="52" t="s">
        <v>88</v>
      </c>
      <c r="B199" s="53" t="s">
        <v>41</v>
      </c>
      <c r="C199" s="53" t="s">
        <v>86</v>
      </c>
      <c r="D199" s="53" t="s">
        <v>184</v>
      </c>
      <c r="E199" s="53" t="s">
        <v>8</v>
      </c>
      <c r="F199" s="103">
        <f>F200</f>
        <v>45</v>
      </c>
      <c r="G199" s="103">
        <f>G200</f>
        <v>45</v>
      </c>
      <c r="H199" s="135"/>
    </row>
    <row r="200" spans="1:8" ht="37.5" outlineLevel="6">
      <c r="A200" s="52" t="s">
        <v>18</v>
      </c>
      <c r="B200" s="53" t="s">
        <v>41</v>
      </c>
      <c r="C200" s="53" t="s">
        <v>86</v>
      </c>
      <c r="D200" s="53" t="s">
        <v>184</v>
      </c>
      <c r="E200" s="53" t="s">
        <v>19</v>
      </c>
      <c r="F200" s="103">
        <f>F201</f>
        <v>45</v>
      </c>
      <c r="G200" s="103">
        <f>G201</f>
        <v>45</v>
      </c>
      <c r="H200" s="135"/>
    </row>
    <row r="201" spans="1:8" ht="38.25" customHeight="1" outlineLevel="7">
      <c r="A201" s="52" t="s">
        <v>20</v>
      </c>
      <c r="B201" s="53" t="s">
        <v>41</v>
      </c>
      <c r="C201" s="53" t="s">
        <v>86</v>
      </c>
      <c r="D201" s="53" t="s">
        <v>184</v>
      </c>
      <c r="E201" s="53" t="s">
        <v>21</v>
      </c>
      <c r="F201" s="105">
        <v>45</v>
      </c>
      <c r="G201" s="136">
        <v>45</v>
      </c>
      <c r="H201" s="135"/>
    </row>
    <row r="202" spans="1:8" ht="15" outlineLevel="5">
      <c r="A202" s="52" t="s">
        <v>87</v>
      </c>
      <c r="B202" s="53" t="s">
        <v>41</v>
      </c>
      <c r="C202" s="53" t="s">
        <v>86</v>
      </c>
      <c r="D202" s="53" t="s">
        <v>353</v>
      </c>
      <c r="E202" s="53" t="s">
        <v>8</v>
      </c>
      <c r="F202" s="103">
        <f>F203</f>
        <v>30</v>
      </c>
      <c r="G202" s="103">
        <f>G203</f>
        <v>30</v>
      </c>
      <c r="H202" s="135"/>
    </row>
    <row r="203" spans="1:8" ht="37.5" outlineLevel="6">
      <c r="A203" s="52" t="s">
        <v>18</v>
      </c>
      <c r="B203" s="53" t="s">
        <v>41</v>
      </c>
      <c r="C203" s="53" t="s">
        <v>86</v>
      </c>
      <c r="D203" s="53" t="s">
        <v>353</v>
      </c>
      <c r="E203" s="53" t="s">
        <v>19</v>
      </c>
      <c r="F203" s="103">
        <f>F204</f>
        <v>30</v>
      </c>
      <c r="G203" s="103">
        <f>G204</f>
        <v>30</v>
      </c>
      <c r="H203" s="135"/>
    </row>
    <row r="204" spans="1:8" ht="37.5" customHeight="1" outlineLevel="7">
      <c r="A204" s="52" t="s">
        <v>20</v>
      </c>
      <c r="B204" s="53" t="s">
        <v>41</v>
      </c>
      <c r="C204" s="53" t="s">
        <v>86</v>
      </c>
      <c r="D204" s="53" t="s">
        <v>353</v>
      </c>
      <c r="E204" s="53" t="s">
        <v>21</v>
      </c>
      <c r="F204" s="105">
        <v>30</v>
      </c>
      <c r="G204" s="136">
        <v>30</v>
      </c>
      <c r="H204" s="135"/>
    </row>
    <row r="205" spans="1:8" ht="15" outlineLevel="1">
      <c r="A205" s="52" t="s">
        <v>89</v>
      </c>
      <c r="B205" s="53" t="s">
        <v>41</v>
      </c>
      <c r="C205" s="53" t="s">
        <v>90</v>
      </c>
      <c r="D205" s="53" t="s">
        <v>158</v>
      </c>
      <c r="E205" s="53" t="s">
        <v>8</v>
      </c>
      <c r="F205" s="103">
        <f>F206</f>
        <v>12984.964</v>
      </c>
      <c r="G205" s="103">
        <f>G206</f>
        <v>12084.964</v>
      </c>
      <c r="H205" s="135"/>
    </row>
    <row r="206" spans="1:8" ht="15" outlineLevel="2">
      <c r="A206" s="52" t="s">
        <v>376</v>
      </c>
      <c r="B206" s="53" t="s">
        <v>41</v>
      </c>
      <c r="C206" s="53" t="s">
        <v>375</v>
      </c>
      <c r="D206" s="53" t="s">
        <v>158</v>
      </c>
      <c r="E206" s="53" t="s">
        <v>8</v>
      </c>
      <c r="F206" s="103">
        <f aca="true" t="shared" si="14" ref="F206:G209">F207</f>
        <v>12984.964</v>
      </c>
      <c r="G206" s="103">
        <f t="shared" si="14"/>
        <v>12084.964</v>
      </c>
      <c r="H206" s="135"/>
    </row>
    <row r="207" spans="1:8" ht="35.25" customHeight="1" outlineLevel="3">
      <c r="A207" s="52" t="s">
        <v>522</v>
      </c>
      <c r="B207" s="53" t="s">
        <v>41</v>
      </c>
      <c r="C207" s="53" t="s">
        <v>375</v>
      </c>
      <c r="D207" s="53" t="s">
        <v>185</v>
      </c>
      <c r="E207" s="53" t="s">
        <v>8</v>
      </c>
      <c r="F207" s="103">
        <f t="shared" si="14"/>
        <v>12984.964</v>
      </c>
      <c r="G207" s="103">
        <f t="shared" si="14"/>
        <v>12084.964</v>
      </c>
      <c r="H207" s="135"/>
    </row>
    <row r="208" spans="1:8" ht="37.5" outlineLevel="5">
      <c r="A208" s="52" t="s">
        <v>93</v>
      </c>
      <c r="B208" s="53" t="s">
        <v>41</v>
      </c>
      <c r="C208" s="53" t="s">
        <v>375</v>
      </c>
      <c r="D208" s="53" t="s">
        <v>186</v>
      </c>
      <c r="E208" s="53" t="s">
        <v>8</v>
      </c>
      <c r="F208" s="103">
        <f t="shared" si="14"/>
        <v>12984.964</v>
      </c>
      <c r="G208" s="103">
        <f t="shared" si="14"/>
        <v>12084.964</v>
      </c>
      <c r="H208" s="135"/>
    </row>
    <row r="209" spans="1:8" ht="38.25" customHeight="1" outlineLevel="6">
      <c r="A209" s="52" t="s">
        <v>53</v>
      </c>
      <c r="B209" s="53" t="s">
        <v>41</v>
      </c>
      <c r="C209" s="53" t="s">
        <v>375</v>
      </c>
      <c r="D209" s="53" t="s">
        <v>186</v>
      </c>
      <c r="E209" s="53" t="s">
        <v>54</v>
      </c>
      <c r="F209" s="103">
        <f t="shared" si="14"/>
        <v>12984.964</v>
      </c>
      <c r="G209" s="103">
        <f t="shared" si="14"/>
        <v>12084.964</v>
      </c>
      <c r="H209" s="135"/>
    </row>
    <row r="210" spans="1:8" ht="15" outlineLevel="7">
      <c r="A210" s="52" t="s">
        <v>94</v>
      </c>
      <c r="B210" s="53" t="s">
        <v>41</v>
      </c>
      <c r="C210" s="53" t="s">
        <v>375</v>
      </c>
      <c r="D210" s="53" t="s">
        <v>186</v>
      </c>
      <c r="E210" s="53" t="s">
        <v>95</v>
      </c>
      <c r="F210" s="105">
        <v>12984.964</v>
      </c>
      <c r="G210" s="136">
        <v>12084.964</v>
      </c>
      <c r="H210" s="135"/>
    </row>
    <row r="211" spans="1:8" ht="15" outlineLevel="1">
      <c r="A211" s="52" t="s">
        <v>100</v>
      </c>
      <c r="B211" s="53" t="s">
        <v>41</v>
      </c>
      <c r="C211" s="53" t="s">
        <v>101</v>
      </c>
      <c r="D211" s="53" t="s">
        <v>158</v>
      </c>
      <c r="E211" s="53" t="s">
        <v>8</v>
      </c>
      <c r="F211" s="103">
        <f>F212</f>
        <v>7591.503</v>
      </c>
      <c r="G211" s="103">
        <f>G212</f>
        <v>6691.503</v>
      </c>
      <c r="H211" s="135"/>
    </row>
    <row r="212" spans="1:8" ht="15" outlineLevel="2">
      <c r="A212" s="52" t="s">
        <v>102</v>
      </c>
      <c r="B212" s="53" t="s">
        <v>41</v>
      </c>
      <c r="C212" s="53" t="s">
        <v>103</v>
      </c>
      <c r="D212" s="53" t="s">
        <v>158</v>
      </c>
      <c r="E212" s="53" t="s">
        <v>8</v>
      </c>
      <c r="F212" s="103">
        <f>F213</f>
        <v>7591.503</v>
      </c>
      <c r="G212" s="103">
        <f>G213</f>
        <v>6691.503</v>
      </c>
      <c r="H212" s="135"/>
    </row>
    <row r="213" spans="1:8" ht="37.5" customHeight="1" outlineLevel="3">
      <c r="A213" s="52" t="s">
        <v>522</v>
      </c>
      <c r="B213" s="53" t="s">
        <v>41</v>
      </c>
      <c r="C213" s="53" t="s">
        <v>103</v>
      </c>
      <c r="D213" s="53" t="s">
        <v>185</v>
      </c>
      <c r="E213" s="53" t="s">
        <v>8</v>
      </c>
      <c r="F213" s="103">
        <f>F217+F214</f>
        <v>7591.503</v>
      </c>
      <c r="G213" s="103">
        <f>G217+G214</f>
        <v>6691.503</v>
      </c>
      <c r="H213" s="135"/>
    </row>
    <row r="214" spans="1:8" ht="39" customHeight="1" outlineLevel="7">
      <c r="A214" s="60" t="s">
        <v>105</v>
      </c>
      <c r="B214" s="53" t="s">
        <v>41</v>
      </c>
      <c r="C214" s="53" t="s">
        <v>103</v>
      </c>
      <c r="D214" s="53" t="s">
        <v>190</v>
      </c>
      <c r="E214" s="53" t="s">
        <v>8</v>
      </c>
      <c r="F214" s="103">
        <f>F215</f>
        <v>6920.503</v>
      </c>
      <c r="G214" s="103">
        <f>G215</f>
        <v>6020.503</v>
      </c>
      <c r="H214" s="135"/>
    </row>
    <row r="215" spans="1:8" ht="38.25" customHeight="1" outlineLevel="7">
      <c r="A215" s="52" t="s">
        <v>53</v>
      </c>
      <c r="B215" s="53" t="s">
        <v>41</v>
      </c>
      <c r="C215" s="53" t="s">
        <v>103</v>
      </c>
      <c r="D215" s="53" t="s">
        <v>190</v>
      </c>
      <c r="E215" s="53" t="s">
        <v>54</v>
      </c>
      <c r="F215" s="103">
        <f>F216</f>
        <v>6920.503</v>
      </c>
      <c r="G215" s="103">
        <f>G216</f>
        <v>6020.503</v>
      </c>
      <c r="H215" s="135"/>
    </row>
    <row r="216" spans="1:8" ht="15" outlineLevel="7">
      <c r="A216" s="52" t="s">
        <v>94</v>
      </c>
      <c r="B216" s="53" t="s">
        <v>41</v>
      </c>
      <c r="C216" s="53" t="s">
        <v>103</v>
      </c>
      <c r="D216" s="53" t="s">
        <v>190</v>
      </c>
      <c r="E216" s="53" t="s">
        <v>95</v>
      </c>
      <c r="F216" s="105">
        <v>6920.503</v>
      </c>
      <c r="G216" s="136">
        <v>6020.503</v>
      </c>
      <c r="H216" s="135"/>
    </row>
    <row r="217" spans="1:8" ht="20.25" customHeight="1" outlineLevel="5">
      <c r="A217" s="52" t="s">
        <v>104</v>
      </c>
      <c r="B217" s="53" t="s">
        <v>41</v>
      </c>
      <c r="C217" s="53" t="s">
        <v>103</v>
      </c>
      <c r="D217" s="53" t="s">
        <v>189</v>
      </c>
      <c r="E217" s="53" t="s">
        <v>8</v>
      </c>
      <c r="F217" s="103">
        <f>F218+F220</f>
        <v>671</v>
      </c>
      <c r="G217" s="103">
        <f>G218+G220</f>
        <v>671</v>
      </c>
      <c r="H217" s="135"/>
    </row>
    <row r="218" spans="1:8" ht="39" customHeight="1" outlineLevel="6">
      <c r="A218" s="52" t="s">
        <v>53</v>
      </c>
      <c r="B218" s="53" t="s">
        <v>41</v>
      </c>
      <c r="C218" s="53" t="s">
        <v>103</v>
      </c>
      <c r="D218" s="53" t="s">
        <v>189</v>
      </c>
      <c r="E218" s="53" t="s">
        <v>54</v>
      </c>
      <c r="F218" s="103">
        <f>F219</f>
        <v>557</v>
      </c>
      <c r="G218" s="103">
        <f>G219</f>
        <v>557</v>
      </c>
      <c r="H218" s="135"/>
    </row>
    <row r="219" spans="1:8" ht="15" outlineLevel="7">
      <c r="A219" s="52" t="s">
        <v>94</v>
      </c>
      <c r="B219" s="53" t="s">
        <v>41</v>
      </c>
      <c r="C219" s="53" t="s">
        <v>103</v>
      </c>
      <c r="D219" s="53" t="s">
        <v>189</v>
      </c>
      <c r="E219" s="53" t="s">
        <v>95</v>
      </c>
      <c r="F219" s="105">
        <v>557</v>
      </c>
      <c r="G219" s="136">
        <v>557</v>
      </c>
      <c r="H219" s="135"/>
    </row>
    <row r="220" spans="1:8" ht="39" customHeight="1" outlineLevel="7">
      <c r="A220" s="52" t="s">
        <v>449</v>
      </c>
      <c r="B220" s="53" t="s">
        <v>41</v>
      </c>
      <c r="C220" s="53" t="s">
        <v>103</v>
      </c>
      <c r="D220" s="53" t="s">
        <v>189</v>
      </c>
      <c r="E220" s="53" t="s">
        <v>369</v>
      </c>
      <c r="F220" s="105">
        <v>114</v>
      </c>
      <c r="G220" s="136">
        <v>114</v>
      </c>
      <c r="H220" s="135"/>
    </row>
    <row r="221" spans="1:8" ht="15" outlineLevel="1">
      <c r="A221" s="52" t="s">
        <v>106</v>
      </c>
      <c r="B221" s="53" t="s">
        <v>41</v>
      </c>
      <c r="C221" s="53" t="s">
        <v>107</v>
      </c>
      <c r="D221" s="53" t="s">
        <v>158</v>
      </c>
      <c r="E221" s="53" t="s">
        <v>8</v>
      </c>
      <c r="F221" s="103">
        <f>F222+F227</f>
        <v>3677.79</v>
      </c>
      <c r="G221" s="103">
        <f>G222+G227</f>
        <v>2777.79</v>
      </c>
      <c r="H221" s="135"/>
    </row>
    <row r="222" spans="1:8" ht="15" outlineLevel="2">
      <c r="A222" s="52" t="s">
        <v>108</v>
      </c>
      <c r="B222" s="53" t="s">
        <v>41</v>
      </c>
      <c r="C222" s="53" t="s">
        <v>109</v>
      </c>
      <c r="D222" s="53" t="s">
        <v>158</v>
      </c>
      <c r="E222" s="53" t="s">
        <v>8</v>
      </c>
      <c r="F222" s="103">
        <f aca="true" t="shared" si="15" ref="F222:G225">F223</f>
        <v>3294.29</v>
      </c>
      <c r="G222" s="103">
        <f t="shared" si="15"/>
        <v>2394.29</v>
      </c>
      <c r="H222" s="135"/>
    </row>
    <row r="223" spans="1:8" ht="37.5" outlineLevel="4">
      <c r="A223" s="52" t="s">
        <v>173</v>
      </c>
      <c r="B223" s="53" t="s">
        <v>41</v>
      </c>
      <c r="C223" s="53" t="s">
        <v>109</v>
      </c>
      <c r="D223" s="53" t="s">
        <v>159</v>
      </c>
      <c r="E223" s="53" t="s">
        <v>8</v>
      </c>
      <c r="F223" s="103">
        <f t="shared" si="15"/>
        <v>3294.29</v>
      </c>
      <c r="G223" s="103">
        <f t="shared" si="15"/>
        <v>2394.29</v>
      </c>
      <c r="H223" s="135"/>
    </row>
    <row r="224" spans="1:8" ht="15" outlineLevel="5">
      <c r="A224" s="52" t="s">
        <v>110</v>
      </c>
      <c r="B224" s="53" t="s">
        <v>41</v>
      </c>
      <c r="C224" s="53" t="s">
        <v>109</v>
      </c>
      <c r="D224" s="53" t="s">
        <v>191</v>
      </c>
      <c r="E224" s="53" t="s">
        <v>8</v>
      </c>
      <c r="F224" s="103">
        <f t="shared" si="15"/>
        <v>3294.29</v>
      </c>
      <c r="G224" s="103">
        <f t="shared" si="15"/>
        <v>2394.29</v>
      </c>
      <c r="H224" s="135"/>
    </row>
    <row r="225" spans="1:8" ht="20.25" customHeight="1" outlineLevel="6">
      <c r="A225" s="52" t="s">
        <v>111</v>
      </c>
      <c r="B225" s="53" t="s">
        <v>41</v>
      </c>
      <c r="C225" s="53" t="s">
        <v>109</v>
      </c>
      <c r="D225" s="53" t="s">
        <v>191</v>
      </c>
      <c r="E225" s="53" t="s">
        <v>112</v>
      </c>
      <c r="F225" s="103">
        <f t="shared" si="15"/>
        <v>3294.29</v>
      </c>
      <c r="G225" s="103">
        <f t="shared" si="15"/>
        <v>2394.29</v>
      </c>
      <c r="H225" s="135"/>
    </row>
    <row r="226" spans="1:8" ht="20.25" customHeight="1" outlineLevel="7">
      <c r="A226" s="52" t="s">
        <v>113</v>
      </c>
      <c r="B226" s="53" t="s">
        <v>41</v>
      </c>
      <c r="C226" s="53" t="s">
        <v>109</v>
      </c>
      <c r="D226" s="53" t="s">
        <v>191</v>
      </c>
      <c r="E226" s="53" t="s">
        <v>114</v>
      </c>
      <c r="F226" s="105">
        <v>3294.29</v>
      </c>
      <c r="G226" s="136">
        <v>2394.29</v>
      </c>
      <c r="H226" s="135"/>
    </row>
    <row r="227" spans="1:8" ht="15" outlineLevel="7">
      <c r="A227" s="52" t="s">
        <v>115</v>
      </c>
      <c r="B227" s="53" t="s">
        <v>41</v>
      </c>
      <c r="C227" s="53" t="s">
        <v>116</v>
      </c>
      <c r="D227" s="53" t="s">
        <v>158</v>
      </c>
      <c r="E227" s="53" t="s">
        <v>8</v>
      </c>
      <c r="F227" s="103">
        <f>F228</f>
        <v>383.5</v>
      </c>
      <c r="G227" s="103">
        <f>G228</f>
        <v>383.5</v>
      </c>
      <c r="H227" s="135"/>
    </row>
    <row r="228" spans="1:8" ht="37.5" customHeight="1" outlineLevel="7">
      <c r="A228" s="52" t="s">
        <v>518</v>
      </c>
      <c r="B228" s="53" t="s">
        <v>41</v>
      </c>
      <c r="C228" s="53" t="s">
        <v>116</v>
      </c>
      <c r="D228" s="53" t="s">
        <v>165</v>
      </c>
      <c r="E228" s="53" t="s">
        <v>8</v>
      </c>
      <c r="F228" s="103">
        <f>F229+F233</f>
        <v>383.5</v>
      </c>
      <c r="G228" s="103">
        <f>G229+G233</f>
        <v>383.5</v>
      </c>
      <c r="H228" s="135"/>
    </row>
    <row r="229" spans="1:8" ht="18" customHeight="1" outlineLevel="7">
      <c r="A229" s="52" t="s">
        <v>524</v>
      </c>
      <c r="B229" s="53" t="s">
        <v>41</v>
      </c>
      <c r="C229" s="53" t="s">
        <v>116</v>
      </c>
      <c r="D229" s="53" t="s">
        <v>192</v>
      </c>
      <c r="E229" s="53" t="s">
        <v>8</v>
      </c>
      <c r="F229" s="103">
        <f aca="true" t="shared" si="16" ref="F229:G231">F230</f>
        <v>210</v>
      </c>
      <c r="G229" s="103">
        <f t="shared" si="16"/>
        <v>210</v>
      </c>
      <c r="H229" s="135"/>
    </row>
    <row r="230" spans="1:8" ht="37.5" outlineLevel="7">
      <c r="A230" s="52" t="s">
        <v>120</v>
      </c>
      <c r="B230" s="53" t="s">
        <v>41</v>
      </c>
      <c r="C230" s="53" t="s">
        <v>116</v>
      </c>
      <c r="D230" s="53" t="s">
        <v>193</v>
      </c>
      <c r="E230" s="53" t="s">
        <v>8</v>
      </c>
      <c r="F230" s="103">
        <f t="shared" si="16"/>
        <v>210</v>
      </c>
      <c r="G230" s="103">
        <f t="shared" si="16"/>
        <v>210</v>
      </c>
      <c r="H230" s="135"/>
    </row>
    <row r="231" spans="1:8" ht="18.75" customHeight="1" outlineLevel="7">
      <c r="A231" s="52" t="s">
        <v>111</v>
      </c>
      <c r="B231" s="53" t="s">
        <v>41</v>
      </c>
      <c r="C231" s="53" t="s">
        <v>116</v>
      </c>
      <c r="D231" s="53" t="s">
        <v>193</v>
      </c>
      <c r="E231" s="53" t="s">
        <v>112</v>
      </c>
      <c r="F231" s="103">
        <f t="shared" si="16"/>
        <v>210</v>
      </c>
      <c r="G231" s="103">
        <f t="shared" si="16"/>
        <v>210</v>
      </c>
      <c r="H231" s="135"/>
    </row>
    <row r="232" spans="1:8" ht="37.5" outlineLevel="7">
      <c r="A232" s="52" t="s">
        <v>118</v>
      </c>
      <c r="B232" s="53" t="s">
        <v>41</v>
      </c>
      <c r="C232" s="53" t="s">
        <v>116</v>
      </c>
      <c r="D232" s="53" t="s">
        <v>193</v>
      </c>
      <c r="E232" s="53" t="s">
        <v>119</v>
      </c>
      <c r="F232" s="105">
        <v>210</v>
      </c>
      <c r="G232" s="136">
        <v>210</v>
      </c>
      <c r="H232" s="138"/>
    </row>
    <row r="233" spans="1:8" ht="37.5" outlineLevel="7">
      <c r="A233" s="52" t="s">
        <v>117</v>
      </c>
      <c r="B233" s="53" t="s">
        <v>41</v>
      </c>
      <c r="C233" s="53" t="s">
        <v>116</v>
      </c>
      <c r="D233" s="53" t="s">
        <v>413</v>
      </c>
      <c r="E233" s="53" t="s">
        <v>8</v>
      </c>
      <c r="F233" s="103">
        <f>F234</f>
        <v>173.5</v>
      </c>
      <c r="G233" s="103">
        <f>G234</f>
        <v>173.5</v>
      </c>
      <c r="H233" s="135"/>
    </row>
    <row r="234" spans="1:8" ht="20.25" customHeight="1" outlineLevel="7">
      <c r="A234" s="52" t="s">
        <v>111</v>
      </c>
      <c r="B234" s="53" t="s">
        <v>41</v>
      </c>
      <c r="C234" s="53" t="s">
        <v>116</v>
      </c>
      <c r="D234" s="53" t="s">
        <v>413</v>
      </c>
      <c r="E234" s="53" t="s">
        <v>112</v>
      </c>
      <c r="F234" s="103">
        <f>F235</f>
        <v>173.5</v>
      </c>
      <c r="G234" s="103">
        <f>G235</f>
        <v>173.5</v>
      </c>
      <c r="H234" s="135"/>
    </row>
    <row r="235" spans="1:8" ht="37.5" outlineLevel="1">
      <c r="A235" s="52" t="s">
        <v>118</v>
      </c>
      <c r="B235" s="53" t="s">
        <v>41</v>
      </c>
      <c r="C235" s="53" t="s">
        <v>116</v>
      </c>
      <c r="D235" s="53" t="s">
        <v>413</v>
      </c>
      <c r="E235" s="53" t="s">
        <v>119</v>
      </c>
      <c r="F235" s="105">
        <v>173.5</v>
      </c>
      <c r="G235" s="136">
        <v>173.5</v>
      </c>
      <c r="H235" s="135"/>
    </row>
    <row r="236" spans="1:8" ht="15" outlineLevel="7">
      <c r="A236" s="52" t="s">
        <v>121</v>
      </c>
      <c r="B236" s="53" t="s">
        <v>41</v>
      </c>
      <c r="C236" s="53" t="s">
        <v>122</v>
      </c>
      <c r="D236" s="53" t="s">
        <v>158</v>
      </c>
      <c r="E236" s="53" t="s">
        <v>8</v>
      </c>
      <c r="F236" s="103">
        <f aca="true" t="shared" si="17" ref="F236:G243">F237</f>
        <v>919.75</v>
      </c>
      <c r="G236" s="103">
        <f t="shared" si="17"/>
        <v>699.75</v>
      </c>
      <c r="H236" s="135"/>
    </row>
    <row r="237" spans="1:8" ht="20.25" customHeight="1" outlineLevel="7">
      <c r="A237" s="52" t="s">
        <v>655</v>
      </c>
      <c r="B237" s="53" t="s">
        <v>41</v>
      </c>
      <c r="C237" s="53" t="s">
        <v>654</v>
      </c>
      <c r="D237" s="53" t="s">
        <v>158</v>
      </c>
      <c r="E237" s="53" t="s">
        <v>8</v>
      </c>
      <c r="F237" s="103">
        <f t="shared" si="17"/>
        <v>919.75</v>
      </c>
      <c r="G237" s="103">
        <f t="shared" si="17"/>
        <v>699.75</v>
      </c>
      <c r="H237" s="135"/>
    </row>
    <row r="238" spans="1:8" ht="40.5" customHeight="1" outlineLevel="7">
      <c r="A238" s="52" t="s">
        <v>525</v>
      </c>
      <c r="B238" s="53" t="s">
        <v>41</v>
      </c>
      <c r="C238" s="53" t="s">
        <v>654</v>
      </c>
      <c r="D238" s="53" t="s">
        <v>284</v>
      </c>
      <c r="E238" s="53" t="s">
        <v>8</v>
      </c>
      <c r="F238" s="103">
        <f>F239+F242</f>
        <v>919.75</v>
      </c>
      <c r="G238" s="103">
        <f>G239+G242</f>
        <v>699.75</v>
      </c>
      <c r="H238" s="135"/>
    </row>
    <row r="239" spans="1:8" ht="40.5" customHeight="1" outlineLevel="7">
      <c r="A239" s="52" t="s">
        <v>502</v>
      </c>
      <c r="B239" s="53" t="s">
        <v>41</v>
      </c>
      <c r="C239" s="53" t="s">
        <v>654</v>
      </c>
      <c r="D239" s="53" t="s">
        <v>656</v>
      </c>
      <c r="E239" s="53" t="s">
        <v>8</v>
      </c>
      <c r="F239" s="103">
        <f>F240</f>
        <v>358.75</v>
      </c>
      <c r="G239" s="103">
        <f>G240</f>
        <v>138.75</v>
      </c>
      <c r="H239" s="135"/>
    </row>
    <row r="240" spans="1:8" ht="40.5" customHeight="1" outlineLevel="7">
      <c r="A240" s="52" t="s">
        <v>396</v>
      </c>
      <c r="B240" s="53" t="s">
        <v>41</v>
      </c>
      <c r="C240" s="53" t="s">
        <v>654</v>
      </c>
      <c r="D240" s="53" t="s">
        <v>656</v>
      </c>
      <c r="E240" s="53" t="s">
        <v>397</v>
      </c>
      <c r="F240" s="103">
        <f>F241</f>
        <v>358.75</v>
      </c>
      <c r="G240" s="103">
        <f>G241</f>
        <v>138.75</v>
      </c>
      <c r="H240" s="135"/>
    </row>
    <row r="241" spans="1:8" ht="19.5" customHeight="1" outlineLevel="7">
      <c r="A241" s="52" t="s">
        <v>398</v>
      </c>
      <c r="B241" s="53" t="s">
        <v>41</v>
      </c>
      <c r="C241" s="53" t="s">
        <v>654</v>
      </c>
      <c r="D241" s="53" t="s">
        <v>656</v>
      </c>
      <c r="E241" s="53" t="s">
        <v>399</v>
      </c>
      <c r="F241" s="103">
        <v>358.75</v>
      </c>
      <c r="G241" s="103">
        <v>138.75</v>
      </c>
      <c r="H241" s="135"/>
    </row>
    <row r="242" spans="1:8" ht="23.25" customHeight="1" outlineLevel="7">
      <c r="A242" s="52" t="s">
        <v>123</v>
      </c>
      <c r="B242" s="53" t="s">
        <v>41</v>
      </c>
      <c r="C242" s="53" t="s">
        <v>654</v>
      </c>
      <c r="D242" s="53" t="s">
        <v>285</v>
      </c>
      <c r="E242" s="53" t="s">
        <v>8</v>
      </c>
      <c r="F242" s="103">
        <f>F243+F245</f>
        <v>561</v>
      </c>
      <c r="G242" s="103">
        <f>G243+G245</f>
        <v>561</v>
      </c>
      <c r="H242" s="135"/>
    </row>
    <row r="243" spans="1:8" ht="36.75" customHeight="1" outlineLevel="7">
      <c r="A243" s="52" t="s">
        <v>18</v>
      </c>
      <c r="B243" s="53" t="s">
        <v>41</v>
      </c>
      <c r="C243" s="53" t="s">
        <v>654</v>
      </c>
      <c r="D243" s="53" t="s">
        <v>285</v>
      </c>
      <c r="E243" s="53" t="s">
        <v>19</v>
      </c>
      <c r="F243" s="103">
        <f t="shared" si="17"/>
        <v>531</v>
      </c>
      <c r="G243" s="103">
        <f t="shared" si="17"/>
        <v>531</v>
      </c>
      <c r="H243" s="135"/>
    </row>
    <row r="244" spans="1:8" ht="37.5" outlineLevel="7">
      <c r="A244" s="52" t="s">
        <v>20</v>
      </c>
      <c r="B244" s="53" t="s">
        <v>41</v>
      </c>
      <c r="C244" s="53" t="s">
        <v>654</v>
      </c>
      <c r="D244" s="53" t="s">
        <v>285</v>
      </c>
      <c r="E244" s="53" t="s">
        <v>21</v>
      </c>
      <c r="F244" s="105">
        <v>531</v>
      </c>
      <c r="G244" s="136">
        <v>531</v>
      </c>
      <c r="H244" s="135"/>
    </row>
    <row r="245" spans="1:8" ht="20.25" customHeight="1" outlineLevel="7">
      <c r="A245" s="52" t="s">
        <v>409</v>
      </c>
      <c r="B245" s="53" t="s">
        <v>41</v>
      </c>
      <c r="C245" s="53" t="s">
        <v>654</v>
      </c>
      <c r="D245" s="53" t="s">
        <v>285</v>
      </c>
      <c r="E245" s="53" t="s">
        <v>23</v>
      </c>
      <c r="F245" s="105">
        <f>F246</f>
        <v>30</v>
      </c>
      <c r="G245" s="105">
        <f>G246</f>
        <v>30</v>
      </c>
      <c r="H245" s="135"/>
    </row>
    <row r="246" spans="1:8" ht="20.25" customHeight="1" outlineLevel="7">
      <c r="A246" s="52" t="s">
        <v>410</v>
      </c>
      <c r="B246" s="53" t="s">
        <v>41</v>
      </c>
      <c r="C246" s="53" t="s">
        <v>654</v>
      </c>
      <c r="D246" s="53" t="s">
        <v>285</v>
      </c>
      <c r="E246" s="53" t="s">
        <v>25</v>
      </c>
      <c r="F246" s="105">
        <v>30</v>
      </c>
      <c r="G246" s="136">
        <v>30</v>
      </c>
      <c r="H246" s="135"/>
    </row>
    <row r="247" spans="1:8" ht="15" outlineLevel="1">
      <c r="A247" s="52" t="s">
        <v>124</v>
      </c>
      <c r="B247" s="53" t="s">
        <v>41</v>
      </c>
      <c r="C247" s="53" t="s">
        <v>125</v>
      </c>
      <c r="D247" s="53" t="s">
        <v>158</v>
      </c>
      <c r="E247" s="53" t="s">
        <v>8</v>
      </c>
      <c r="F247" s="103">
        <f aca="true" t="shared" si="18" ref="F247:G252">F248</f>
        <v>881.25</v>
      </c>
      <c r="G247" s="103">
        <f t="shared" si="18"/>
        <v>881.25</v>
      </c>
      <c r="H247" s="135"/>
    </row>
    <row r="248" spans="1:8" ht="15" outlineLevel="2">
      <c r="A248" s="52" t="s">
        <v>126</v>
      </c>
      <c r="B248" s="53" t="s">
        <v>41</v>
      </c>
      <c r="C248" s="53" t="s">
        <v>127</v>
      </c>
      <c r="D248" s="53" t="s">
        <v>158</v>
      </c>
      <c r="E248" s="53" t="s">
        <v>8</v>
      </c>
      <c r="F248" s="103">
        <f t="shared" si="18"/>
        <v>881.25</v>
      </c>
      <c r="G248" s="103">
        <f t="shared" si="18"/>
        <v>881.25</v>
      </c>
      <c r="H248" s="135"/>
    </row>
    <row r="249" spans="1:8" ht="42.75" customHeight="1" outlineLevel="3">
      <c r="A249" s="52" t="s">
        <v>511</v>
      </c>
      <c r="B249" s="53" t="s">
        <v>41</v>
      </c>
      <c r="C249" s="53" t="s">
        <v>127</v>
      </c>
      <c r="D249" s="53" t="s">
        <v>161</v>
      </c>
      <c r="E249" s="53" t="s">
        <v>8</v>
      </c>
      <c r="F249" s="103">
        <f t="shared" si="18"/>
        <v>881.25</v>
      </c>
      <c r="G249" s="103">
        <f t="shared" si="18"/>
        <v>881.25</v>
      </c>
      <c r="H249" s="135"/>
    </row>
    <row r="250" spans="1:8" ht="39" customHeight="1" outlineLevel="4">
      <c r="A250" s="57" t="s">
        <v>537</v>
      </c>
      <c r="B250" s="53" t="s">
        <v>41</v>
      </c>
      <c r="C250" s="53" t="s">
        <v>127</v>
      </c>
      <c r="D250" s="53" t="s">
        <v>354</v>
      </c>
      <c r="E250" s="53" t="s">
        <v>8</v>
      </c>
      <c r="F250" s="103">
        <f t="shared" si="18"/>
        <v>881.25</v>
      </c>
      <c r="G250" s="103">
        <f t="shared" si="18"/>
        <v>881.25</v>
      </c>
      <c r="H250" s="135"/>
    </row>
    <row r="251" spans="1:8" ht="36" customHeight="1" outlineLevel="5">
      <c r="A251" s="52" t="s">
        <v>128</v>
      </c>
      <c r="B251" s="53" t="s">
        <v>41</v>
      </c>
      <c r="C251" s="53" t="s">
        <v>127</v>
      </c>
      <c r="D251" s="53" t="s">
        <v>355</v>
      </c>
      <c r="E251" s="53" t="s">
        <v>8</v>
      </c>
      <c r="F251" s="103">
        <f t="shared" si="18"/>
        <v>881.25</v>
      </c>
      <c r="G251" s="103">
        <f t="shared" si="18"/>
        <v>881.25</v>
      </c>
      <c r="H251" s="135"/>
    </row>
    <row r="252" spans="1:8" ht="37.5" customHeight="1" outlineLevel="6">
      <c r="A252" s="52" t="s">
        <v>53</v>
      </c>
      <c r="B252" s="53" t="s">
        <v>41</v>
      </c>
      <c r="C252" s="53" t="s">
        <v>127</v>
      </c>
      <c r="D252" s="53" t="s">
        <v>355</v>
      </c>
      <c r="E252" s="53" t="s">
        <v>54</v>
      </c>
      <c r="F252" s="103">
        <f t="shared" si="18"/>
        <v>881.25</v>
      </c>
      <c r="G252" s="103">
        <f t="shared" si="18"/>
        <v>881.25</v>
      </c>
      <c r="H252" s="135"/>
    </row>
    <row r="253" spans="1:8" ht="15" outlineLevel="7">
      <c r="A253" s="52" t="s">
        <v>55</v>
      </c>
      <c r="B253" s="53" t="s">
        <v>41</v>
      </c>
      <c r="C253" s="53" t="s">
        <v>127</v>
      </c>
      <c r="D253" s="53" t="s">
        <v>355</v>
      </c>
      <c r="E253" s="53" t="s">
        <v>56</v>
      </c>
      <c r="F253" s="105">
        <v>881.25</v>
      </c>
      <c r="G253" s="136">
        <v>881.25</v>
      </c>
      <c r="H253" s="135"/>
    </row>
    <row r="254" spans="1:8" s="3" customFormat="1" ht="28.5" customHeight="1">
      <c r="A254" s="50" t="s">
        <v>129</v>
      </c>
      <c r="B254" s="51" t="s">
        <v>130</v>
      </c>
      <c r="C254" s="51" t="s">
        <v>7</v>
      </c>
      <c r="D254" s="51" t="s">
        <v>158</v>
      </c>
      <c r="E254" s="51" t="s">
        <v>8</v>
      </c>
      <c r="F254" s="102">
        <f>F255</f>
        <v>5231.79</v>
      </c>
      <c r="G254" s="102">
        <f>G255</f>
        <v>5231.79</v>
      </c>
      <c r="H254" s="134"/>
    </row>
    <row r="255" spans="1:8" ht="15" outlineLevel="1">
      <c r="A255" s="52" t="s">
        <v>9</v>
      </c>
      <c r="B255" s="53" t="s">
        <v>130</v>
      </c>
      <c r="C255" s="53" t="s">
        <v>10</v>
      </c>
      <c r="D255" s="53" t="s">
        <v>158</v>
      </c>
      <c r="E255" s="53" t="s">
        <v>8</v>
      </c>
      <c r="F255" s="103">
        <f>F256+F271+F276</f>
        <v>5231.79</v>
      </c>
      <c r="G255" s="103">
        <f>G256+G271+G276</f>
        <v>5231.79</v>
      </c>
      <c r="H255" s="135"/>
    </row>
    <row r="256" spans="1:8" ht="56.25" customHeight="1" outlineLevel="2">
      <c r="A256" s="52" t="s">
        <v>131</v>
      </c>
      <c r="B256" s="53" t="s">
        <v>130</v>
      </c>
      <c r="C256" s="53" t="s">
        <v>132</v>
      </c>
      <c r="D256" s="53" t="s">
        <v>158</v>
      </c>
      <c r="E256" s="53" t="s">
        <v>8</v>
      </c>
      <c r="F256" s="103">
        <f>F257</f>
        <v>4092.3700000000003</v>
      </c>
      <c r="G256" s="103">
        <f>G257</f>
        <v>4092.3700000000003</v>
      </c>
      <c r="H256" s="135"/>
    </row>
    <row r="257" spans="1:8" ht="37.5" outlineLevel="4">
      <c r="A257" s="52" t="s">
        <v>173</v>
      </c>
      <c r="B257" s="53" t="s">
        <v>130</v>
      </c>
      <c r="C257" s="53" t="s">
        <v>132</v>
      </c>
      <c r="D257" s="53" t="s">
        <v>159</v>
      </c>
      <c r="E257" s="53" t="s">
        <v>8</v>
      </c>
      <c r="F257" s="103">
        <f>F258+F261+F268</f>
        <v>4092.3700000000003</v>
      </c>
      <c r="G257" s="103">
        <f>G258+G261+G268</f>
        <v>4092.3700000000003</v>
      </c>
      <c r="H257" s="135"/>
    </row>
    <row r="258" spans="1:8" ht="18.75" customHeight="1" outlineLevel="5">
      <c r="A258" s="52" t="s">
        <v>133</v>
      </c>
      <c r="B258" s="53" t="s">
        <v>130</v>
      </c>
      <c r="C258" s="53" t="s">
        <v>132</v>
      </c>
      <c r="D258" s="53" t="s">
        <v>194</v>
      </c>
      <c r="E258" s="53" t="s">
        <v>8</v>
      </c>
      <c r="F258" s="103">
        <f>F259</f>
        <v>1850.94</v>
      </c>
      <c r="G258" s="103">
        <f>G259</f>
        <v>1850.94</v>
      </c>
      <c r="H258" s="135"/>
    </row>
    <row r="259" spans="1:8" ht="73.5" customHeight="1" outlineLevel="6">
      <c r="A259" s="52" t="s">
        <v>14</v>
      </c>
      <c r="B259" s="53" t="s">
        <v>130</v>
      </c>
      <c r="C259" s="53" t="s">
        <v>132</v>
      </c>
      <c r="D259" s="53" t="s">
        <v>194</v>
      </c>
      <c r="E259" s="53" t="s">
        <v>15</v>
      </c>
      <c r="F259" s="103">
        <f>F260</f>
        <v>1850.94</v>
      </c>
      <c r="G259" s="103">
        <f>G260</f>
        <v>1850.94</v>
      </c>
      <c r="H259" s="135"/>
    </row>
    <row r="260" spans="1:8" ht="21" customHeight="1" outlineLevel="7">
      <c r="A260" s="52" t="s">
        <v>16</v>
      </c>
      <c r="B260" s="53" t="s">
        <v>130</v>
      </c>
      <c r="C260" s="53" t="s">
        <v>132</v>
      </c>
      <c r="D260" s="53" t="s">
        <v>194</v>
      </c>
      <c r="E260" s="53" t="s">
        <v>17</v>
      </c>
      <c r="F260" s="105">
        <v>1850.94</v>
      </c>
      <c r="G260" s="136">
        <v>1850.94</v>
      </c>
      <c r="H260" s="135"/>
    </row>
    <row r="261" spans="1:8" ht="39.75" customHeight="1" outlineLevel="5">
      <c r="A261" s="52" t="s">
        <v>13</v>
      </c>
      <c r="B261" s="53" t="s">
        <v>130</v>
      </c>
      <c r="C261" s="53" t="s">
        <v>132</v>
      </c>
      <c r="D261" s="53" t="s">
        <v>160</v>
      </c>
      <c r="E261" s="53" t="s">
        <v>8</v>
      </c>
      <c r="F261" s="103">
        <f>F262+F264+F266</f>
        <v>2061.4300000000003</v>
      </c>
      <c r="G261" s="103">
        <f>G262+G264+G266</f>
        <v>2061.4300000000003</v>
      </c>
      <c r="H261" s="135"/>
    </row>
    <row r="262" spans="1:8" ht="73.5" customHeight="1" outlineLevel="6">
      <c r="A262" s="52" t="s">
        <v>14</v>
      </c>
      <c r="B262" s="53" t="s">
        <v>130</v>
      </c>
      <c r="C262" s="53" t="s">
        <v>132</v>
      </c>
      <c r="D262" s="53" t="s">
        <v>160</v>
      </c>
      <c r="E262" s="53" t="s">
        <v>15</v>
      </c>
      <c r="F262" s="103">
        <f>F263</f>
        <v>1912.93</v>
      </c>
      <c r="G262" s="103">
        <f>G263</f>
        <v>1912.93</v>
      </c>
      <c r="H262" s="135"/>
    </row>
    <row r="263" spans="1:8" ht="21" customHeight="1" outlineLevel="7">
      <c r="A263" s="52" t="s">
        <v>16</v>
      </c>
      <c r="B263" s="53" t="s">
        <v>130</v>
      </c>
      <c r="C263" s="53" t="s">
        <v>132</v>
      </c>
      <c r="D263" s="53" t="s">
        <v>160</v>
      </c>
      <c r="E263" s="53" t="s">
        <v>17</v>
      </c>
      <c r="F263" s="105">
        <v>1912.93</v>
      </c>
      <c r="G263" s="136">
        <v>1912.93</v>
      </c>
      <c r="H263" s="135"/>
    </row>
    <row r="264" spans="1:8" ht="23.25" customHeight="1" outlineLevel="6">
      <c r="A264" s="52" t="s">
        <v>18</v>
      </c>
      <c r="B264" s="53" t="s">
        <v>130</v>
      </c>
      <c r="C264" s="53" t="s">
        <v>132</v>
      </c>
      <c r="D264" s="53" t="s">
        <v>160</v>
      </c>
      <c r="E264" s="53" t="s">
        <v>19</v>
      </c>
      <c r="F264" s="103">
        <f>F265</f>
        <v>143</v>
      </c>
      <c r="G264" s="103">
        <f>G265</f>
        <v>143</v>
      </c>
      <c r="H264" s="135"/>
    </row>
    <row r="265" spans="1:8" ht="38.25" customHeight="1" outlineLevel="7">
      <c r="A265" s="52" t="s">
        <v>20</v>
      </c>
      <c r="B265" s="53" t="s">
        <v>130</v>
      </c>
      <c r="C265" s="53" t="s">
        <v>132</v>
      </c>
      <c r="D265" s="53" t="s">
        <v>160</v>
      </c>
      <c r="E265" s="53" t="s">
        <v>21</v>
      </c>
      <c r="F265" s="105">
        <v>143</v>
      </c>
      <c r="G265" s="136">
        <v>143</v>
      </c>
      <c r="H265" s="135"/>
    </row>
    <row r="266" spans="1:8" ht="15" outlineLevel="6">
      <c r="A266" s="52" t="s">
        <v>22</v>
      </c>
      <c r="B266" s="53" t="s">
        <v>130</v>
      </c>
      <c r="C266" s="53" t="s">
        <v>132</v>
      </c>
      <c r="D266" s="53" t="s">
        <v>160</v>
      </c>
      <c r="E266" s="53" t="s">
        <v>23</v>
      </c>
      <c r="F266" s="103">
        <f>F267</f>
        <v>5.5</v>
      </c>
      <c r="G266" s="103">
        <f>G267</f>
        <v>5.5</v>
      </c>
      <c r="H266" s="135"/>
    </row>
    <row r="267" spans="1:8" ht="15" outlineLevel="7">
      <c r="A267" s="52" t="s">
        <v>24</v>
      </c>
      <c r="B267" s="53" t="s">
        <v>130</v>
      </c>
      <c r="C267" s="53" t="s">
        <v>132</v>
      </c>
      <c r="D267" s="53" t="s">
        <v>160</v>
      </c>
      <c r="E267" s="53" t="s">
        <v>25</v>
      </c>
      <c r="F267" s="105">
        <v>5.5</v>
      </c>
      <c r="G267" s="136">
        <v>5.5</v>
      </c>
      <c r="H267" s="135"/>
    </row>
    <row r="268" spans="1:8" ht="21" customHeight="1" outlineLevel="5">
      <c r="A268" s="52" t="s">
        <v>134</v>
      </c>
      <c r="B268" s="53" t="s">
        <v>130</v>
      </c>
      <c r="C268" s="53" t="s">
        <v>132</v>
      </c>
      <c r="D268" s="53" t="s">
        <v>195</v>
      </c>
      <c r="E268" s="53" t="s">
        <v>8</v>
      </c>
      <c r="F268" s="103">
        <f>F269</f>
        <v>180</v>
      </c>
      <c r="G268" s="103">
        <f>G269</f>
        <v>180</v>
      </c>
      <c r="H268" s="135"/>
    </row>
    <row r="269" spans="1:8" ht="75" customHeight="1" outlineLevel="6">
      <c r="A269" s="52" t="s">
        <v>14</v>
      </c>
      <c r="B269" s="53" t="s">
        <v>130</v>
      </c>
      <c r="C269" s="53" t="s">
        <v>132</v>
      </c>
      <c r="D269" s="53" t="s">
        <v>195</v>
      </c>
      <c r="E269" s="53" t="s">
        <v>15</v>
      </c>
      <c r="F269" s="103">
        <f>F270</f>
        <v>180</v>
      </c>
      <c r="G269" s="103">
        <f>G270</f>
        <v>180</v>
      </c>
      <c r="H269" s="135"/>
    </row>
    <row r="270" spans="1:8" ht="20.25" customHeight="1" outlineLevel="7">
      <c r="A270" s="52" t="s">
        <v>16</v>
      </c>
      <c r="B270" s="53" t="s">
        <v>130</v>
      </c>
      <c r="C270" s="53" t="s">
        <v>132</v>
      </c>
      <c r="D270" s="53" t="s">
        <v>195</v>
      </c>
      <c r="E270" s="53" t="s">
        <v>17</v>
      </c>
      <c r="F270" s="105">
        <v>180</v>
      </c>
      <c r="G270" s="136">
        <v>180</v>
      </c>
      <c r="H270" s="135"/>
    </row>
    <row r="271" spans="1:8" ht="39.75" customHeight="1" outlineLevel="2">
      <c r="A271" s="52" t="s">
        <v>11</v>
      </c>
      <c r="B271" s="53" t="s">
        <v>130</v>
      </c>
      <c r="C271" s="53" t="s">
        <v>12</v>
      </c>
      <c r="D271" s="53" t="s">
        <v>158</v>
      </c>
      <c r="E271" s="53" t="s">
        <v>8</v>
      </c>
      <c r="F271" s="103">
        <f aca="true" t="shared" si="19" ref="F271:G274">F272</f>
        <v>1020.42</v>
      </c>
      <c r="G271" s="103">
        <f t="shared" si="19"/>
        <v>1020.42</v>
      </c>
      <c r="H271" s="135"/>
    </row>
    <row r="272" spans="1:8" ht="37.5" outlineLevel="4">
      <c r="A272" s="52" t="s">
        <v>173</v>
      </c>
      <c r="B272" s="53" t="s">
        <v>130</v>
      </c>
      <c r="C272" s="53" t="s">
        <v>12</v>
      </c>
      <c r="D272" s="53" t="s">
        <v>159</v>
      </c>
      <c r="E272" s="53" t="s">
        <v>8</v>
      </c>
      <c r="F272" s="103">
        <f t="shared" si="19"/>
        <v>1020.42</v>
      </c>
      <c r="G272" s="103">
        <f t="shared" si="19"/>
        <v>1020.42</v>
      </c>
      <c r="H272" s="135"/>
    </row>
    <row r="273" spans="1:8" ht="15" outlineLevel="5">
      <c r="A273" s="52" t="s">
        <v>147</v>
      </c>
      <c r="B273" s="53" t="s">
        <v>130</v>
      </c>
      <c r="C273" s="53" t="s">
        <v>12</v>
      </c>
      <c r="D273" s="53" t="s">
        <v>196</v>
      </c>
      <c r="E273" s="53" t="s">
        <v>8</v>
      </c>
      <c r="F273" s="103">
        <f t="shared" si="19"/>
        <v>1020.42</v>
      </c>
      <c r="G273" s="103">
        <f t="shared" si="19"/>
        <v>1020.42</v>
      </c>
      <c r="H273" s="135"/>
    </row>
    <row r="274" spans="1:8" ht="74.25" customHeight="1" outlineLevel="6">
      <c r="A274" s="52" t="s">
        <v>14</v>
      </c>
      <c r="B274" s="53" t="s">
        <v>130</v>
      </c>
      <c r="C274" s="53" t="s">
        <v>12</v>
      </c>
      <c r="D274" s="53" t="s">
        <v>196</v>
      </c>
      <c r="E274" s="53" t="s">
        <v>15</v>
      </c>
      <c r="F274" s="103">
        <f t="shared" si="19"/>
        <v>1020.42</v>
      </c>
      <c r="G274" s="103">
        <f t="shared" si="19"/>
        <v>1020.42</v>
      </c>
      <c r="H274" s="135"/>
    </row>
    <row r="275" spans="1:8" ht="19.5" customHeight="1" outlineLevel="7">
      <c r="A275" s="52" t="s">
        <v>16</v>
      </c>
      <c r="B275" s="53" t="s">
        <v>130</v>
      </c>
      <c r="C275" s="53" t="s">
        <v>12</v>
      </c>
      <c r="D275" s="53" t="s">
        <v>196</v>
      </c>
      <c r="E275" s="53" t="s">
        <v>17</v>
      </c>
      <c r="F275" s="105">
        <v>1020.42</v>
      </c>
      <c r="G275" s="136">
        <v>1020.42</v>
      </c>
      <c r="H275" s="135"/>
    </row>
    <row r="276" spans="1:8" ht="15" outlineLevel="2">
      <c r="A276" s="52" t="s">
        <v>26</v>
      </c>
      <c r="B276" s="53" t="s">
        <v>130</v>
      </c>
      <c r="C276" s="53" t="s">
        <v>27</v>
      </c>
      <c r="D276" s="53" t="s">
        <v>158</v>
      </c>
      <c r="E276" s="53" t="s">
        <v>8</v>
      </c>
      <c r="F276" s="103">
        <f>F277+F282</f>
        <v>119</v>
      </c>
      <c r="G276" s="103">
        <f>G277+G282</f>
        <v>119</v>
      </c>
      <c r="H276" s="135"/>
    </row>
    <row r="277" spans="1:8" ht="36" customHeight="1" outlineLevel="3">
      <c r="A277" s="52" t="s">
        <v>511</v>
      </c>
      <c r="B277" s="53" t="s">
        <v>130</v>
      </c>
      <c r="C277" s="53" t="s">
        <v>27</v>
      </c>
      <c r="D277" s="53" t="s">
        <v>161</v>
      </c>
      <c r="E277" s="53" t="s">
        <v>8</v>
      </c>
      <c r="F277" s="103">
        <f aca="true" t="shared" si="20" ref="F277:G280">F278</f>
        <v>19</v>
      </c>
      <c r="G277" s="103">
        <f t="shared" si="20"/>
        <v>19</v>
      </c>
      <c r="H277" s="135"/>
    </row>
    <row r="278" spans="1:8" ht="18.75" customHeight="1" outlineLevel="4">
      <c r="A278" s="52" t="s">
        <v>512</v>
      </c>
      <c r="B278" s="53" t="s">
        <v>130</v>
      </c>
      <c r="C278" s="53" t="s">
        <v>27</v>
      </c>
      <c r="D278" s="53" t="s">
        <v>169</v>
      </c>
      <c r="E278" s="53" t="s">
        <v>8</v>
      </c>
      <c r="F278" s="103">
        <f t="shared" si="20"/>
        <v>19</v>
      </c>
      <c r="G278" s="103">
        <f t="shared" si="20"/>
        <v>19</v>
      </c>
      <c r="H278" s="135"/>
    </row>
    <row r="279" spans="1:8" ht="15" outlineLevel="5">
      <c r="A279" s="52" t="s">
        <v>29</v>
      </c>
      <c r="B279" s="53" t="s">
        <v>130</v>
      </c>
      <c r="C279" s="53" t="s">
        <v>27</v>
      </c>
      <c r="D279" s="53" t="s">
        <v>164</v>
      </c>
      <c r="E279" s="53" t="s">
        <v>8</v>
      </c>
      <c r="F279" s="103">
        <f t="shared" si="20"/>
        <v>19</v>
      </c>
      <c r="G279" s="103">
        <f t="shared" si="20"/>
        <v>19</v>
      </c>
      <c r="H279" s="135"/>
    </row>
    <row r="280" spans="1:8" ht="21" customHeight="1" outlineLevel="6">
      <c r="A280" s="52" t="s">
        <v>18</v>
      </c>
      <c r="B280" s="53" t="s">
        <v>130</v>
      </c>
      <c r="C280" s="53" t="s">
        <v>27</v>
      </c>
      <c r="D280" s="53" t="s">
        <v>164</v>
      </c>
      <c r="E280" s="53" t="s">
        <v>19</v>
      </c>
      <c r="F280" s="103">
        <f t="shared" si="20"/>
        <v>19</v>
      </c>
      <c r="G280" s="103">
        <f t="shared" si="20"/>
        <v>19</v>
      </c>
      <c r="H280" s="135"/>
    </row>
    <row r="281" spans="1:8" ht="40.5" customHeight="1" outlineLevel="7">
      <c r="A281" s="52" t="s">
        <v>20</v>
      </c>
      <c r="B281" s="53" t="s">
        <v>130</v>
      </c>
      <c r="C281" s="53" t="s">
        <v>27</v>
      </c>
      <c r="D281" s="53" t="s">
        <v>164</v>
      </c>
      <c r="E281" s="53" t="s">
        <v>21</v>
      </c>
      <c r="F281" s="105">
        <v>19</v>
      </c>
      <c r="G281" s="136">
        <v>19</v>
      </c>
      <c r="H281" s="135"/>
    </row>
    <row r="282" spans="1:8" ht="40.5" customHeight="1" outlineLevel="7">
      <c r="A282" s="52" t="s">
        <v>173</v>
      </c>
      <c r="B282" s="53" t="s">
        <v>130</v>
      </c>
      <c r="C282" s="53" t="s">
        <v>27</v>
      </c>
      <c r="D282" s="53" t="s">
        <v>159</v>
      </c>
      <c r="E282" s="53" t="s">
        <v>8</v>
      </c>
      <c r="F282" s="105">
        <f aca="true" t="shared" si="21" ref="F282:G284">F283</f>
        <v>100</v>
      </c>
      <c r="G282" s="105">
        <f t="shared" si="21"/>
        <v>100</v>
      </c>
      <c r="H282" s="135"/>
    </row>
    <row r="283" spans="1:8" ht="15" outlineLevel="7">
      <c r="A283" s="52" t="s">
        <v>400</v>
      </c>
      <c r="B283" s="53" t="s">
        <v>130</v>
      </c>
      <c r="C283" s="53" t="s">
        <v>27</v>
      </c>
      <c r="D283" s="120">
        <v>9909970200</v>
      </c>
      <c r="E283" s="53" t="s">
        <v>8</v>
      </c>
      <c r="F283" s="105">
        <f t="shared" si="21"/>
        <v>100</v>
      </c>
      <c r="G283" s="105">
        <f t="shared" si="21"/>
        <v>100</v>
      </c>
      <c r="H283" s="135"/>
    </row>
    <row r="284" spans="1:8" ht="17.25" customHeight="1" outlineLevel="7">
      <c r="A284" s="52" t="s">
        <v>18</v>
      </c>
      <c r="B284" s="53" t="s">
        <v>130</v>
      </c>
      <c r="C284" s="53" t="s">
        <v>27</v>
      </c>
      <c r="D284" s="120">
        <v>9909970200</v>
      </c>
      <c r="E284" s="53" t="s">
        <v>19</v>
      </c>
      <c r="F284" s="105">
        <f t="shared" si="21"/>
        <v>100</v>
      </c>
      <c r="G284" s="105">
        <f t="shared" si="21"/>
        <v>100</v>
      </c>
      <c r="H284" s="135"/>
    </row>
    <row r="285" spans="1:8" ht="40.5" customHeight="1" outlineLevel="7">
      <c r="A285" s="52" t="s">
        <v>20</v>
      </c>
      <c r="B285" s="53" t="s">
        <v>130</v>
      </c>
      <c r="C285" s="53" t="s">
        <v>27</v>
      </c>
      <c r="D285" s="120">
        <v>9909970200</v>
      </c>
      <c r="E285" s="53" t="s">
        <v>21</v>
      </c>
      <c r="F285" s="105">
        <v>100</v>
      </c>
      <c r="G285" s="136">
        <v>100</v>
      </c>
      <c r="H285" s="135"/>
    </row>
    <row r="286" spans="1:9" s="3" customFormat="1" ht="36.75" customHeight="1">
      <c r="A286" s="50" t="s">
        <v>135</v>
      </c>
      <c r="B286" s="51" t="s">
        <v>136</v>
      </c>
      <c r="C286" s="51" t="s">
        <v>7</v>
      </c>
      <c r="D286" s="51" t="s">
        <v>158</v>
      </c>
      <c r="E286" s="51" t="s">
        <v>8</v>
      </c>
      <c r="F286" s="102">
        <f>F287+F367</f>
        <v>464177.829</v>
      </c>
      <c r="G286" s="102">
        <f>G287+G367</f>
        <v>457686.4320000001</v>
      </c>
      <c r="H286" s="134"/>
      <c r="I286" s="9">
        <f>F286-F294-F312-F318-F342-F376</f>
        <v>154197.02500000005</v>
      </c>
    </row>
    <row r="287" spans="1:8" ht="15" outlineLevel="1">
      <c r="A287" s="52" t="s">
        <v>89</v>
      </c>
      <c r="B287" s="53" t="s">
        <v>136</v>
      </c>
      <c r="C287" s="53" t="s">
        <v>90</v>
      </c>
      <c r="D287" s="53" t="s">
        <v>158</v>
      </c>
      <c r="E287" s="53" t="s">
        <v>8</v>
      </c>
      <c r="F287" s="103">
        <f>F288+F306+F336+F350+F321</f>
        <v>457533.829</v>
      </c>
      <c r="G287" s="103">
        <f>G288+G306+G336+G350+G321</f>
        <v>451042.4320000001</v>
      </c>
      <c r="H287" s="135"/>
    </row>
    <row r="288" spans="1:8" ht="15" outlineLevel="2">
      <c r="A288" s="52" t="s">
        <v>137</v>
      </c>
      <c r="B288" s="53" t="s">
        <v>136</v>
      </c>
      <c r="C288" s="53" t="s">
        <v>138</v>
      </c>
      <c r="D288" s="53" t="s">
        <v>158</v>
      </c>
      <c r="E288" s="53" t="s">
        <v>8</v>
      </c>
      <c r="F288" s="103">
        <f>F289</f>
        <v>113402.907</v>
      </c>
      <c r="G288" s="103">
        <f>G289</f>
        <v>108014.357</v>
      </c>
      <c r="H288" s="135"/>
    </row>
    <row r="289" spans="1:8" ht="36.75" customHeight="1" outlineLevel="3">
      <c r="A289" s="52" t="s">
        <v>528</v>
      </c>
      <c r="B289" s="53" t="s">
        <v>136</v>
      </c>
      <c r="C289" s="53" t="s">
        <v>138</v>
      </c>
      <c r="D289" s="53" t="s">
        <v>187</v>
      </c>
      <c r="E289" s="53" t="s">
        <v>8</v>
      </c>
      <c r="F289" s="103">
        <f>F290</f>
        <v>113402.907</v>
      </c>
      <c r="G289" s="103">
        <f>G290</f>
        <v>108014.357</v>
      </c>
      <c r="H289" s="135"/>
    </row>
    <row r="290" spans="1:8" ht="40.5" customHeight="1" outlineLevel="4">
      <c r="A290" s="52" t="s">
        <v>529</v>
      </c>
      <c r="B290" s="53" t="s">
        <v>136</v>
      </c>
      <c r="C290" s="53" t="s">
        <v>138</v>
      </c>
      <c r="D290" s="53" t="s">
        <v>188</v>
      </c>
      <c r="E290" s="53" t="s">
        <v>8</v>
      </c>
      <c r="F290" s="103">
        <f>F291+F294+F297+F300+F303</f>
        <v>113402.907</v>
      </c>
      <c r="G290" s="103">
        <f>G291+G294+G297+G300+G303</f>
        <v>108014.357</v>
      </c>
      <c r="H290" s="135"/>
    </row>
    <row r="291" spans="1:8" ht="38.25" customHeight="1" outlineLevel="5">
      <c r="A291" s="52" t="s">
        <v>140</v>
      </c>
      <c r="B291" s="53" t="s">
        <v>136</v>
      </c>
      <c r="C291" s="53" t="s">
        <v>138</v>
      </c>
      <c r="D291" s="53" t="s">
        <v>197</v>
      </c>
      <c r="E291" s="53" t="s">
        <v>8</v>
      </c>
      <c r="F291" s="103">
        <f>F292</f>
        <v>39250.907</v>
      </c>
      <c r="G291" s="103">
        <f>G292</f>
        <v>33862.357</v>
      </c>
      <c r="H291" s="135"/>
    </row>
    <row r="292" spans="1:8" ht="37.5" customHeight="1" outlineLevel="6">
      <c r="A292" s="52" t="s">
        <v>53</v>
      </c>
      <c r="B292" s="53" t="s">
        <v>136</v>
      </c>
      <c r="C292" s="53" t="s">
        <v>138</v>
      </c>
      <c r="D292" s="53" t="s">
        <v>197</v>
      </c>
      <c r="E292" s="53" t="s">
        <v>54</v>
      </c>
      <c r="F292" s="103">
        <f>F293</f>
        <v>39250.907</v>
      </c>
      <c r="G292" s="103">
        <f>G293</f>
        <v>33862.357</v>
      </c>
      <c r="H292" s="135"/>
    </row>
    <row r="293" spans="1:8" ht="15" outlineLevel="7">
      <c r="A293" s="52" t="s">
        <v>94</v>
      </c>
      <c r="B293" s="53" t="s">
        <v>136</v>
      </c>
      <c r="C293" s="53" t="s">
        <v>138</v>
      </c>
      <c r="D293" s="53" t="s">
        <v>197</v>
      </c>
      <c r="E293" s="53" t="s">
        <v>95</v>
      </c>
      <c r="F293" s="105">
        <f>39243.907+7</f>
        <v>39250.907</v>
      </c>
      <c r="G293" s="136">
        <f>33716.509-4.772+150.62</f>
        <v>33862.357</v>
      </c>
      <c r="H293" s="135"/>
    </row>
    <row r="294" spans="1:8" ht="93.75" customHeight="1" outlineLevel="7">
      <c r="A294" s="32" t="s">
        <v>482</v>
      </c>
      <c r="B294" s="53" t="s">
        <v>136</v>
      </c>
      <c r="C294" s="53" t="s">
        <v>138</v>
      </c>
      <c r="D294" s="53" t="s">
        <v>198</v>
      </c>
      <c r="E294" s="53" t="s">
        <v>8</v>
      </c>
      <c r="F294" s="103">
        <f>F295</f>
        <v>72007</v>
      </c>
      <c r="G294" s="103">
        <f>G295</f>
        <v>72007</v>
      </c>
      <c r="H294" s="135"/>
    </row>
    <row r="295" spans="1:8" ht="38.25" customHeight="1" outlineLevel="7">
      <c r="A295" s="52" t="s">
        <v>53</v>
      </c>
      <c r="B295" s="53" t="s">
        <v>136</v>
      </c>
      <c r="C295" s="53" t="s">
        <v>138</v>
      </c>
      <c r="D295" s="53" t="s">
        <v>198</v>
      </c>
      <c r="E295" s="53" t="s">
        <v>54</v>
      </c>
      <c r="F295" s="103">
        <f>F296</f>
        <v>72007</v>
      </c>
      <c r="G295" s="103">
        <f>G296</f>
        <v>72007</v>
      </c>
      <c r="H295" s="135"/>
    </row>
    <row r="296" spans="1:8" ht="15" outlineLevel="7">
      <c r="A296" s="52" t="s">
        <v>94</v>
      </c>
      <c r="B296" s="53" t="s">
        <v>136</v>
      </c>
      <c r="C296" s="53" t="s">
        <v>138</v>
      </c>
      <c r="D296" s="53" t="s">
        <v>198</v>
      </c>
      <c r="E296" s="53" t="s">
        <v>95</v>
      </c>
      <c r="F296" s="105">
        <v>72007</v>
      </c>
      <c r="G296" s="136">
        <v>72007</v>
      </c>
      <c r="H296" s="135"/>
    </row>
    <row r="297" spans="1:8" ht="37.5" outlineLevel="7">
      <c r="A297" s="52" t="s">
        <v>503</v>
      </c>
      <c r="B297" s="53" t="s">
        <v>136</v>
      </c>
      <c r="C297" s="53" t="s">
        <v>138</v>
      </c>
      <c r="D297" s="53" t="s">
        <v>504</v>
      </c>
      <c r="E297" s="53" t="s">
        <v>8</v>
      </c>
      <c r="F297" s="105">
        <f>F298</f>
        <v>100</v>
      </c>
      <c r="G297" s="105">
        <f>G298</f>
        <v>100</v>
      </c>
      <c r="H297" s="135"/>
    </row>
    <row r="298" spans="1:8" ht="37.5" outlineLevel="7">
      <c r="A298" s="52" t="s">
        <v>53</v>
      </c>
      <c r="B298" s="53" t="s">
        <v>136</v>
      </c>
      <c r="C298" s="53" t="s">
        <v>138</v>
      </c>
      <c r="D298" s="53" t="s">
        <v>504</v>
      </c>
      <c r="E298" s="53" t="s">
        <v>54</v>
      </c>
      <c r="F298" s="105">
        <f>F299</f>
        <v>100</v>
      </c>
      <c r="G298" s="105">
        <f>G299</f>
        <v>100</v>
      </c>
      <c r="H298" s="135"/>
    </row>
    <row r="299" spans="1:8" ht="15" outlineLevel="7">
      <c r="A299" s="52" t="s">
        <v>94</v>
      </c>
      <c r="B299" s="53" t="s">
        <v>136</v>
      </c>
      <c r="C299" s="53" t="s">
        <v>138</v>
      </c>
      <c r="D299" s="53" t="s">
        <v>504</v>
      </c>
      <c r="E299" s="53" t="s">
        <v>95</v>
      </c>
      <c r="F299" s="105">
        <v>100</v>
      </c>
      <c r="G299" s="136">
        <v>100</v>
      </c>
      <c r="H299" s="135"/>
    </row>
    <row r="300" spans="1:8" ht="20.25" customHeight="1" outlineLevel="7">
      <c r="A300" s="52" t="s">
        <v>403</v>
      </c>
      <c r="B300" s="53" t="s">
        <v>136</v>
      </c>
      <c r="C300" s="53" t="s">
        <v>138</v>
      </c>
      <c r="D300" s="53" t="s">
        <v>505</v>
      </c>
      <c r="E300" s="53" t="s">
        <v>8</v>
      </c>
      <c r="F300" s="105">
        <f>F301</f>
        <v>45</v>
      </c>
      <c r="G300" s="105">
        <f>G301</f>
        <v>45</v>
      </c>
      <c r="H300" s="135"/>
    </row>
    <row r="301" spans="1:8" ht="37.5" outlineLevel="7">
      <c r="A301" s="52" t="s">
        <v>53</v>
      </c>
      <c r="B301" s="53" t="s">
        <v>136</v>
      </c>
      <c r="C301" s="53" t="s">
        <v>138</v>
      </c>
      <c r="D301" s="53" t="s">
        <v>505</v>
      </c>
      <c r="E301" s="53" t="s">
        <v>54</v>
      </c>
      <c r="F301" s="105">
        <f>F302</f>
        <v>45</v>
      </c>
      <c r="G301" s="105">
        <f>G302</f>
        <v>45</v>
      </c>
      <c r="H301" s="135"/>
    </row>
    <row r="302" spans="1:8" ht="15" outlineLevel="7">
      <c r="A302" s="52" t="s">
        <v>94</v>
      </c>
      <c r="B302" s="53" t="s">
        <v>136</v>
      </c>
      <c r="C302" s="53" t="s">
        <v>138</v>
      </c>
      <c r="D302" s="53" t="s">
        <v>505</v>
      </c>
      <c r="E302" s="53" t="s">
        <v>95</v>
      </c>
      <c r="F302" s="105">
        <v>45</v>
      </c>
      <c r="G302" s="136">
        <v>45</v>
      </c>
      <c r="H302" s="135"/>
    </row>
    <row r="303" spans="1:8" ht="58.5" customHeight="1" outlineLevel="7">
      <c r="A303" s="52" t="s">
        <v>507</v>
      </c>
      <c r="B303" s="53" t="s">
        <v>136</v>
      </c>
      <c r="C303" s="53" t="s">
        <v>138</v>
      </c>
      <c r="D303" s="53" t="s">
        <v>506</v>
      </c>
      <c r="E303" s="53" t="s">
        <v>8</v>
      </c>
      <c r="F303" s="105">
        <f>F304</f>
        <v>2000</v>
      </c>
      <c r="G303" s="105">
        <f>G304</f>
        <v>2000</v>
      </c>
      <c r="H303" s="135"/>
    </row>
    <row r="304" spans="1:8" ht="37.5" outlineLevel="7">
      <c r="A304" s="52" t="s">
        <v>396</v>
      </c>
      <c r="B304" s="53" t="s">
        <v>136</v>
      </c>
      <c r="C304" s="53" t="s">
        <v>138</v>
      </c>
      <c r="D304" s="53" t="s">
        <v>506</v>
      </c>
      <c r="E304" s="53" t="s">
        <v>397</v>
      </c>
      <c r="F304" s="105">
        <f>F305</f>
        <v>2000</v>
      </c>
      <c r="G304" s="105">
        <f>G305</f>
        <v>2000</v>
      </c>
      <c r="H304" s="135"/>
    </row>
    <row r="305" spans="1:8" ht="15" outlineLevel="7">
      <c r="A305" s="52" t="s">
        <v>398</v>
      </c>
      <c r="B305" s="53" t="s">
        <v>136</v>
      </c>
      <c r="C305" s="53" t="s">
        <v>138</v>
      </c>
      <c r="D305" s="53" t="s">
        <v>506</v>
      </c>
      <c r="E305" s="53" t="s">
        <v>399</v>
      </c>
      <c r="F305" s="105">
        <v>2000</v>
      </c>
      <c r="G305" s="136">
        <v>2000</v>
      </c>
      <c r="H305" s="135"/>
    </row>
    <row r="306" spans="1:8" ht="15" outlineLevel="2">
      <c r="A306" s="52" t="s">
        <v>91</v>
      </c>
      <c r="B306" s="53" t="s">
        <v>136</v>
      </c>
      <c r="C306" s="53" t="s">
        <v>92</v>
      </c>
      <c r="D306" s="53" t="s">
        <v>158</v>
      </c>
      <c r="E306" s="53" t="s">
        <v>8</v>
      </c>
      <c r="F306" s="103">
        <f>F307</f>
        <v>303645.064</v>
      </c>
      <c r="G306" s="103">
        <f>G307</f>
        <v>303204.927</v>
      </c>
      <c r="H306" s="135"/>
    </row>
    <row r="307" spans="1:8" ht="37.5" customHeight="1" outlineLevel="3">
      <c r="A307" s="52" t="s">
        <v>528</v>
      </c>
      <c r="B307" s="53" t="s">
        <v>136</v>
      </c>
      <c r="C307" s="53" t="s">
        <v>92</v>
      </c>
      <c r="D307" s="53" t="s">
        <v>187</v>
      </c>
      <c r="E307" s="53" t="s">
        <v>8</v>
      </c>
      <c r="F307" s="103">
        <f>F308</f>
        <v>303645.064</v>
      </c>
      <c r="G307" s="103">
        <f>G308</f>
        <v>303204.927</v>
      </c>
      <c r="H307" s="135"/>
    </row>
    <row r="308" spans="1:8" ht="36" customHeight="1" outlineLevel="4">
      <c r="A308" s="52" t="s">
        <v>531</v>
      </c>
      <c r="B308" s="53" t="s">
        <v>136</v>
      </c>
      <c r="C308" s="53" t="s">
        <v>92</v>
      </c>
      <c r="D308" s="53" t="s">
        <v>199</v>
      </c>
      <c r="E308" s="53" t="s">
        <v>8</v>
      </c>
      <c r="F308" s="103">
        <f>+F309+F318+F315+F312</f>
        <v>303645.064</v>
      </c>
      <c r="G308" s="103">
        <f>+G309+G318+G315+G312</f>
        <v>303204.927</v>
      </c>
      <c r="H308" s="135"/>
    </row>
    <row r="309" spans="1:8" ht="39" customHeight="1" outlineLevel="5">
      <c r="A309" s="52" t="s">
        <v>141</v>
      </c>
      <c r="B309" s="53" t="s">
        <v>136</v>
      </c>
      <c r="C309" s="53" t="s">
        <v>92</v>
      </c>
      <c r="D309" s="53" t="s">
        <v>200</v>
      </c>
      <c r="E309" s="53" t="s">
        <v>8</v>
      </c>
      <c r="F309" s="103">
        <f>F310</f>
        <v>72884.71800000001</v>
      </c>
      <c r="G309" s="103">
        <f>G310</f>
        <v>72503.781</v>
      </c>
      <c r="H309" s="135"/>
    </row>
    <row r="310" spans="1:8" ht="39.75" customHeight="1" outlineLevel="6">
      <c r="A310" s="52" t="s">
        <v>53</v>
      </c>
      <c r="B310" s="53" t="s">
        <v>136</v>
      </c>
      <c r="C310" s="53" t="s">
        <v>92</v>
      </c>
      <c r="D310" s="53" t="s">
        <v>200</v>
      </c>
      <c r="E310" s="53" t="s">
        <v>54</v>
      </c>
      <c r="F310" s="103">
        <f>F311</f>
        <v>72884.71800000001</v>
      </c>
      <c r="G310" s="103">
        <f>G311</f>
        <v>72503.781</v>
      </c>
      <c r="H310" s="135"/>
    </row>
    <row r="311" spans="1:8" ht="15" outlineLevel="7">
      <c r="A311" s="52" t="s">
        <v>94</v>
      </c>
      <c r="B311" s="53" t="s">
        <v>136</v>
      </c>
      <c r="C311" s="53" t="s">
        <v>92</v>
      </c>
      <c r="D311" s="53" t="s">
        <v>200</v>
      </c>
      <c r="E311" s="53" t="s">
        <v>95</v>
      </c>
      <c r="F311" s="105">
        <f>72918.596-33.878</f>
        <v>72884.71800000001</v>
      </c>
      <c r="G311" s="136">
        <f>72612.543-108.762</f>
        <v>72503.781</v>
      </c>
      <c r="H311" s="135"/>
    </row>
    <row r="312" spans="1:8" ht="112.5" outlineLevel="5">
      <c r="A312" s="32" t="s">
        <v>481</v>
      </c>
      <c r="B312" s="53" t="s">
        <v>136</v>
      </c>
      <c r="C312" s="53" t="s">
        <v>92</v>
      </c>
      <c r="D312" s="53" t="s">
        <v>201</v>
      </c>
      <c r="E312" s="53" t="s">
        <v>8</v>
      </c>
      <c r="F312" s="103">
        <f>F313</f>
        <v>217508</v>
      </c>
      <c r="G312" s="103">
        <f>G313</f>
        <v>217508</v>
      </c>
      <c r="H312" s="135"/>
    </row>
    <row r="313" spans="1:8" ht="39.75" customHeight="1" outlineLevel="5">
      <c r="A313" s="52" t="s">
        <v>53</v>
      </c>
      <c r="B313" s="53" t="s">
        <v>136</v>
      </c>
      <c r="C313" s="53" t="s">
        <v>92</v>
      </c>
      <c r="D313" s="53" t="s">
        <v>201</v>
      </c>
      <c r="E313" s="53" t="s">
        <v>54</v>
      </c>
      <c r="F313" s="103">
        <f>F314</f>
        <v>217508</v>
      </c>
      <c r="G313" s="103">
        <f>G314</f>
        <v>217508</v>
      </c>
      <c r="H313" s="135"/>
    </row>
    <row r="314" spans="1:8" ht="15" outlineLevel="5">
      <c r="A314" s="52" t="s">
        <v>94</v>
      </c>
      <c r="B314" s="53" t="s">
        <v>136</v>
      </c>
      <c r="C314" s="53" t="s">
        <v>92</v>
      </c>
      <c r="D314" s="53" t="s">
        <v>201</v>
      </c>
      <c r="E314" s="53" t="s">
        <v>95</v>
      </c>
      <c r="F314" s="105">
        <v>217508</v>
      </c>
      <c r="G314" s="136">
        <v>217508</v>
      </c>
      <c r="H314" s="135"/>
    </row>
    <row r="315" spans="1:8" ht="15" outlineLevel="5">
      <c r="A315" s="52" t="s">
        <v>403</v>
      </c>
      <c r="B315" s="53" t="s">
        <v>136</v>
      </c>
      <c r="C315" s="53" t="s">
        <v>92</v>
      </c>
      <c r="D315" s="53" t="s">
        <v>404</v>
      </c>
      <c r="E315" s="53" t="s">
        <v>8</v>
      </c>
      <c r="F315" s="105">
        <f>F316</f>
        <v>238.6</v>
      </c>
      <c r="G315" s="105">
        <f>G316</f>
        <v>179.4</v>
      </c>
      <c r="H315" s="135"/>
    </row>
    <row r="316" spans="1:8" ht="37.5" outlineLevel="5">
      <c r="A316" s="52" t="s">
        <v>53</v>
      </c>
      <c r="B316" s="53" t="s">
        <v>136</v>
      </c>
      <c r="C316" s="53" t="s">
        <v>92</v>
      </c>
      <c r="D316" s="53" t="s">
        <v>404</v>
      </c>
      <c r="E316" s="53" t="s">
        <v>54</v>
      </c>
      <c r="F316" s="105">
        <f>F317</f>
        <v>238.6</v>
      </c>
      <c r="G316" s="105">
        <f>G317</f>
        <v>179.4</v>
      </c>
      <c r="H316" s="135"/>
    </row>
    <row r="317" spans="1:8" ht="15" outlineLevel="5">
      <c r="A317" s="52" t="s">
        <v>94</v>
      </c>
      <c r="B317" s="53" t="s">
        <v>136</v>
      </c>
      <c r="C317" s="53" t="s">
        <v>92</v>
      </c>
      <c r="D317" s="53" t="s">
        <v>404</v>
      </c>
      <c r="E317" s="53" t="s">
        <v>95</v>
      </c>
      <c r="F317" s="105">
        <v>238.6</v>
      </c>
      <c r="G317" s="136">
        <v>179.4</v>
      </c>
      <c r="H317" s="135"/>
    </row>
    <row r="318" spans="1:8" ht="75" outlineLevel="5">
      <c r="A318" s="59" t="s">
        <v>610</v>
      </c>
      <c r="B318" s="53" t="s">
        <v>136</v>
      </c>
      <c r="C318" s="53" t="s">
        <v>92</v>
      </c>
      <c r="D318" s="53" t="s">
        <v>611</v>
      </c>
      <c r="E318" s="53" t="s">
        <v>8</v>
      </c>
      <c r="F318" s="103">
        <f>F319</f>
        <v>13013.746</v>
      </c>
      <c r="G318" s="103">
        <f>G319</f>
        <v>13013.746</v>
      </c>
      <c r="H318" s="135"/>
    </row>
    <row r="319" spans="1:8" ht="39.75" customHeight="1" outlineLevel="5">
      <c r="A319" s="52" t="s">
        <v>53</v>
      </c>
      <c r="B319" s="53" t="s">
        <v>136</v>
      </c>
      <c r="C319" s="53" t="s">
        <v>92</v>
      </c>
      <c r="D319" s="53" t="s">
        <v>611</v>
      </c>
      <c r="E319" s="53" t="s">
        <v>54</v>
      </c>
      <c r="F319" s="103">
        <f>F320</f>
        <v>13013.746</v>
      </c>
      <c r="G319" s="103">
        <f>G320</f>
        <v>13013.746</v>
      </c>
      <c r="H319" s="135"/>
    </row>
    <row r="320" spans="1:8" ht="15" outlineLevel="5">
      <c r="A320" s="52" t="s">
        <v>94</v>
      </c>
      <c r="B320" s="53" t="s">
        <v>136</v>
      </c>
      <c r="C320" s="53" t="s">
        <v>92</v>
      </c>
      <c r="D320" s="53" t="s">
        <v>611</v>
      </c>
      <c r="E320" s="53" t="s">
        <v>95</v>
      </c>
      <c r="F320" s="105">
        <v>13013.746</v>
      </c>
      <c r="G320" s="136">
        <v>13013.746</v>
      </c>
      <c r="H320" s="135"/>
    </row>
    <row r="321" spans="1:8" ht="15" outlineLevel="5">
      <c r="A321" s="52" t="s">
        <v>376</v>
      </c>
      <c r="B321" s="53" t="s">
        <v>136</v>
      </c>
      <c r="C321" s="53" t="s">
        <v>375</v>
      </c>
      <c r="D321" s="53" t="s">
        <v>158</v>
      </c>
      <c r="E321" s="53" t="s">
        <v>8</v>
      </c>
      <c r="F321" s="105">
        <f>F322</f>
        <v>19672.41</v>
      </c>
      <c r="G321" s="105">
        <f>G322</f>
        <v>19322.9</v>
      </c>
      <c r="H321" s="135"/>
    </row>
    <row r="322" spans="1:8" ht="36" customHeight="1" outlineLevel="5">
      <c r="A322" s="52" t="s">
        <v>528</v>
      </c>
      <c r="B322" s="53" t="s">
        <v>136</v>
      </c>
      <c r="C322" s="53" t="s">
        <v>375</v>
      </c>
      <c r="D322" s="53" t="s">
        <v>187</v>
      </c>
      <c r="E322" s="53" t="s">
        <v>8</v>
      </c>
      <c r="F322" s="105">
        <f>F323</f>
        <v>19672.41</v>
      </c>
      <c r="G322" s="105">
        <f>G323</f>
        <v>19322.9</v>
      </c>
      <c r="H322" s="135"/>
    </row>
    <row r="323" spans="1:8" ht="36.75" customHeight="1" outlineLevel="4">
      <c r="A323" s="52" t="s">
        <v>532</v>
      </c>
      <c r="B323" s="53" t="s">
        <v>136</v>
      </c>
      <c r="C323" s="53" t="s">
        <v>375</v>
      </c>
      <c r="D323" s="53" t="s">
        <v>202</v>
      </c>
      <c r="E323" s="53" t="s">
        <v>8</v>
      </c>
      <c r="F323" s="103">
        <f>F333+F330+F327+F324</f>
        <v>19672.41</v>
      </c>
      <c r="G323" s="103">
        <f>G333+G330+G327+G324</f>
        <v>19322.9</v>
      </c>
      <c r="H323" s="135"/>
    </row>
    <row r="324" spans="1:8" ht="37.5" customHeight="1" outlineLevel="5">
      <c r="A324" s="52" t="s">
        <v>142</v>
      </c>
      <c r="B324" s="53" t="s">
        <v>136</v>
      </c>
      <c r="C324" s="53" t="s">
        <v>375</v>
      </c>
      <c r="D324" s="53" t="s">
        <v>204</v>
      </c>
      <c r="E324" s="53" t="s">
        <v>8</v>
      </c>
      <c r="F324" s="103">
        <f>F325</f>
        <v>19477.51</v>
      </c>
      <c r="G324" s="103">
        <f>G325</f>
        <v>19177</v>
      </c>
      <c r="H324" s="135"/>
    </row>
    <row r="325" spans="1:8" ht="41.25" customHeight="1" outlineLevel="6">
      <c r="A325" s="52" t="s">
        <v>53</v>
      </c>
      <c r="B325" s="53" t="s">
        <v>136</v>
      </c>
      <c r="C325" s="53" t="s">
        <v>375</v>
      </c>
      <c r="D325" s="53" t="s">
        <v>204</v>
      </c>
      <c r="E325" s="53" t="s">
        <v>54</v>
      </c>
      <c r="F325" s="103">
        <f>F326</f>
        <v>19477.51</v>
      </c>
      <c r="G325" s="103">
        <f>G326</f>
        <v>19177</v>
      </c>
      <c r="H325" s="135"/>
    </row>
    <row r="326" spans="1:8" ht="15" outlineLevel="7">
      <c r="A326" s="52" t="s">
        <v>94</v>
      </c>
      <c r="B326" s="53" t="s">
        <v>136</v>
      </c>
      <c r="C326" s="53" t="s">
        <v>375</v>
      </c>
      <c r="D326" s="53" t="s">
        <v>204</v>
      </c>
      <c r="E326" s="53" t="s">
        <v>95</v>
      </c>
      <c r="F326" s="105">
        <v>19477.51</v>
      </c>
      <c r="G326" s="136">
        <v>19177</v>
      </c>
      <c r="H326" s="135"/>
    </row>
    <row r="327" spans="1:8" ht="93.75" outlineLevel="7">
      <c r="A327" s="156" t="s">
        <v>683</v>
      </c>
      <c r="B327" s="53" t="s">
        <v>136</v>
      </c>
      <c r="C327" s="53" t="s">
        <v>375</v>
      </c>
      <c r="D327" s="53" t="s">
        <v>684</v>
      </c>
      <c r="E327" s="53" t="s">
        <v>8</v>
      </c>
      <c r="F327" s="105">
        <f>F328</f>
        <v>100</v>
      </c>
      <c r="G327" s="105">
        <f>G328</f>
        <v>0</v>
      </c>
      <c r="H327" s="135"/>
    </row>
    <row r="328" spans="1:8" ht="37.5" outlineLevel="7">
      <c r="A328" s="52" t="s">
        <v>53</v>
      </c>
      <c r="B328" s="53" t="s">
        <v>136</v>
      </c>
      <c r="C328" s="53" t="s">
        <v>375</v>
      </c>
      <c r="D328" s="53" t="s">
        <v>684</v>
      </c>
      <c r="E328" s="53" t="s">
        <v>54</v>
      </c>
      <c r="F328" s="105">
        <f>F329</f>
        <v>100</v>
      </c>
      <c r="G328" s="105">
        <f>G329</f>
        <v>0</v>
      </c>
      <c r="H328" s="135"/>
    </row>
    <row r="329" spans="1:8" ht="15" outlineLevel="7">
      <c r="A329" s="52" t="s">
        <v>94</v>
      </c>
      <c r="B329" s="53" t="s">
        <v>136</v>
      </c>
      <c r="C329" s="53" t="s">
        <v>375</v>
      </c>
      <c r="D329" s="53" t="s">
        <v>684</v>
      </c>
      <c r="E329" s="53" t="s">
        <v>95</v>
      </c>
      <c r="F329" s="105">
        <v>100</v>
      </c>
      <c r="G329" s="136">
        <v>0</v>
      </c>
      <c r="H329" s="135"/>
    </row>
    <row r="330" spans="1:8" ht="15" outlineLevel="7">
      <c r="A330" s="52" t="s">
        <v>403</v>
      </c>
      <c r="B330" s="53" t="s">
        <v>136</v>
      </c>
      <c r="C330" s="53" t="s">
        <v>375</v>
      </c>
      <c r="D330" s="53" t="s">
        <v>576</v>
      </c>
      <c r="E330" s="53" t="s">
        <v>8</v>
      </c>
      <c r="F330" s="105">
        <f>F331</f>
        <v>15</v>
      </c>
      <c r="G330" s="105">
        <f>G331</f>
        <v>66</v>
      </c>
      <c r="H330" s="135"/>
    </row>
    <row r="331" spans="1:8" ht="37.5" outlineLevel="7">
      <c r="A331" s="52" t="s">
        <v>53</v>
      </c>
      <c r="B331" s="53" t="s">
        <v>136</v>
      </c>
      <c r="C331" s="53" t="s">
        <v>375</v>
      </c>
      <c r="D331" s="53" t="s">
        <v>576</v>
      </c>
      <c r="E331" s="53" t="s">
        <v>54</v>
      </c>
      <c r="F331" s="105">
        <f>F332</f>
        <v>15</v>
      </c>
      <c r="G331" s="105">
        <f>G332</f>
        <v>66</v>
      </c>
      <c r="H331" s="135"/>
    </row>
    <row r="332" spans="1:8" ht="15" outlineLevel="7">
      <c r="A332" s="52" t="s">
        <v>94</v>
      </c>
      <c r="B332" s="53" t="s">
        <v>136</v>
      </c>
      <c r="C332" s="53" t="s">
        <v>375</v>
      </c>
      <c r="D332" s="53" t="s">
        <v>576</v>
      </c>
      <c r="E332" s="53" t="s">
        <v>95</v>
      </c>
      <c r="F332" s="105">
        <v>15</v>
      </c>
      <c r="G332" s="136">
        <v>66</v>
      </c>
      <c r="H332" s="135"/>
    </row>
    <row r="333" spans="1:8" ht="19.5" customHeight="1" outlineLevel="5">
      <c r="A333" s="52" t="s">
        <v>139</v>
      </c>
      <c r="B333" s="53" t="s">
        <v>136</v>
      </c>
      <c r="C333" s="53" t="s">
        <v>375</v>
      </c>
      <c r="D333" s="53" t="s">
        <v>203</v>
      </c>
      <c r="E333" s="53" t="s">
        <v>8</v>
      </c>
      <c r="F333" s="103">
        <f>F334</f>
        <v>79.9</v>
      </c>
      <c r="G333" s="103">
        <f>G334</f>
        <v>79.9</v>
      </c>
      <c r="H333" s="135"/>
    </row>
    <row r="334" spans="1:8" ht="37.5" customHeight="1" outlineLevel="6">
      <c r="A334" s="52" t="s">
        <v>53</v>
      </c>
      <c r="B334" s="53" t="s">
        <v>136</v>
      </c>
      <c r="C334" s="53" t="s">
        <v>375</v>
      </c>
      <c r="D334" s="53" t="s">
        <v>203</v>
      </c>
      <c r="E334" s="53" t="s">
        <v>54</v>
      </c>
      <c r="F334" s="103">
        <f>F335</f>
        <v>79.9</v>
      </c>
      <c r="G334" s="103">
        <f>G335</f>
        <v>79.9</v>
      </c>
      <c r="H334" s="135"/>
    </row>
    <row r="335" spans="1:8" ht="15" outlineLevel="7">
      <c r="A335" s="52" t="s">
        <v>94</v>
      </c>
      <c r="B335" s="53" t="s">
        <v>136</v>
      </c>
      <c r="C335" s="53" t="s">
        <v>375</v>
      </c>
      <c r="D335" s="53" t="s">
        <v>203</v>
      </c>
      <c r="E335" s="53" t="s">
        <v>95</v>
      </c>
      <c r="F335" s="105">
        <v>79.9</v>
      </c>
      <c r="G335" s="136">
        <v>79.9</v>
      </c>
      <c r="H335" s="135"/>
    </row>
    <row r="336" spans="1:8" ht="15" outlineLevel="2">
      <c r="A336" s="52" t="s">
        <v>96</v>
      </c>
      <c r="B336" s="53" t="s">
        <v>136</v>
      </c>
      <c r="C336" s="53" t="s">
        <v>97</v>
      </c>
      <c r="D336" s="53" t="s">
        <v>158</v>
      </c>
      <c r="E336" s="53" t="s">
        <v>8</v>
      </c>
      <c r="F336" s="103">
        <f>F337</f>
        <v>3502.058</v>
      </c>
      <c r="G336" s="103">
        <f>G337</f>
        <v>3502.058</v>
      </c>
      <c r="H336" s="135"/>
    </row>
    <row r="337" spans="1:8" ht="36" customHeight="1" outlineLevel="3">
      <c r="A337" s="52" t="s">
        <v>528</v>
      </c>
      <c r="B337" s="53" t="s">
        <v>136</v>
      </c>
      <c r="C337" s="53" t="s">
        <v>97</v>
      </c>
      <c r="D337" s="53" t="s">
        <v>187</v>
      </c>
      <c r="E337" s="53" t="s">
        <v>8</v>
      </c>
      <c r="F337" s="103">
        <f>F338+F347</f>
        <v>3502.058</v>
      </c>
      <c r="G337" s="103">
        <f>G338+G347</f>
        <v>3502.058</v>
      </c>
      <c r="H337" s="135"/>
    </row>
    <row r="338" spans="1:8" ht="37.5" customHeight="1" outlineLevel="3">
      <c r="A338" s="52" t="s">
        <v>531</v>
      </c>
      <c r="B338" s="53" t="s">
        <v>136</v>
      </c>
      <c r="C338" s="53" t="s">
        <v>97</v>
      </c>
      <c r="D338" s="53" t="s">
        <v>199</v>
      </c>
      <c r="E338" s="53" t="s">
        <v>8</v>
      </c>
      <c r="F338" s="103">
        <f>F342+F339</f>
        <v>3428.058</v>
      </c>
      <c r="G338" s="103">
        <f>G342+G339</f>
        <v>3428.058</v>
      </c>
      <c r="H338" s="135"/>
    </row>
    <row r="339" spans="1:8" ht="20.25" customHeight="1" outlineLevel="3">
      <c r="A339" s="52" t="s">
        <v>98</v>
      </c>
      <c r="B339" s="53" t="s">
        <v>136</v>
      </c>
      <c r="C339" s="53" t="s">
        <v>97</v>
      </c>
      <c r="D339" s="53" t="s">
        <v>336</v>
      </c>
      <c r="E339" s="53" t="s">
        <v>8</v>
      </c>
      <c r="F339" s="103">
        <f>F340</f>
        <v>70</v>
      </c>
      <c r="G339" s="103">
        <f>G340</f>
        <v>70</v>
      </c>
      <c r="H339" s="135"/>
    </row>
    <row r="340" spans="1:8" ht="23.25" customHeight="1" outlineLevel="3">
      <c r="A340" s="52" t="s">
        <v>18</v>
      </c>
      <c r="B340" s="53" t="s">
        <v>136</v>
      </c>
      <c r="C340" s="53" t="s">
        <v>97</v>
      </c>
      <c r="D340" s="53" t="s">
        <v>336</v>
      </c>
      <c r="E340" s="53" t="s">
        <v>19</v>
      </c>
      <c r="F340" s="103">
        <f>F341</f>
        <v>70</v>
      </c>
      <c r="G340" s="103">
        <f>G341</f>
        <v>70</v>
      </c>
      <c r="H340" s="135"/>
    </row>
    <row r="341" spans="1:8" ht="37.5" customHeight="1" outlineLevel="3">
      <c r="A341" s="52" t="s">
        <v>20</v>
      </c>
      <c r="B341" s="53" t="s">
        <v>136</v>
      </c>
      <c r="C341" s="53" t="s">
        <v>97</v>
      </c>
      <c r="D341" s="53" t="s">
        <v>336</v>
      </c>
      <c r="E341" s="53" t="s">
        <v>21</v>
      </c>
      <c r="F341" s="103">
        <v>70</v>
      </c>
      <c r="G341" s="136">
        <v>70</v>
      </c>
      <c r="H341" s="135"/>
    </row>
    <row r="342" spans="1:8" ht="93" customHeight="1" outlineLevel="3">
      <c r="A342" s="32" t="s">
        <v>483</v>
      </c>
      <c r="B342" s="53" t="s">
        <v>136</v>
      </c>
      <c r="C342" s="53" t="s">
        <v>97</v>
      </c>
      <c r="D342" s="53" t="s">
        <v>205</v>
      </c>
      <c r="E342" s="53" t="s">
        <v>8</v>
      </c>
      <c r="F342" s="103">
        <f>F345+F343</f>
        <v>3358.058</v>
      </c>
      <c r="G342" s="103">
        <f>G345+G343</f>
        <v>3358.058</v>
      </c>
      <c r="H342" s="135"/>
    </row>
    <row r="343" spans="1:8" ht="19.5" customHeight="1" outlineLevel="3">
      <c r="A343" s="52" t="s">
        <v>111</v>
      </c>
      <c r="B343" s="53" t="s">
        <v>136</v>
      </c>
      <c r="C343" s="53" t="s">
        <v>97</v>
      </c>
      <c r="D343" s="53" t="s">
        <v>205</v>
      </c>
      <c r="E343" s="53" t="s">
        <v>112</v>
      </c>
      <c r="F343" s="103">
        <f>F344</f>
        <v>300</v>
      </c>
      <c r="G343" s="103">
        <f>G344</f>
        <v>300</v>
      </c>
      <c r="H343" s="135"/>
    </row>
    <row r="344" spans="1:8" ht="37.5" outlineLevel="3">
      <c r="A344" s="52" t="s">
        <v>118</v>
      </c>
      <c r="B344" s="53" t="s">
        <v>136</v>
      </c>
      <c r="C344" s="53" t="s">
        <v>97</v>
      </c>
      <c r="D344" s="53" t="s">
        <v>205</v>
      </c>
      <c r="E344" s="53" t="s">
        <v>119</v>
      </c>
      <c r="F344" s="103">
        <v>300</v>
      </c>
      <c r="G344" s="136">
        <v>300</v>
      </c>
      <c r="H344" s="135"/>
    </row>
    <row r="345" spans="1:8" ht="37.5" customHeight="1" outlineLevel="3">
      <c r="A345" s="52" t="s">
        <v>53</v>
      </c>
      <c r="B345" s="53" t="s">
        <v>136</v>
      </c>
      <c r="C345" s="53" t="s">
        <v>97</v>
      </c>
      <c r="D345" s="53" t="s">
        <v>205</v>
      </c>
      <c r="E345" s="53" t="s">
        <v>54</v>
      </c>
      <c r="F345" s="103">
        <f>F346</f>
        <v>3058.058</v>
      </c>
      <c r="G345" s="103">
        <f>G346</f>
        <v>3058.058</v>
      </c>
      <c r="H345" s="135"/>
    </row>
    <row r="346" spans="1:8" ht="15" outlineLevel="3">
      <c r="A346" s="52" t="s">
        <v>94</v>
      </c>
      <c r="B346" s="53" t="s">
        <v>136</v>
      </c>
      <c r="C346" s="53" t="s">
        <v>97</v>
      </c>
      <c r="D346" s="53" t="s">
        <v>205</v>
      </c>
      <c r="E346" s="53" t="s">
        <v>95</v>
      </c>
      <c r="F346" s="103">
        <v>3058.058</v>
      </c>
      <c r="G346" s="136">
        <v>3058.058</v>
      </c>
      <c r="H346" s="135"/>
    </row>
    <row r="347" spans="1:8" ht="15" outlineLevel="7">
      <c r="A347" s="52" t="s">
        <v>99</v>
      </c>
      <c r="B347" s="53" t="s">
        <v>136</v>
      </c>
      <c r="C347" s="53" t="s">
        <v>97</v>
      </c>
      <c r="D347" s="53" t="s">
        <v>206</v>
      </c>
      <c r="E347" s="53" t="s">
        <v>8</v>
      </c>
      <c r="F347" s="103">
        <f>F348</f>
        <v>74</v>
      </c>
      <c r="G347" s="103">
        <f>G348</f>
        <v>74</v>
      </c>
      <c r="H347" s="135"/>
    </row>
    <row r="348" spans="1:8" ht="26.25" customHeight="1" outlineLevel="7">
      <c r="A348" s="52" t="s">
        <v>18</v>
      </c>
      <c r="B348" s="53" t="s">
        <v>136</v>
      </c>
      <c r="C348" s="53" t="s">
        <v>97</v>
      </c>
      <c r="D348" s="53" t="s">
        <v>206</v>
      </c>
      <c r="E348" s="53" t="s">
        <v>19</v>
      </c>
      <c r="F348" s="103">
        <f>F349</f>
        <v>74</v>
      </c>
      <c r="G348" s="103">
        <f>G349</f>
        <v>74</v>
      </c>
      <c r="H348" s="135"/>
    </row>
    <row r="349" spans="1:8" ht="37.5" customHeight="1" outlineLevel="7">
      <c r="A349" s="52" t="s">
        <v>20</v>
      </c>
      <c r="B349" s="53" t="s">
        <v>136</v>
      </c>
      <c r="C349" s="53" t="s">
        <v>97</v>
      </c>
      <c r="D349" s="53" t="s">
        <v>206</v>
      </c>
      <c r="E349" s="53" t="s">
        <v>21</v>
      </c>
      <c r="F349" s="105">
        <v>74</v>
      </c>
      <c r="G349" s="136">
        <v>74</v>
      </c>
      <c r="H349" s="135"/>
    </row>
    <row r="350" spans="1:8" ht="15" outlineLevel="2">
      <c r="A350" s="52" t="s">
        <v>143</v>
      </c>
      <c r="B350" s="53" t="s">
        <v>136</v>
      </c>
      <c r="C350" s="53" t="s">
        <v>144</v>
      </c>
      <c r="D350" s="53" t="s">
        <v>158</v>
      </c>
      <c r="E350" s="53" t="s">
        <v>8</v>
      </c>
      <c r="F350" s="103">
        <f>F351</f>
        <v>17311.39</v>
      </c>
      <c r="G350" s="103">
        <f>G351</f>
        <v>16998.19</v>
      </c>
      <c r="H350" s="135"/>
    </row>
    <row r="351" spans="1:8" ht="39" customHeight="1" outlineLevel="3">
      <c r="A351" s="52" t="s">
        <v>528</v>
      </c>
      <c r="B351" s="53" t="s">
        <v>136</v>
      </c>
      <c r="C351" s="53" t="s">
        <v>144</v>
      </c>
      <c r="D351" s="53" t="s">
        <v>187</v>
      </c>
      <c r="E351" s="53" t="s">
        <v>8</v>
      </c>
      <c r="F351" s="103">
        <f>F352+F357+F364</f>
        <v>17311.39</v>
      </c>
      <c r="G351" s="103">
        <f>G352+G357+G364</f>
        <v>16998.19</v>
      </c>
      <c r="H351" s="135"/>
    </row>
    <row r="352" spans="1:8" ht="39" customHeight="1" outlineLevel="5">
      <c r="A352" s="52" t="s">
        <v>13</v>
      </c>
      <c r="B352" s="53" t="s">
        <v>136</v>
      </c>
      <c r="C352" s="53" t="s">
        <v>144</v>
      </c>
      <c r="D352" s="53" t="s">
        <v>207</v>
      </c>
      <c r="E352" s="53" t="s">
        <v>8</v>
      </c>
      <c r="F352" s="103">
        <f>F353+F355</f>
        <v>2715.1000000000004</v>
      </c>
      <c r="G352" s="103">
        <f>G353+G355</f>
        <v>2715.1000000000004</v>
      </c>
      <c r="H352" s="135"/>
    </row>
    <row r="353" spans="1:8" ht="73.5" customHeight="1" outlineLevel="6">
      <c r="A353" s="52" t="s">
        <v>14</v>
      </c>
      <c r="B353" s="53" t="s">
        <v>136</v>
      </c>
      <c r="C353" s="53" t="s">
        <v>144</v>
      </c>
      <c r="D353" s="53" t="s">
        <v>207</v>
      </c>
      <c r="E353" s="53" t="s">
        <v>15</v>
      </c>
      <c r="F353" s="103">
        <f>F354</f>
        <v>2672.3</v>
      </c>
      <c r="G353" s="103">
        <f>G354</f>
        <v>2672.3</v>
      </c>
      <c r="H353" s="135"/>
    </row>
    <row r="354" spans="1:8" ht="20.25" customHeight="1" outlineLevel="7">
      <c r="A354" s="52" t="s">
        <v>16</v>
      </c>
      <c r="B354" s="53" t="s">
        <v>136</v>
      </c>
      <c r="C354" s="53" t="s">
        <v>144</v>
      </c>
      <c r="D354" s="53" t="s">
        <v>207</v>
      </c>
      <c r="E354" s="53" t="s">
        <v>17</v>
      </c>
      <c r="F354" s="105">
        <v>2672.3</v>
      </c>
      <c r="G354" s="136">
        <v>2672.3</v>
      </c>
      <c r="H354" s="135"/>
    </row>
    <row r="355" spans="1:8" ht="20.25" customHeight="1" outlineLevel="6">
      <c r="A355" s="52" t="s">
        <v>18</v>
      </c>
      <c r="B355" s="53" t="s">
        <v>136</v>
      </c>
      <c r="C355" s="53" t="s">
        <v>144</v>
      </c>
      <c r="D355" s="53" t="s">
        <v>207</v>
      </c>
      <c r="E355" s="53" t="s">
        <v>19</v>
      </c>
      <c r="F355" s="103">
        <f>F356</f>
        <v>42.8</v>
      </c>
      <c r="G355" s="103">
        <f>G356</f>
        <v>42.8</v>
      </c>
      <c r="H355" s="135"/>
    </row>
    <row r="356" spans="1:8" ht="38.25" customHeight="1" outlineLevel="7">
      <c r="A356" s="52" t="s">
        <v>20</v>
      </c>
      <c r="B356" s="53" t="s">
        <v>136</v>
      </c>
      <c r="C356" s="53" t="s">
        <v>144</v>
      </c>
      <c r="D356" s="53" t="s">
        <v>207</v>
      </c>
      <c r="E356" s="53" t="s">
        <v>21</v>
      </c>
      <c r="F356" s="105">
        <v>42.8</v>
      </c>
      <c r="G356" s="136">
        <v>42.8</v>
      </c>
      <c r="H356" s="135"/>
    </row>
    <row r="357" spans="1:8" ht="37.5" customHeight="1" outlineLevel="5">
      <c r="A357" s="52" t="s">
        <v>49</v>
      </c>
      <c r="B357" s="53" t="s">
        <v>136</v>
      </c>
      <c r="C357" s="53" t="s">
        <v>144</v>
      </c>
      <c r="D357" s="53" t="s">
        <v>208</v>
      </c>
      <c r="E357" s="53" t="s">
        <v>8</v>
      </c>
      <c r="F357" s="103">
        <f>F358+F360+F362</f>
        <v>12902.5</v>
      </c>
      <c r="G357" s="103">
        <f>G358+G360+G362</f>
        <v>12589.3</v>
      </c>
      <c r="H357" s="135"/>
    </row>
    <row r="358" spans="1:8" ht="59.25" customHeight="1" outlineLevel="6">
      <c r="A358" s="52" t="s">
        <v>14</v>
      </c>
      <c r="B358" s="53" t="s">
        <v>136</v>
      </c>
      <c r="C358" s="53" t="s">
        <v>144</v>
      </c>
      <c r="D358" s="53" t="s">
        <v>208</v>
      </c>
      <c r="E358" s="53" t="s">
        <v>15</v>
      </c>
      <c r="F358" s="103">
        <f>F359</f>
        <v>10242.8</v>
      </c>
      <c r="G358" s="103">
        <f>G359</f>
        <v>10242.8</v>
      </c>
      <c r="H358" s="135"/>
    </row>
    <row r="359" spans="1:8" ht="20.25" customHeight="1" outlineLevel="7">
      <c r="A359" s="52" t="s">
        <v>50</v>
      </c>
      <c r="B359" s="53" t="s">
        <v>136</v>
      </c>
      <c r="C359" s="53" t="s">
        <v>144</v>
      </c>
      <c r="D359" s="53" t="s">
        <v>208</v>
      </c>
      <c r="E359" s="53" t="s">
        <v>51</v>
      </c>
      <c r="F359" s="105">
        <v>10242.8</v>
      </c>
      <c r="G359" s="136">
        <v>10242.8</v>
      </c>
      <c r="H359" s="135"/>
    </row>
    <row r="360" spans="1:8" ht="21" customHeight="1" outlineLevel="6">
      <c r="A360" s="52" t="s">
        <v>18</v>
      </c>
      <c r="B360" s="53" t="s">
        <v>136</v>
      </c>
      <c r="C360" s="53" t="s">
        <v>144</v>
      </c>
      <c r="D360" s="53" t="s">
        <v>208</v>
      </c>
      <c r="E360" s="53" t="s">
        <v>19</v>
      </c>
      <c r="F360" s="103">
        <f>F361</f>
        <v>2613.2</v>
      </c>
      <c r="G360" s="103">
        <f>G361</f>
        <v>2300</v>
      </c>
      <c r="H360" s="135"/>
    </row>
    <row r="361" spans="1:8" ht="37.5" customHeight="1" outlineLevel="7">
      <c r="A361" s="52" t="s">
        <v>20</v>
      </c>
      <c r="B361" s="53" t="s">
        <v>136</v>
      </c>
      <c r="C361" s="53" t="s">
        <v>144</v>
      </c>
      <c r="D361" s="53" t="s">
        <v>208</v>
      </c>
      <c r="E361" s="53" t="s">
        <v>21</v>
      </c>
      <c r="F361" s="105">
        <v>2613.2</v>
      </c>
      <c r="G361" s="136">
        <v>2300</v>
      </c>
      <c r="H361" s="135"/>
    </row>
    <row r="362" spans="1:8" ht="15" outlineLevel="6">
      <c r="A362" s="52" t="s">
        <v>22</v>
      </c>
      <c r="B362" s="53" t="s">
        <v>136</v>
      </c>
      <c r="C362" s="53" t="s">
        <v>144</v>
      </c>
      <c r="D362" s="53" t="s">
        <v>208</v>
      </c>
      <c r="E362" s="53" t="s">
        <v>23</v>
      </c>
      <c r="F362" s="103">
        <f>F363</f>
        <v>46.5</v>
      </c>
      <c r="G362" s="103">
        <f>G363</f>
        <v>46.5</v>
      </c>
      <c r="H362" s="135"/>
    </row>
    <row r="363" spans="1:8" ht="15" outlineLevel="7">
      <c r="A363" s="52" t="s">
        <v>24</v>
      </c>
      <c r="B363" s="53" t="s">
        <v>136</v>
      </c>
      <c r="C363" s="53" t="s">
        <v>144</v>
      </c>
      <c r="D363" s="53" t="s">
        <v>208</v>
      </c>
      <c r="E363" s="53" t="s">
        <v>25</v>
      </c>
      <c r="F363" s="105">
        <v>46.5</v>
      </c>
      <c r="G363" s="136">
        <v>46.5</v>
      </c>
      <c r="H363" s="135"/>
    </row>
    <row r="364" spans="1:8" ht="41.25" customHeight="1" outlineLevel="3">
      <c r="A364" s="60" t="s">
        <v>52</v>
      </c>
      <c r="B364" s="53" t="s">
        <v>136</v>
      </c>
      <c r="C364" s="53" t="s">
        <v>144</v>
      </c>
      <c r="D364" s="53" t="s">
        <v>209</v>
      </c>
      <c r="E364" s="53" t="s">
        <v>8</v>
      </c>
      <c r="F364" s="103">
        <f>F365</f>
        <v>1693.79</v>
      </c>
      <c r="G364" s="103">
        <f>G365</f>
        <v>1693.79</v>
      </c>
      <c r="H364" s="135"/>
    </row>
    <row r="365" spans="1:8" ht="39" customHeight="1" outlineLevel="3">
      <c r="A365" s="52" t="s">
        <v>53</v>
      </c>
      <c r="B365" s="53" t="s">
        <v>136</v>
      </c>
      <c r="C365" s="53" t="s">
        <v>144</v>
      </c>
      <c r="D365" s="53" t="s">
        <v>209</v>
      </c>
      <c r="E365" s="53" t="s">
        <v>54</v>
      </c>
      <c r="F365" s="103">
        <f>F366</f>
        <v>1693.79</v>
      </c>
      <c r="G365" s="103">
        <f>G366</f>
        <v>1693.79</v>
      </c>
      <c r="H365" s="135"/>
    </row>
    <row r="366" spans="1:8" ht="15" outlineLevel="3">
      <c r="A366" s="52" t="s">
        <v>55</v>
      </c>
      <c r="B366" s="53" t="s">
        <v>136</v>
      </c>
      <c r="C366" s="53" t="s">
        <v>144</v>
      </c>
      <c r="D366" s="53" t="s">
        <v>209</v>
      </c>
      <c r="E366" s="53" t="s">
        <v>56</v>
      </c>
      <c r="F366" s="105">
        <v>1693.79</v>
      </c>
      <c r="G366" s="136">
        <v>1693.79</v>
      </c>
      <c r="H366" s="135"/>
    </row>
    <row r="367" spans="1:8" ht="15" outlineLevel="3">
      <c r="A367" s="52" t="s">
        <v>106</v>
      </c>
      <c r="B367" s="53" t="s">
        <v>136</v>
      </c>
      <c r="C367" s="53" t="s">
        <v>107</v>
      </c>
      <c r="D367" s="53" t="s">
        <v>158</v>
      </c>
      <c r="E367" s="53" t="s">
        <v>8</v>
      </c>
      <c r="F367" s="103">
        <f>F368+F373</f>
        <v>6644</v>
      </c>
      <c r="G367" s="103">
        <f>G368+G373</f>
        <v>6644</v>
      </c>
      <c r="H367" s="135"/>
    </row>
    <row r="368" spans="1:8" ht="15" outlineLevel="3">
      <c r="A368" s="52" t="s">
        <v>115</v>
      </c>
      <c r="B368" s="53" t="s">
        <v>136</v>
      </c>
      <c r="C368" s="53" t="s">
        <v>116</v>
      </c>
      <c r="D368" s="53" t="s">
        <v>158</v>
      </c>
      <c r="E368" s="53" t="s">
        <v>8</v>
      </c>
      <c r="F368" s="103">
        <f aca="true" t="shared" si="22" ref="F368:G371">F369</f>
        <v>2550</v>
      </c>
      <c r="G368" s="103">
        <f t="shared" si="22"/>
        <v>2550</v>
      </c>
      <c r="H368" s="135"/>
    </row>
    <row r="369" spans="1:8" ht="37.5" outlineLevel="3">
      <c r="A369" s="52" t="s">
        <v>528</v>
      </c>
      <c r="B369" s="53" t="s">
        <v>136</v>
      </c>
      <c r="C369" s="53" t="s">
        <v>116</v>
      </c>
      <c r="D369" s="53" t="s">
        <v>187</v>
      </c>
      <c r="E369" s="53" t="s">
        <v>8</v>
      </c>
      <c r="F369" s="103">
        <f>F370</f>
        <v>2550</v>
      </c>
      <c r="G369" s="103">
        <f>G370</f>
        <v>2550</v>
      </c>
      <c r="H369" s="135"/>
    </row>
    <row r="370" spans="1:8" ht="78" customHeight="1" outlineLevel="3">
      <c r="A370" s="32" t="s">
        <v>590</v>
      </c>
      <c r="B370" s="53" t="s">
        <v>136</v>
      </c>
      <c r="C370" s="53" t="s">
        <v>116</v>
      </c>
      <c r="D370" s="53" t="s">
        <v>619</v>
      </c>
      <c r="E370" s="53" t="s">
        <v>8</v>
      </c>
      <c r="F370" s="103">
        <f t="shared" si="22"/>
        <v>2550</v>
      </c>
      <c r="G370" s="103">
        <f t="shared" si="22"/>
        <v>2550</v>
      </c>
      <c r="H370" s="135"/>
    </row>
    <row r="371" spans="1:8" ht="15" outlineLevel="3">
      <c r="A371" s="52" t="s">
        <v>111</v>
      </c>
      <c r="B371" s="53" t="s">
        <v>136</v>
      </c>
      <c r="C371" s="53" t="s">
        <v>116</v>
      </c>
      <c r="D371" s="53" t="s">
        <v>619</v>
      </c>
      <c r="E371" s="53" t="s">
        <v>112</v>
      </c>
      <c r="F371" s="103">
        <f t="shared" si="22"/>
        <v>2550</v>
      </c>
      <c r="G371" s="103">
        <f t="shared" si="22"/>
        <v>2550</v>
      </c>
      <c r="H371" s="135"/>
    </row>
    <row r="372" spans="1:8" ht="37.5" outlineLevel="3">
      <c r="A372" s="52" t="s">
        <v>118</v>
      </c>
      <c r="B372" s="53" t="s">
        <v>136</v>
      </c>
      <c r="C372" s="53" t="s">
        <v>116</v>
      </c>
      <c r="D372" s="53" t="s">
        <v>619</v>
      </c>
      <c r="E372" s="53" t="s">
        <v>119</v>
      </c>
      <c r="F372" s="103">
        <v>2550</v>
      </c>
      <c r="G372" s="103">
        <v>2550</v>
      </c>
      <c r="H372" s="135"/>
    </row>
    <row r="373" spans="1:8" ht="15" outlineLevel="3">
      <c r="A373" s="52" t="s">
        <v>150</v>
      </c>
      <c r="B373" s="53" t="s">
        <v>136</v>
      </c>
      <c r="C373" s="53" t="s">
        <v>151</v>
      </c>
      <c r="D373" s="53" t="s">
        <v>158</v>
      </c>
      <c r="E373" s="53" t="s">
        <v>8</v>
      </c>
      <c r="F373" s="103">
        <f aca="true" t="shared" si="23" ref="F373:G375">F374</f>
        <v>4094</v>
      </c>
      <c r="G373" s="103">
        <f t="shared" si="23"/>
        <v>4094</v>
      </c>
      <c r="H373" s="135"/>
    </row>
    <row r="374" spans="1:8" ht="36.75" customHeight="1" outlineLevel="3">
      <c r="A374" s="52" t="s">
        <v>528</v>
      </c>
      <c r="B374" s="53" t="s">
        <v>136</v>
      </c>
      <c r="C374" s="53" t="s">
        <v>151</v>
      </c>
      <c r="D374" s="53" t="s">
        <v>187</v>
      </c>
      <c r="E374" s="53" t="s">
        <v>8</v>
      </c>
      <c r="F374" s="103">
        <f t="shared" si="23"/>
        <v>4094</v>
      </c>
      <c r="G374" s="103">
        <f t="shared" si="23"/>
        <v>4094</v>
      </c>
      <c r="H374" s="135"/>
    </row>
    <row r="375" spans="1:8" ht="37.5" customHeight="1" outlineLevel="3">
      <c r="A375" s="52" t="s">
        <v>529</v>
      </c>
      <c r="B375" s="53" t="s">
        <v>136</v>
      </c>
      <c r="C375" s="53" t="s">
        <v>151</v>
      </c>
      <c r="D375" s="53" t="s">
        <v>188</v>
      </c>
      <c r="E375" s="53" t="s">
        <v>8</v>
      </c>
      <c r="F375" s="103">
        <f t="shared" si="23"/>
        <v>4094</v>
      </c>
      <c r="G375" s="103">
        <f t="shared" si="23"/>
        <v>4094</v>
      </c>
      <c r="H375" s="135"/>
    </row>
    <row r="376" spans="1:8" ht="133.5" customHeight="1" outlineLevel="3">
      <c r="A376" s="32" t="s">
        <v>489</v>
      </c>
      <c r="B376" s="53" t="s">
        <v>136</v>
      </c>
      <c r="C376" s="53" t="s">
        <v>151</v>
      </c>
      <c r="D376" s="53" t="s">
        <v>210</v>
      </c>
      <c r="E376" s="53" t="s">
        <v>8</v>
      </c>
      <c r="F376" s="103">
        <f>F377+F379</f>
        <v>4094</v>
      </c>
      <c r="G376" s="103">
        <f>G377+G379</f>
        <v>4094</v>
      </c>
      <c r="H376" s="135"/>
    </row>
    <row r="377" spans="1:8" ht="19.5" customHeight="1" outlineLevel="3">
      <c r="A377" s="52" t="s">
        <v>18</v>
      </c>
      <c r="B377" s="53" t="s">
        <v>136</v>
      </c>
      <c r="C377" s="53" t="s">
        <v>151</v>
      </c>
      <c r="D377" s="53" t="s">
        <v>210</v>
      </c>
      <c r="E377" s="53" t="s">
        <v>19</v>
      </c>
      <c r="F377" s="103">
        <f>F378</f>
        <v>24</v>
      </c>
      <c r="G377" s="103">
        <f>G378</f>
        <v>24</v>
      </c>
      <c r="H377" s="135"/>
    </row>
    <row r="378" spans="1:8" ht="37.5" customHeight="1" outlineLevel="3">
      <c r="A378" s="52" t="s">
        <v>20</v>
      </c>
      <c r="B378" s="53" t="s">
        <v>136</v>
      </c>
      <c r="C378" s="53" t="s">
        <v>151</v>
      </c>
      <c r="D378" s="53" t="s">
        <v>210</v>
      </c>
      <c r="E378" s="53" t="s">
        <v>21</v>
      </c>
      <c r="F378" s="105">
        <v>24</v>
      </c>
      <c r="G378" s="136">
        <v>24</v>
      </c>
      <c r="H378" s="135"/>
    </row>
    <row r="379" spans="1:8" ht="20.25" customHeight="1" outlineLevel="3">
      <c r="A379" s="52" t="s">
        <v>111</v>
      </c>
      <c r="B379" s="53" t="s">
        <v>136</v>
      </c>
      <c r="C379" s="53" t="s">
        <v>151</v>
      </c>
      <c r="D379" s="53" t="s">
        <v>210</v>
      </c>
      <c r="E379" s="53" t="s">
        <v>112</v>
      </c>
      <c r="F379" s="103">
        <f>F380</f>
        <v>4070</v>
      </c>
      <c r="G379" s="103">
        <f>G380</f>
        <v>4070</v>
      </c>
      <c r="H379" s="135"/>
    </row>
    <row r="380" spans="1:8" ht="37.5" outlineLevel="3">
      <c r="A380" s="52" t="s">
        <v>118</v>
      </c>
      <c r="B380" s="53" t="s">
        <v>136</v>
      </c>
      <c r="C380" s="53" t="s">
        <v>151</v>
      </c>
      <c r="D380" s="53" t="s">
        <v>210</v>
      </c>
      <c r="E380" s="53" t="s">
        <v>119</v>
      </c>
      <c r="F380" s="105">
        <v>4070</v>
      </c>
      <c r="G380" s="136">
        <v>4070</v>
      </c>
      <c r="H380" s="135"/>
    </row>
    <row r="381" spans="1:8" s="3" customFormat="1" ht="15">
      <c r="A381" s="167" t="s">
        <v>145</v>
      </c>
      <c r="B381" s="167"/>
      <c r="C381" s="167"/>
      <c r="D381" s="167"/>
      <c r="E381" s="167"/>
      <c r="F381" s="102">
        <f>F13+F254+F286+F49</f>
        <v>590986.8400000001</v>
      </c>
      <c r="G381" s="102">
        <f>G13+G254+G286+G49</f>
        <v>577458.3600000001</v>
      </c>
      <c r="H381" s="134"/>
    </row>
    <row r="382" spans="1:8" s="3" customFormat="1" ht="15">
      <c r="A382" s="62"/>
      <c r="B382" s="63"/>
      <c r="C382" s="63"/>
      <c r="D382" s="63"/>
      <c r="E382" s="63"/>
      <c r="F382" s="108"/>
      <c r="G382" s="139"/>
      <c r="H382" s="134"/>
    </row>
    <row r="383" spans="1:8" ht="15">
      <c r="A383" s="64"/>
      <c r="B383" s="65"/>
      <c r="C383" s="65"/>
      <c r="D383" s="65"/>
      <c r="E383" s="65"/>
      <c r="F383" s="110" t="e">
        <f>#REF!</f>
        <v>#REF!</v>
      </c>
      <c r="G383" s="110" t="e">
        <f>#REF!</f>
        <v>#REF!</v>
      </c>
      <c r="H383" s="135"/>
    </row>
    <row r="384" spans="3:8" ht="15">
      <c r="C384" s="67"/>
      <c r="D384" s="26" t="s">
        <v>510</v>
      </c>
      <c r="F384" s="110">
        <v>307104.911</v>
      </c>
      <c r="G384" s="110" t="e">
        <f>G383-G381-G385</f>
        <v>#REF!</v>
      </c>
      <c r="H384" s="111">
        <f>G37+G46+G66+G106+G111+G116+G121+G136+G294+G312+G318+G342+G376</f>
        <v>328923.53</v>
      </c>
    </row>
    <row r="385" spans="3:8" ht="15">
      <c r="C385" s="65"/>
      <c r="D385" s="65" t="s">
        <v>450</v>
      </c>
      <c r="E385" s="65"/>
      <c r="F385" s="110" t="e">
        <f>(F383/102.5*2.5)</f>
        <v>#REF!</v>
      </c>
      <c r="G385" s="110" t="e">
        <f>(G383/105)*5</f>
        <v>#REF!</v>
      </c>
      <c r="H385" s="2" t="s">
        <v>451</v>
      </c>
    </row>
    <row r="386" spans="3:8" ht="15">
      <c r="C386" s="67"/>
      <c r="F386" s="112"/>
      <c r="G386" s="112"/>
      <c r="H386" s="135"/>
    </row>
    <row r="387" spans="3:8" ht="15">
      <c r="C387" s="67"/>
      <c r="F387" s="112"/>
      <c r="G387" s="140"/>
      <c r="H387" s="135"/>
    </row>
    <row r="388" spans="3:7" ht="15">
      <c r="C388" s="67"/>
      <c r="F388" s="112"/>
      <c r="G388" s="140"/>
    </row>
    <row r="389" spans="3:7" ht="15">
      <c r="C389" s="67"/>
      <c r="F389" s="112" t="e">
        <f>F381+F385</f>
        <v>#REF!</v>
      </c>
      <c r="G389" s="112" t="e">
        <f>G381+G385</f>
        <v>#REF!</v>
      </c>
    </row>
    <row r="390" spans="3:7" ht="15">
      <c r="C390" s="67"/>
      <c r="F390" s="112"/>
      <c r="G390" s="112"/>
    </row>
    <row r="391" spans="3:6" ht="15">
      <c r="C391" s="67"/>
      <c r="F391" s="141"/>
    </row>
    <row r="392" spans="3:6" ht="15">
      <c r="C392" s="67"/>
      <c r="F392" s="112"/>
    </row>
    <row r="393" spans="3:6" ht="15">
      <c r="C393" s="67"/>
      <c r="F393" s="141"/>
    </row>
    <row r="394" spans="3:6" ht="15">
      <c r="C394" s="67"/>
      <c r="F394" s="141"/>
    </row>
    <row r="395" spans="3:6" ht="15">
      <c r="C395" s="67"/>
      <c r="F395" s="141"/>
    </row>
    <row r="396" spans="3:6" ht="15">
      <c r="C396" s="67"/>
      <c r="F396" s="141"/>
    </row>
    <row r="397" spans="3:6" ht="15">
      <c r="C397" s="67"/>
      <c r="F397" s="141"/>
    </row>
    <row r="398" spans="1:6" ht="15">
      <c r="A398" s="26"/>
      <c r="C398" s="67"/>
      <c r="F398" s="141"/>
    </row>
    <row r="399" spans="1:3" ht="15">
      <c r="A399" s="26"/>
      <c r="C399" s="67"/>
    </row>
    <row r="400" spans="1:7" ht="15">
      <c r="A400" s="26"/>
      <c r="D400" s="67"/>
      <c r="F400" s="141"/>
      <c r="G400" s="141"/>
    </row>
    <row r="401" spans="1:7" ht="15">
      <c r="A401" s="26"/>
      <c r="D401" s="67"/>
      <c r="F401" s="141"/>
      <c r="G401" s="141"/>
    </row>
    <row r="402" spans="1:7" ht="15">
      <c r="A402" s="26"/>
      <c r="D402" s="67"/>
      <c r="F402" s="141"/>
      <c r="G402" s="141"/>
    </row>
    <row r="403" spans="1:7" ht="15">
      <c r="A403" s="26"/>
      <c r="D403" s="67"/>
      <c r="F403" s="141"/>
      <c r="G403" s="141"/>
    </row>
    <row r="404" spans="1:7" ht="15">
      <c r="A404" s="26"/>
      <c r="D404" s="67"/>
      <c r="F404" s="141"/>
      <c r="G404" s="141"/>
    </row>
    <row r="405" spans="1:7" ht="15">
      <c r="A405" s="26"/>
      <c r="D405" s="67"/>
      <c r="F405" s="141"/>
      <c r="G405" s="141"/>
    </row>
    <row r="406" spans="1:7" ht="15">
      <c r="A406" s="26"/>
      <c r="D406" s="67"/>
      <c r="F406" s="141"/>
      <c r="G406" s="141"/>
    </row>
    <row r="407" spans="1:8" ht="15">
      <c r="A407" s="26"/>
      <c r="D407" s="67"/>
      <c r="F407" s="141"/>
      <c r="G407" s="141"/>
      <c r="H407" s="4"/>
    </row>
    <row r="408" spans="1:7" ht="15">
      <c r="A408" s="26"/>
      <c r="D408" s="67"/>
      <c r="F408" s="141"/>
      <c r="G408" s="141"/>
    </row>
    <row r="409" spans="1:7" ht="15">
      <c r="A409" s="26"/>
      <c r="D409" s="67"/>
      <c r="F409" s="141"/>
      <c r="G409" s="141"/>
    </row>
    <row r="410" spans="1:4" ht="15">
      <c r="A410" s="26"/>
      <c r="D410" s="67"/>
    </row>
    <row r="411" spans="1:7" ht="15">
      <c r="A411" s="26"/>
      <c r="D411" s="67"/>
      <c r="G411" s="66"/>
    </row>
    <row r="412" spans="1:7" ht="15">
      <c r="A412" s="26"/>
      <c r="D412" s="67"/>
      <c r="F412" s="141"/>
      <c r="G412" s="141"/>
    </row>
    <row r="413" spans="1:7" ht="15">
      <c r="A413" s="26"/>
      <c r="G413" s="66"/>
    </row>
    <row r="414" spans="1:7" ht="15">
      <c r="A414" s="26"/>
      <c r="F414" s="26"/>
      <c r="G414" s="66"/>
    </row>
    <row r="416" spans="1:7" ht="15">
      <c r="A416" s="26"/>
      <c r="F416" s="26"/>
      <c r="G416" s="66"/>
    </row>
  </sheetData>
  <mergeCells count="3">
    <mergeCell ref="A9:G9"/>
    <mergeCell ref="A10:G10"/>
    <mergeCell ref="A381:E381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55" r:id="rId2"/>
  <colBreaks count="1" manualBreakCount="1">
    <brk id="8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zoomScale="95" zoomScaleSheetLayoutView="95" workbookViewId="0" topLeftCell="B1">
      <selection activeCell="E202" sqref="E202"/>
    </sheetView>
  </sheetViews>
  <sheetFormatPr defaultColWidth="9.140625" defaultRowHeight="15" outlineLevelRow="6"/>
  <cols>
    <col min="1" max="1" width="96.140625" style="68" customWidth="1"/>
    <col min="2" max="2" width="8.421875" style="68" customWidth="1"/>
    <col min="3" max="3" width="16.7109375" style="68" customWidth="1"/>
    <col min="4" max="4" width="7.140625" style="68" customWidth="1"/>
    <col min="5" max="5" width="14.57421875" style="68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47" t="s">
        <v>618</v>
      </c>
    </row>
    <row r="2" ht="18.75">
      <c r="E2" s="151" t="s">
        <v>675</v>
      </c>
    </row>
    <row r="3" ht="15">
      <c r="E3" s="151" t="s">
        <v>676</v>
      </c>
    </row>
    <row r="4" ht="15">
      <c r="E4" s="151"/>
    </row>
    <row r="5" ht="15">
      <c r="E5" s="151" t="s">
        <v>373</v>
      </c>
    </row>
    <row r="6" ht="15">
      <c r="E6" s="151" t="s">
        <v>614</v>
      </c>
    </row>
    <row r="7" ht="15">
      <c r="E7" s="151" t="s">
        <v>615</v>
      </c>
    </row>
    <row r="8" ht="15">
      <c r="E8" s="151" t="s">
        <v>616</v>
      </c>
    </row>
    <row r="9" spans="1:5" ht="15">
      <c r="A9" s="169" t="s">
        <v>279</v>
      </c>
      <c r="B9" s="170"/>
      <c r="C9" s="170"/>
      <c r="D9" s="170"/>
      <c r="E9" s="170"/>
    </row>
    <row r="10" spans="1:5" ht="15">
      <c r="A10" s="164" t="s">
        <v>464</v>
      </c>
      <c r="B10" s="171"/>
      <c r="C10" s="171"/>
      <c r="D10" s="171"/>
      <c r="E10" s="171"/>
    </row>
    <row r="11" spans="1:5" ht="15">
      <c r="A11" s="164" t="s">
        <v>379</v>
      </c>
      <c r="B11" s="164"/>
      <c r="C11" s="164"/>
      <c r="D11" s="164"/>
      <c r="E11" s="164"/>
    </row>
    <row r="12" spans="1:5" ht="15">
      <c r="A12" s="164" t="s">
        <v>380</v>
      </c>
      <c r="B12" s="164"/>
      <c r="C12" s="164"/>
      <c r="D12" s="164"/>
      <c r="E12" s="164"/>
    </row>
    <row r="13" spans="1:5" ht="15">
      <c r="A13" s="164" t="s">
        <v>381</v>
      </c>
      <c r="B13" s="164"/>
      <c r="C13" s="164"/>
      <c r="D13" s="164"/>
      <c r="E13" s="164"/>
    </row>
    <row r="14" spans="1:5" ht="15">
      <c r="A14" s="45"/>
      <c r="B14" s="69"/>
      <c r="C14" s="69"/>
      <c r="D14" s="69"/>
      <c r="E14" s="70" t="s">
        <v>337</v>
      </c>
    </row>
    <row r="15" spans="1:5" ht="37.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280</v>
      </c>
    </row>
    <row r="16" spans="1:7" s="3" customFormat="1" ht="15">
      <c r="A16" s="50" t="s">
        <v>9</v>
      </c>
      <c r="B16" s="51" t="s">
        <v>10</v>
      </c>
      <c r="C16" s="51" t="s">
        <v>158</v>
      </c>
      <c r="D16" s="51" t="s">
        <v>8</v>
      </c>
      <c r="E16" s="102">
        <f>E17+E22+E44+E37+E50+E65+E70+E75</f>
        <v>80634.104</v>
      </c>
      <c r="F16" s="148">
        <f>E16/E462</f>
        <v>0.1115206293272743</v>
      </c>
      <c r="G16" s="9"/>
    </row>
    <row r="17" spans="1:5" ht="37.5" outlineLevel="1">
      <c r="A17" s="52" t="s">
        <v>42</v>
      </c>
      <c r="B17" s="53" t="s">
        <v>43</v>
      </c>
      <c r="C17" s="53" t="s">
        <v>158</v>
      </c>
      <c r="D17" s="53" t="s">
        <v>8</v>
      </c>
      <c r="E17" s="103">
        <f>E18</f>
        <v>1752.533</v>
      </c>
    </row>
    <row r="18" spans="1:5" ht="15" outlineLevel="2">
      <c r="A18" s="52" t="s">
        <v>281</v>
      </c>
      <c r="B18" s="53" t="s">
        <v>43</v>
      </c>
      <c r="C18" s="53" t="s">
        <v>159</v>
      </c>
      <c r="D18" s="53" t="s">
        <v>8</v>
      </c>
      <c r="E18" s="103">
        <f>E19</f>
        <v>1752.533</v>
      </c>
    </row>
    <row r="19" spans="1:5" ht="15" outlineLevel="4">
      <c r="A19" s="52" t="s">
        <v>44</v>
      </c>
      <c r="B19" s="53" t="s">
        <v>43</v>
      </c>
      <c r="C19" s="53" t="s">
        <v>167</v>
      </c>
      <c r="D19" s="53" t="s">
        <v>8</v>
      </c>
      <c r="E19" s="103">
        <f>E20</f>
        <v>1752.533</v>
      </c>
    </row>
    <row r="20" spans="1:5" ht="56.25" outlineLevel="5">
      <c r="A20" s="52" t="s">
        <v>14</v>
      </c>
      <c r="B20" s="53" t="s">
        <v>43</v>
      </c>
      <c r="C20" s="53" t="s">
        <v>167</v>
      </c>
      <c r="D20" s="53" t="s">
        <v>15</v>
      </c>
      <c r="E20" s="103">
        <f>E21</f>
        <v>1752.533</v>
      </c>
    </row>
    <row r="21" spans="1:5" ht="15" outlineLevel="6">
      <c r="A21" s="52" t="s">
        <v>16</v>
      </c>
      <c r="B21" s="53" t="s">
        <v>43</v>
      </c>
      <c r="C21" s="53" t="s">
        <v>167</v>
      </c>
      <c r="D21" s="53" t="s">
        <v>17</v>
      </c>
      <c r="E21" s="103">
        <v>1752.533</v>
      </c>
    </row>
    <row r="22" spans="1:5" ht="56.25" outlineLevel="1">
      <c r="A22" s="52" t="s">
        <v>131</v>
      </c>
      <c r="B22" s="53" t="s">
        <v>132</v>
      </c>
      <c r="C22" s="53" t="s">
        <v>158</v>
      </c>
      <c r="D22" s="53" t="s">
        <v>8</v>
      </c>
      <c r="E22" s="103">
        <f>E23</f>
        <v>4174.101</v>
      </c>
    </row>
    <row r="23" spans="1:5" ht="15" outlineLevel="3">
      <c r="A23" s="52" t="s">
        <v>281</v>
      </c>
      <c r="B23" s="53" t="s">
        <v>132</v>
      </c>
      <c r="C23" s="53" t="s">
        <v>159</v>
      </c>
      <c r="D23" s="53" t="s">
        <v>8</v>
      </c>
      <c r="E23" s="103">
        <f>E24+E27+E34</f>
        <v>4174.101</v>
      </c>
    </row>
    <row r="24" spans="1:5" ht="15" outlineLevel="4">
      <c r="A24" s="52" t="s">
        <v>133</v>
      </c>
      <c r="B24" s="53" t="s">
        <v>132</v>
      </c>
      <c r="C24" s="53" t="s">
        <v>194</v>
      </c>
      <c r="D24" s="53" t="s">
        <v>8</v>
      </c>
      <c r="E24" s="103">
        <f>E25</f>
        <v>1910.959</v>
      </c>
    </row>
    <row r="25" spans="1:5" ht="56.25" outlineLevel="5">
      <c r="A25" s="52" t="s">
        <v>14</v>
      </c>
      <c r="B25" s="53" t="s">
        <v>132</v>
      </c>
      <c r="C25" s="53" t="s">
        <v>194</v>
      </c>
      <c r="D25" s="53" t="s">
        <v>15</v>
      </c>
      <c r="E25" s="103">
        <f>E26</f>
        <v>1910.959</v>
      </c>
    </row>
    <row r="26" spans="1:5" ht="15" outlineLevel="6">
      <c r="A26" s="52" t="s">
        <v>16</v>
      </c>
      <c r="B26" s="53" t="s">
        <v>132</v>
      </c>
      <c r="C26" s="53" t="s">
        <v>194</v>
      </c>
      <c r="D26" s="53" t="s">
        <v>17</v>
      </c>
      <c r="E26" s="103">
        <v>1910.959</v>
      </c>
    </row>
    <row r="27" spans="1:5" ht="37.5" outlineLevel="4">
      <c r="A27" s="52" t="s">
        <v>13</v>
      </c>
      <c r="B27" s="53" t="s">
        <v>132</v>
      </c>
      <c r="C27" s="53" t="s">
        <v>160</v>
      </c>
      <c r="D27" s="53" t="s">
        <v>8</v>
      </c>
      <c r="E27" s="103">
        <f>E28+E30+E32</f>
        <v>2083.142</v>
      </c>
    </row>
    <row r="28" spans="1:5" ht="56.25" outlineLevel="5">
      <c r="A28" s="52" t="s">
        <v>14</v>
      </c>
      <c r="B28" s="53" t="s">
        <v>132</v>
      </c>
      <c r="C28" s="53" t="s">
        <v>160</v>
      </c>
      <c r="D28" s="53" t="s">
        <v>15</v>
      </c>
      <c r="E28" s="103">
        <f>E29</f>
        <v>1934.642</v>
      </c>
    </row>
    <row r="29" spans="1:5" ht="15" outlineLevel="6">
      <c r="A29" s="52" t="s">
        <v>16</v>
      </c>
      <c r="B29" s="53" t="s">
        <v>132</v>
      </c>
      <c r="C29" s="53" t="s">
        <v>160</v>
      </c>
      <c r="D29" s="53" t="s">
        <v>17</v>
      </c>
      <c r="E29" s="103">
        <v>1934.642</v>
      </c>
    </row>
    <row r="30" spans="1:5" ht="18" customHeight="1" outlineLevel="5">
      <c r="A30" s="52" t="s">
        <v>18</v>
      </c>
      <c r="B30" s="53" t="s">
        <v>132</v>
      </c>
      <c r="C30" s="53" t="s">
        <v>160</v>
      </c>
      <c r="D30" s="53" t="s">
        <v>19</v>
      </c>
      <c r="E30" s="103">
        <f>E31</f>
        <v>143</v>
      </c>
    </row>
    <row r="31" spans="1:5" ht="37.5" outlineLevel="6">
      <c r="A31" s="52" t="s">
        <v>20</v>
      </c>
      <c r="B31" s="53" t="s">
        <v>132</v>
      </c>
      <c r="C31" s="53" t="s">
        <v>160</v>
      </c>
      <c r="D31" s="53" t="s">
        <v>21</v>
      </c>
      <c r="E31" s="103">
        <v>143</v>
      </c>
    </row>
    <row r="32" spans="1:5" ht="15" outlineLevel="5">
      <c r="A32" s="52" t="s">
        <v>22</v>
      </c>
      <c r="B32" s="53" t="s">
        <v>132</v>
      </c>
      <c r="C32" s="53" t="s">
        <v>160</v>
      </c>
      <c r="D32" s="53" t="s">
        <v>23</v>
      </c>
      <c r="E32" s="103">
        <f>E33</f>
        <v>5.5</v>
      </c>
    </row>
    <row r="33" spans="1:5" ht="15" outlineLevel="6">
      <c r="A33" s="52" t="s">
        <v>24</v>
      </c>
      <c r="B33" s="53" t="s">
        <v>132</v>
      </c>
      <c r="C33" s="53" t="s">
        <v>160</v>
      </c>
      <c r="D33" s="53" t="s">
        <v>25</v>
      </c>
      <c r="E33" s="103">
        <v>5.5</v>
      </c>
    </row>
    <row r="34" spans="1:5" ht="15" outlineLevel="4">
      <c r="A34" s="52" t="s">
        <v>134</v>
      </c>
      <c r="B34" s="53" t="s">
        <v>132</v>
      </c>
      <c r="C34" s="53" t="s">
        <v>195</v>
      </c>
      <c r="D34" s="53" t="s">
        <v>8</v>
      </c>
      <c r="E34" s="103">
        <f>E35</f>
        <v>180</v>
      </c>
    </row>
    <row r="35" spans="1:5" ht="56.25" outlineLevel="5">
      <c r="A35" s="52" t="s">
        <v>14</v>
      </c>
      <c r="B35" s="53" t="s">
        <v>132</v>
      </c>
      <c r="C35" s="53" t="s">
        <v>195</v>
      </c>
      <c r="D35" s="53" t="s">
        <v>15</v>
      </c>
      <c r="E35" s="103">
        <f>E36</f>
        <v>180</v>
      </c>
    </row>
    <row r="36" spans="1:5" ht="15" outlineLevel="6">
      <c r="A36" s="52" t="s">
        <v>16</v>
      </c>
      <c r="B36" s="53" t="s">
        <v>132</v>
      </c>
      <c r="C36" s="53" t="s">
        <v>195</v>
      </c>
      <c r="D36" s="53" t="s">
        <v>17</v>
      </c>
      <c r="E36" s="103">
        <v>180</v>
      </c>
    </row>
    <row r="37" spans="1:5" ht="56.25" outlineLevel="1">
      <c r="A37" s="52" t="s">
        <v>45</v>
      </c>
      <c r="B37" s="53" t="s">
        <v>46</v>
      </c>
      <c r="C37" s="53" t="s">
        <v>158</v>
      </c>
      <c r="D37" s="53" t="s">
        <v>8</v>
      </c>
      <c r="E37" s="103">
        <f>E38</f>
        <v>12950.743</v>
      </c>
    </row>
    <row r="38" spans="1:5" ht="15" outlineLevel="3">
      <c r="A38" s="52" t="s">
        <v>281</v>
      </c>
      <c r="B38" s="53" t="s">
        <v>46</v>
      </c>
      <c r="C38" s="53" t="s">
        <v>159</v>
      </c>
      <c r="D38" s="53" t="s">
        <v>8</v>
      </c>
      <c r="E38" s="103">
        <f>E39</f>
        <v>12950.743</v>
      </c>
    </row>
    <row r="39" spans="1:5" ht="37.5" outlineLevel="4">
      <c r="A39" s="52" t="s">
        <v>13</v>
      </c>
      <c r="B39" s="53" t="s">
        <v>46</v>
      </c>
      <c r="C39" s="53" t="s">
        <v>160</v>
      </c>
      <c r="D39" s="53" t="s">
        <v>8</v>
      </c>
      <c r="E39" s="103">
        <f>E40+E42</f>
        <v>12950.743</v>
      </c>
    </row>
    <row r="40" spans="1:5" ht="56.25" outlineLevel="5">
      <c r="A40" s="52" t="s">
        <v>14</v>
      </c>
      <c r="B40" s="53" t="s">
        <v>46</v>
      </c>
      <c r="C40" s="53" t="s">
        <v>160</v>
      </c>
      <c r="D40" s="53" t="s">
        <v>15</v>
      </c>
      <c r="E40" s="103">
        <f>E41</f>
        <v>12859.743</v>
      </c>
    </row>
    <row r="41" spans="1:5" ht="15" outlineLevel="6">
      <c r="A41" s="52" t="s">
        <v>16</v>
      </c>
      <c r="B41" s="53" t="s">
        <v>46</v>
      </c>
      <c r="C41" s="53" t="s">
        <v>160</v>
      </c>
      <c r="D41" s="53" t="s">
        <v>17</v>
      </c>
      <c r="E41" s="103">
        <v>12859.743</v>
      </c>
    </row>
    <row r="42" spans="1:5" ht="18" customHeight="1" outlineLevel="5">
      <c r="A42" s="52" t="s">
        <v>18</v>
      </c>
      <c r="B42" s="53" t="s">
        <v>46</v>
      </c>
      <c r="C42" s="53" t="s">
        <v>160</v>
      </c>
      <c r="D42" s="53" t="s">
        <v>19</v>
      </c>
      <c r="E42" s="103">
        <f>E43</f>
        <v>91</v>
      </c>
    </row>
    <row r="43" spans="1:5" ht="37.5" outlineLevel="6">
      <c r="A43" s="52" t="s">
        <v>20</v>
      </c>
      <c r="B43" s="53" t="s">
        <v>46</v>
      </c>
      <c r="C43" s="53" t="s">
        <v>160</v>
      </c>
      <c r="D43" s="53" t="s">
        <v>21</v>
      </c>
      <c r="E43" s="103">
        <v>91</v>
      </c>
    </row>
    <row r="44" spans="1:5" ht="15" outlineLevel="6">
      <c r="A44" s="52" t="s">
        <v>390</v>
      </c>
      <c r="B44" s="53" t="s">
        <v>391</v>
      </c>
      <c r="C44" s="53" t="s">
        <v>158</v>
      </c>
      <c r="D44" s="53" t="s">
        <v>8</v>
      </c>
      <c r="E44" s="103">
        <f>E45</f>
        <v>21.017</v>
      </c>
    </row>
    <row r="45" spans="1:5" ht="18.75" customHeight="1" outlineLevel="6">
      <c r="A45" s="52" t="s">
        <v>173</v>
      </c>
      <c r="B45" s="53" t="s">
        <v>391</v>
      </c>
      <c r="C45" s="53" t="s">
        <v>159</v>
      </c>
      <c r="D45" s="53" t="s">
        <v>8</v>
      </c>
      <c r="E45" s="103">
        <f>E46</f>
        <v>21.017</v>
      </c>
    </row>
    <row r="46" spans="1:5" ht="18.75" customHeight="1" outlineLevel="6">
      <c r="A46" s="52" t="s">
        <v>491</v>
      </c>
      <c r="B46" s="53" t="s">
        <v>391</v>
      </c>
      <c r="C46" s="53" t="s">
        <v>490</v>
      </c>
      <c r="D46" s="53" t="s">
        <v>8</v>
      </c>
      <c r="E46" s="103">
        <f>E47</f>
        <v>21.017</v>
      </c>
    </row>
    <row r="47" spans="1:5" ht="75" customHeight="1" outlineLevel="6">
      <c r="A47" s="52" t="s">
        <v>514</v>
      </c>
      <c r="B47" s="53" t="s">
        <v>391</v>
      </c>
      <c r="C47" s="53" t="s">
        <v>508</v>
      </c>
      <c r="D47" s="53" t="s">
        <v>8</v>
      </c>
      <c r="E47" s="103">
        <f>E48</f>
        <v>21.017</v>
      </c>
    </row>
    <row r="48" spans="1:5" ht="18.75" customHeight="1" outlineLevel="6">
      <c r="A48" s="52" t="s">
        <v>18</v>
      </c>
      <c r="B48" s="53" t="s">
        <v>391</v>
      </c>
      <c r="C48" s="53" t="s">
        <v>508</v>
      </c>
      <c r="D48" s="53" t="s">
        <v>19</v>
      </c>
      <c r="E48" s="103">
        <f>E49</f>
        <v>21.017</v>
      </c>
    </row>
    <row r="49" spans="1:5" ht="37.5" outlineLevel="6">
      <c r="A49" s="52" t="s">
        <v>20</v>
      </c>
      <c r="B49" s="53" t="s">
        <v>391</v>
      </c>
      <c r="C49" s="53" t="s">
        <v>508</v>
      </c>
      <c r="D49" s="53" t="s">
        <v>21</v>
      </c>
      <c r="E49" s="103">
        <v>21.017</v>
      </c>
    </row>
    <row r="50" spans="1:5" ht="37.5" outlineLevel="1">
      <c r="A50" s="52" t="s">
        <v>11</v>
      </c>
      <c r="B50" s="53" t="s">
        <v>12</v>
      </c>
      <c r="C50" s="53" t="s">
        <v>158</v>
      </c>
      <c r="D50" s="53" t="s">
        <v>8</v>
      </c>
      <c r="E50" s="103">
        <f>E51</f>
        <v>7016.928999999999</v>
      </c>
    </row>
    <row r="51" spans="1:5" ht="15" outlineLevel="3">
      <c r="A51" s="52" t="s">
        <v>281</v>
      </c>
      <c r="B51" s="53" t="s">
        <v>12</v>
      </c>
      <c r="C51" s="53" t="s">
        <v>159</v>
      </c>
      <c r="D51" s="53" t="s">
        <v>8</v>
      </c>
      <c r="E51" s="103">
        <f>E52+E59+E62</f>
        <v>7016.928999999999</v>
      </c>
    </row>
    <row r="52" spans="1:5" ht="37.5" outlineLevel="4">
      <c r="A52" s="52" t="s">
        <v>13</v>
      </c>
      <c r="B52" s="53" t="s">
        <v>12</v>
      </c>
      <c r="C52" s="53" t="s">
        <v>160</v>
      </c>
      <c r="D52" s="53" t="s">
        <v>8</v>
      </c>
      <c r="E52" s="103">
        <f>E53+E55+E57</f>
        <v>5367.964999999999</v>
      </c>
    </row>
    <row r="53" spans="1:5" ht="56.25" outlineLevel="5">
      <c r="A53" s="52" t="s">
        <v>14</v>
      </c>
      <c r="B53" s="53" t="s">
        <v>12</v>
      </c>
      <c r="C53" s="53" t="s">
        <v>160</v>
      </c>
      <c r="D53" s="53" t="s">
        <v>15</v>
      </c>
      <c r="E53" s="103">
        <f>E54</f>
        <v>5196.565</v>
      </c>
    </row>
    <row r="54" spans="1:5" ht="15" outlineLevel="6">
      <c r="A54" s="52" t="s">
        <v>16</v>
      </c>
      <c r="B54" s="53" t="s">
        <v>12</v>
      </c>
      <c r="C54" s="53" t="s">
        <v>160</v>
      </c>
      <c r="D54" s="53" t="s">
        <v>17</v>
      </c>
      <c r="E54" s="103">
        <v>5196.565</v>
      </c>
    </row>
    <row r="55" spans="1:5" ht="17.25" customHeight="1" outlineLevel="5">
      <c r="A55" s="52" t="s">
        <v>18</v>
      </c>
      <c r="B55" s="53" t="s">
        <v>12</v>
      </c>
      <c r="C55" s="53" t="s">
        <v>160</v>
      </c>
      <c r="D55" s="53" t="s">
        <v>19</v>
      </c>
      <c r="E55" s="103">
        <f>E56</f>
        <v>170.4</v>
      </c>
    </row>
    <row r="56" spans="1:5" ht="37.5" outlineLevel="6">
      <c r="A56" s="52" t="s">
        <v>20</v>
      </c>
      <c r="B56" s="53" t="s">
        <v>12</v>
      </c>
      <c r="C56" s="53" t="s">
        <v>160</v>
      </c>
      <c r="D56" s="53" t="s">
        <v>21</v>
      </c>
      <c r="E56" s="103">
        <v>170.4</v>
      </c>
    </row>
    <row r="57" spans="1:5" ht="15" outlineLevel="5">
      <c r="A57" s="52" t="s">
        <v>22</v>
      </c>
      <c r="B57" s="53" t="s">
        <v>12</v>
      </c>
      <c r="C57" s="53" t="s">
        <v>160</v>
      </c>
      <c r="D57" s="53" t="s">
        <v>23</v>
      </c>
      <c r="E57" s="103">
        <f>E58</f>
        <v>1</v>
      </c>
    </row>
    <row r="58" spans="1:5" ht="15" outlineLevel="6">
      <c r="A58" s="52" t="s">
        <v>24</v>
      </c>
      <c r="B58" s="53" t="s">
        <v>12</v>
      </c>
      <c r="C58" s="53" t="s">
        <v>160</v>
      </c>
      <c r="D58" s="53" t="s">
        <v>25</v>
      </c>
      <c r="E58" s="103">
        <v>1</v>
      </c>
    </row>
    <row r="59" spans="1:5" ht="15" outlineLevel="4">
      <c r="A59" s="52" t="s">
        <v>282</v>
      </c>
      <c r="B59" s="53" t="s">
        <v>12</v>
      </c>
      <c r="C59" s="53" t="s">
        <v>196</v>
      </c>
      <c r="D59" s="53" t="s">
        <v>8</v>
      </c>
      <c r="E59" s="103">
        <f>E60</f>
        <v>1054.724</v>
      </c>
    </row>
    <row r="60" spans="1:5" ht="56.25" outlineLevel="5">
      <c r="A60" s="52" t="s">
        <v>14</v>
      </c>
      <c r="B60" s="53" t="s">
        <v>12</v>
      </c>
      <c r="C60" s="53" t="s">
        <v>196</v>
      </c>
      <c r="D60" s="53" t="s">
        <v>15</v>
      </c>
      <c r="E60" s="103">
        <f>E61</f>
        <v>1054.724</v>
      </c>
    </row>
    <row r="61" spans="1:5" ht="15" outlineLevel="6">
      <c r="A61" s="52" t="s">
        <v>16</v>
      </c>
      <c r="B61" s="53" t="s">
        <v>12</v>
      </c>
      <c r="C61" s="53" t="s">
        <v>196</v>
      </c>
      <c r="D61" s="53" t="s">
        <v>17</v>
      </c>
      <c r="E61" s="103">
        <v>1054.724</v>
      </c>
    </row>
    <row r="62" spans="1:5" ht="15" outlineLevel="4">
      <c r="A62" s="52" t="s">
        <v>47</v>
      </c>
      <c r="B62" s="53" t="s">
        <v>12</v>
      </c>
      <c r="C62" s="53" t="s">
        <v>168</v>
      </c>
      <c r="D62" s="53" t="s">
        <v>8</v>
      </c>
      <c r="E62" s="103">
        <f>E63</f>
        <v>594.24</v>
      </c>
    </row>
    <row r="63" spans="1:5" ht="56.25" outlineLevel="5">
      <c r="A63" s="52" t="s">
        <v>14</v>
      </c>
      <c r="B63" s="53" t="s">
        <v>12</v>
      </c>
      <c r="C63" s="53" t="s">
        <v>168</v>
      </c>
      <c r="D63" s="53" t="s">
        <v>15</v>
      </c>
      <c r="E63" s="103">
        <f>E64</f>
        <v>594.24</v>
      </c>
    </row>
    <row r="64" spans="1:5" ht="15" outlineLevel="6">
      <c r="A64" s="52" t="s">
        <v>16</v>
      </c>
      <c r="B64" s="53" t="s">
        <v>12</v>
      </c>
      <c r="C64" s="53" t="s">
        <v>168</v>
      </c>
      <c r="D64" s="53" t="s">
        <v>17</v>
      </c>
      <c r="E64" s="103">
        <v>594.24</v>
      </c>
    </row>
    <row r="65" spans="1:5" ht="21.75" customHeight="1" outlineLevel="6">
      <c r="A65" s="52" t="s">
        <v>650</v>
      </c>
      <c r="B65" s="53" t="s">
        <v>651</v>
      </c>
      <c r="C65" s="53" t="s">
        <v>158</v>
      </c>
      <c r="D65" s="53" t="s">
        <v>8</v>
      </c>
      <c r="E65" s="103">
        <f>E66</f>
        <v>695.26</v>
      </c>
    </row>
    <row r="66" spans="1:5" ht="21.75" customHeight="1" outlineLevel="6">
      <c r="A66" s="52" t="s">
        <v>173</v>
      </c>
      <c r="B66" s="53" t="s">
        <v>651</v>
      </c>
      <c r="C66" s="53" t="s">
        <v>159</v>
      </c>
      <c r="D66" s="53" t="s">
        <v>8</v>
      </c>
      <c r="E66" s="103">
        <f>E67</f>
        <v>695.26</v>
      </c>
    </row>
    <row r="67" spans="1:5" ht="21.75" customHeight="1" outlineLevel="6">
      <c r="A67" s="52" t="s">
        <v>652</v>
      </c>
      <c r="B67" s="53" t="s">
        <v>651</v>
      </c>
      <c r="C67" s="53" t="s">
        <v>653</v>
      </c>
      <c r="D67" s="53" t="s">
        <v>8</v>
      </c>
      <c r="E67" s="103">
        <f>E68</f>
        <v>695.26</v>
      </c>
    </row>
    <row r="68" spans="1:5" ht="21.75" customHeight="1" outlineLevel="6">
      <c r="A68" s="52" t="s">
        <v>22</v>
      </c>
      <c r="B68" s="53" t="s">
        <v>651</v>
      </c>
      <c r="C68" s="53" t="s">
        <v>653</v>
      </c>
      <c r="D68" s="53" t="s">
        <v>23</v>
      </c>
      <c r="E68" s="103">
        <f>E69</f>
        <v>695.26</v>
      </c>
    </row>
    <row r="69" spans="1:5" ht="21.75" customHeight="1" outlineLevel="6">
      <c r="A69" s="52" t="s">
        <v>407</v>
      </c>
      <c r="B69" s="53" t="s">
        <v>651</v>
      </c>
      <c r="C69" s="53" t="s">
        <v>653</v>
      </c>
      <c r="D69" s="53" t="s">
        <v>408</v>
      </c>
      <c r="E69" s="103">
        <v>695.26</v>
      </c>
    </row>
    <row r="70" spans="1:5" ht="15" outlineLevel="6">
      <c r="A70" s="52" t="s">
        <v>637</v>
      </c>
      <c r="B70" s="53" t="s">
        <v>638</v>
      </c>
      <c r="C70" s="53" t="s">
        <v>158</v>
      </c>
      <c r="D70" s="53" t="s">
        <v>8</v>
      </c>
      <c r="E70" s="103">
        <f>E71</f>
        <v>12464.353</v>
      </c>
    </row>
    <row r="71" spans="1:5" ht="15" outlineLevel="6">
      <c r="A71" s="52" t="s">
        <v>281</v>
      </c>
      <c r="B71" s="53" t="s">
        <v>638</v>
      </c>
      <c r="C71" s="53" t="s">
        <v>159</v>
      </c>
      <c r="D71" s="53" t="s">
        <v>8</v>
      </c>
      <c r="E71" s="103">
        <f>E72</f>
        <v>12464.353</v>
      </c>
    </row>
    <row r="72" spans="1:5" ht="15" outlineLevel="6">
      <c r="A72" s="52" t="s">
        <v>648</v>
      </c>
      <c r="B72" s="53" t="s">
        <v>638</v>
      </c>
      <c r="C72" s="53" t="s">
        <v>640</v>
      </c>
      <c r="D72" s="53" t="s">
        <v>8</v>
      </c>
      <c r="E72" s="103">
        <f>E73</f>
        <v>12464.353</v>
      </c>
    </row>
    <row r="73" spans="1:5" ht="15" outlineLevel="6">
      <c r="A73" s="52" t="s">
        <v>22</v>
      </c>
      <c r="B73" s="53" t="s">
        <v>638</v>
      </c>
      <c r="C73" s="53" t="s">
        <v>640</v>
      </c>
      <c r="D73" s="53" t="s">
        <v>23</v>
      </c>
      <c r="E73" s="103">
        <f>E74</f>
        <v>12464.353</v>
      </c>
    </row>
    <row r="74" spans="1:5" ht="15" outlineLevel="6">
      <c r="A74" s="52" t="s">
        <v>641</v>
      </c>
      <c r="B74" s="53" t="s">
        <v>638</v>
      </c>
      <c r="C74" s="53" t="s">
        <v>640</v>
      </c>
      <c r="D74" s="53" t="s">
        <v>642</v>
      </c>
      <c r="E74" s="103">
        <v>12464.353</v>
      </c>
    </row>
    <row r="75" spans="1:5" ht="15" outlineLevel="1">
      <c r="A75" s="52" t="s">
        <v>26</v>
      </c>
      <c r="B75" s="53" t="s">
        <v>27</v>
      </c>
      <c r="C75" s="53" t="s">
        <v>158</v>
      </c>
      <c r="D75" s="53" t="s">
        <v>8</v>
      </c>
      <c r="E75" s="103">
        <f>E76+E106+E102</f>
        <v>41559.168000000005</v>
      </c>
    </row>
    <row r="76" spans="1:5" ht="37.5" outlineLevel="2">
      <c r="A76" s="52" t="s">
        <v>511</v>
      </c>
      <c r="B76" s="53" t="s">
        <v>27</v>
      </c>
      <c r="C76" s="53" t="s">
        <v>161</v>
      </c>
      <c r="D76" s="53" t="s">
        <v>8</v>
      </c>
      <c r="E76" s="103">
        <f>E77+E84+E93</f>
        <v>18797.609</v>
      </c>
    </row>
    <row r="77" spans="1:5" ht="15" outlineLevel="3">
      <c r="A77" s="52" t="s">
        <v>512</v>
      </c>
      <c r="B77" s="53" t="s">
        <v>27</v>
      </c>
      <c r="C77" s="53" t="s">
        <v>169</v>
      </c>
      <c r="D77" s="53" t="s">
        <v>8</v>
      </c>
      <c r="E77" s="103">
        <f>E78+E81</f>
        <v>1010.914</v>
      </c>
    </row>
    <row r="78" spans="1:5" ht="37.5" outlineLevel="4">
      <c r="A78" s="52" t="s">
        <v>28</v>
      </c>
      <c r="B78" s="53" t="s">
        <v>27</v>
      </c>
      <c r="C78" s="53" t="s">
        <v>163</v>
      </c>
      <c r="D78" s="53" t="s">
        <v>8</v>
      </c>
      <c r="E78" s="103">
        <f>E79</f>
        <v>637.814</v>
      </c>
    </row>
    <row r="79" spans="1:5" ht="17.25" customHeight="1" outlineLevel="5">
      <c r="A79" s="52" t="s">
        <v>18</v>
      </c>
      <c r="B79" s="53" t="s">
        <v>27</v>
      </c>
      <c r="C79" s="53" t="s">
        <v>163</v>
      </c>
      <c r="D79" s="53" t="s">
        <v>19</v>
      </c>
      <c r="E79" s="103">
        <f>E80</f>
        <v>637.814</v>
      </c>
    </row>
    <row r="80" spans="1:5" ht="37.5" outlineLevel="6">
      <c r="A80" s="52" t="s">
        <v>20</v>
      </c>
      <c r="B80" s="53" t="s">
        <v>27</v>
      </c>
      <c r="C80" s="53" t="s">
        <v>163</v>
      </c>
      <c r="D80" s="53" t="s">
        <v>21</v>
      </c>
      <c r="E80" s="103">
        <v>637.814</v>
      </c>
    </row>
    <row r="81" spans="1:5" ht="15" outlineLevel="4">
      <c r="A81" s="52" t="s">
        <v>29</v>
      </c>
      <c r="B81" s="53" t="s">
        <v>27</v>
      </c>
      <c r="C81" s="53" t="s">
        <v>164</v>
      </c>
      <c r="D81" s="53" t="s">
        <v>8</v>
      </c>
      <c r="E81" s="103">
        <f>E82</f>
        <v>373.1</v>
      </c>
    </row>
    <row r="82" spans="1:5" ht="18" customHeight="1" outlineLevel="5">
      <c r="A82" s="52" t="s">
        <v>18</v>
      </c>
      <c r="B82" s="53" t="s">
        <v>27</v>
      </c>
      <c r="C82" s="53" t="s">
        <v>164</v>
      </c>
      <c r="D82" s="53" t="s">
        <v>19</v>
      </c>
      <c r="E82" s="103">
        <f>E83</f>
        <v>373.1</v>
      </c>
    </row>
    <row r="83" spans="1:5" ht="37.5" outlineLevel="6">
      <c r="A83" s="52" t="s">
        <v>20</v>
      </c>
      <c r="B83" s="53" t="s">
        <v>27</v>
      </c>
      <c r="C83" s="53" t="s">
        <v>164</v>
      </c>
      <c r="D83" s="53" t="s">
        <v>21</v>
      </c>
      <c r="E83" s="103">
        <v>373.1</v>
      </c>
    </row>
    <row r="84" spans="1:5" ht="36.75" customHeight="1" outlineLevel="4">
      <c r="A84" s="52" t="s">
        <v>48</v>
      </c>
      <c r="B84" s="53" t="s">
        <v>27</v>
      </c>
      <c r="C84" s="53" t="s">
        <v>170</v>
      </c>
      <c r="D84" s="53" t="s">
        <v>8</v>
      </c>
      <c r="E84" s="103">
        <f>E85+E87+E89</f>
        <v>2780.432</v>
      </c>
    </row>
    <row r="85" spans="1:5" ht="20.25" customHeight="1" outlineLevel="5">
      <c r="A85" s="52" t="s">
        <v>18</v>
      </c>
      <c r="B85" s="53" t="s">
        <v>27</v>
      </c>
      <c r="C85" s="53" t="s">
        <v>170</v>
      </c>
      <c r="D85" s="53" t="s">
        <v>19</v>
      </c>
      <c r="E85" s="103">
        <f>E86</f>
        <v>714.352</v>
      </c>
    </row>
    <row r="86" spans="1:5" ht="37.5" outlineLevel="6">
      <c r="A86" s="52" t="s">
        <v>20</v>
      </c>
      <c r="B86" s="53" t="s">
        <v>27</v>
      </c>
      <c r="C86" s="53" t="s">
        <v>170</v>
      </c>
      <c r="D86" s="53" t="s">
        <v>21</v>
      </c>
      <c r="E86" s="103">
        <v>714.352</v>
      </c>
    </row>
    <row r="87" spans="1:5" ht="37.5" outlineLevel="6">
      <c r="A87" s="52" t="s">
        <v>396</v>
      </c>
      <c r="B87" s="53" t="s">
        <v>27</v>
      </c>
      <c r="C87" s="53" t="s">
        <v>170</v>
      </c>
      <c r="D87" s="53" t="s">
        <v>397</v>
      </c>
      <c r="E87" s="103">
        <f>E88</f>
        <v>2000</v>
      </c>
    </row>
    <row r="88" spans="1:5" ht="15" outlineLevel="6">
      <c r="A88" s="52" t="s">
        <v>398</v>
      </c>
      <c r="B88" s="53" t="s">
        <v>27</v>
      </c>
      <c r="C88" s="53" t="s">
        <v>170</v>
      </c>
      <c r="D88" s="53" t="s">
        <v>399</v>
      </c>
      <c r="E88" s="103">
        <v>2000</v>
      </c>
    </row>
    <row r="89" spans="1:5" ht="15" outlineLevel="5">
      <c r="A89" s="52" t="s">
        <v>22</v>
      </c>
      <c r="B89" s="53" t="s">
        <v>27</v>
      </c>
      <c r="C89" s="53" t="s">
        <v>170</v>
      </c>
      <c r="D89" s="53" t="s">
        <v>23</v>
      </c>
      <c r="E89" s="103">
        <f>E90+E91+E92</f>
        <v>66.08</v>
      </c>
    </row>
    <row r="90" spans="1:5" ht="17.25" customHeight="1" hidden="1" outlineLevel="5">
      <c r="A90" s="52" t="s">
        <v>414</v>
      </c>
      <c r="B90" s="53" t="s">
        <v>27</v>
      </c>
      <c r="C90" s="53" t="s">
        <v>170</v>
      </c>
      <c r="D90" s="53" t="s">
        <v>415</v>
      </c>
      <c r="E90" s="103"/>
    </row>
    <row r="91" spans="1:5" ht="15" outlineLevel="6">
      <c r="A91" s="52" t="s">
        <v>24</v>
      </c>
      <c r="B91" s="53" t="s">
        <v>27</v>
      </c>
      <c r="C91" s="53" t="s">
        <v>170</v>
      </c>
      <c r="D91" s="53" t="s">
        <v>25</v>
      </c>
      <c r="E91" s="103">
        <v>66.08</v>
      </c>
    </row>
    <row r="92" spans="1:5" ht="15" hidden="1" outlineLevel="6">
      <c r="A92" s="52" t="s">
        <v>407</v>
      </c>
      <c r="B92" s="53" t="s">
        <v>27</v>
      </c>
      <c r="C92" s="53" t="s">
        <v>170</v>
      </c>
      <c r="D92" s="53" t="s">
        <v>408</v>
      </c>
      <c r="E92" s="103"/>
    </row>
    <row r="93" spans="1:5" ht="37.5" outlineLevel="4" collapsed="1">
      <c r="A93" s="52" t="s">
        <v>49</v>
      </c>
      <c r="B93" s="53" t="s">
        <v>27</v>
      </c>
      <c r="C93" s="53" t="s">
        <v>171</v>
      </c>
      <c r="D93" s="53" t="s">
        <v>8</v>
      </c>
      <c r="E93" s="103">
        <f>E94+E96+E98+E100</f>
        <v>15006.263</v>
      </c>
    </row>
    <row r="94" spans="1:5" ht="56.25" outlineLevel="5">
      <c r="A94" s="52" t="s">
        <v>14</v>
      </c>
      <c r="B94" s="53" t="s">
        <v>27</v>
      </c>
      <c r="C94" s="53" t="s">
        <v>171</v>
      </c>
      <c r="D94" s="53" t="s">
        <v>15</v>
      </c>
      <c r="E94" s="103">
        <f>E95</f>
        <v>6721.6</v>
      </c>
    </row>
    <row r="95" spans="1:5" ht="15" outlineLevel="6">
      <c r="A95" s="52" t="s">
        <v>50</v>
      </c>
      <c r="B95" s="53" t="s">
        <v>27</v>
      </c>
      <c r="C95" s="53" t="s">
        <v>171</v>
      </c>
      <c r="D95" s="53" t="s">
        <v>51</v>
      </c>
      <c r="E95" s="103">
        <v>6721.6</v>
      </c>
    </row>
    <row r="96" spans="1:5" ht="17.25" customHeight="1" outlineLevel="5">
      <c r="A96" s="52" t="s">
        <v>18</v>
      </c>
      <c r="B96" s="53" t="s">
        <v>27</v>
      </c>
      <c r="C96" s="53" t="s">
        <v>171</v>
      </c>
      <c r="D96" s="53" t="s">
        <v>19</v>
      </c>
      <c r="E96" s="103">
        <f>E97</f>
        <v>7622.109</v>
      </c>
    </row>
    <row r="97" spans="1:5" ht="37.5" outlineLevel="6">
      <c r="A97" s="52" t="s">
        <v>20</v>
      </c>
      <c r="B97" s="53" t="s">
        <v>27</v>
      </c>
      <c r="C97" s="53" t="s">
        <v>171</v>
      </c>
      <c r="D97" s="53" t="s">
        <v>21</v>
      </c>
      <c r="E97" s="103">
        <v>7622.109</v>
      </c>
    </row>
    <row r="98" spans="1:5" ht="15" outlineLevel="6">
      <c r="A98" s="52" t="s">
        <v>111</v>
      </c>
      <c r="B98" s="53" t="s">
        <v>27</v>
      </c>
      <c r="C98" s="53" t="s">
        <v>171</v>
      </c>
      <c r="D98" s="53" t="s">
        <v>112</v>
      </c>
      <c r="E98" s="103">
        <f>E99</f>
        <v>6</v>
      </c>
    </row>
    <row r="99" spans="1:5" ht="37.5" outlineLevel="6">
      <c r="A99" s="52" t="s">
        <v>118</v>
      </c>
      <c r="B99" s="53" t="s">
        <v>27</v>
      </c>
      <c r="C99" s="53" t="s">
        <v>171</v>
      </c>
      <c r="D99" s="53" t="s">
        <v>119</v>
      </c>
      <c r="E99" s="103">
        <v>6</v>
      </c>
    </row>
    <row r="100" spans="1:5" ht="15" outlineLevel="5">
      <c r="A100" s="52" t="s">
        <v>22</v>
      </c>
      <c r="B100" s="53" t="s">
        <v>27</v>
      </c>
      <c r="C100" s="53" t="s">
        <v>171</v>
      </c>
      <c r="D100" s="53" t="s">
        <v>23</v>
      </c>
      <c r="E100" s="103">
        <f>E101</f>
        <v>656.554</v>
      </c>
    </row>
    <row r="101" spans="1:5" ht="15" outlineLevel="6">
      <c r="A101" s="52" t="s">
        <v>24</v>
      </c>
      <c r="B101" s="53" t="s">
        <v>27</v>
      </c>
      <c r="C101" s="53" t="s">
        <v>171</v>
      </c>
      <c r="D101" s="53" t="s">
        <v>25</v>
      </c>
      <c r="E101" s="103">
        <v>656.554</v>
      </c>
    </row>
    <row r="102" spans="1:5" ht="54.75" customHeight="1" outlineLevel="6">
      <c r="A102" s="71" t="s">
        <v>523</v>
      </c>
      <c r="B102" s="72" t="s">
        <v>27</v>
      </c>
      <c r="C102" s="72" t="s">
        <v>172</v>
      </c>
      <c r="D102" s="72" t="s">
        <v>8</v>
      </c>
      <c r="E102" s="103">
        <f>E103</f>
        <v>84.519</v>
      </c>
    </row>
    <row r="103" spans="1:5" ht="37.5" outlineLevel="6">
      <c r="A103" s="71" t="s">
        <v>378</v>
      </c>
      <c r="B103" s="72" t="s">
        <v>27</v>
      </c>
      <c r="C103" s="72" t="s">
        <v>377</v>
      </c>
      <c r="D103" s="72" t="s">
        <v>8</v>
      </c>
      <c r="E103" s="103">
        <f>E104</f>
        <v>84.519</v>
      </c>
    </row>
    <row r="104" spans="1:5" ht="37.5" outlineLevel="6">
      <c r="A104" s="71" t="s">
        <v>53</v>
      </c>
      <c r="B104" s="72" t="s">
        <v>27</v>
      </c>
      <c r="C104" s="72" t="s">
        <v>377</v>
      </c>
      <c r="D104" s="72" t="s">
        <v>54</v>
      </c>
      <c r="E104" s="103">
        <f>E105</f>
        <v>84.519</v>
      </c>
    </row>
    <row r="105" spans="1:5" ht="15" outlineLevel="6">
      <c r="A105" s="71" t="s">
        <v>55</v>
      </c>
      <c r="B105" s="72" t="s">
        <v>27</v>
      </c>
      <c r="C105" s="72" t="s">
        <v>377</v>
      </c>
      <c r="D105" s="72" t="s">
        <v>56</v>
      </c>
      <c r="E105" s="103">
        <v>84.519</v>
      </c>
    </row>
    <row r="106" spans="1:5" ht="15" outlineLevel="2">
      <c r="A106" s="52" t="s">
        <v>281</v>
      </c>
      <c r="B106" s="53" t="s">
        <v>27</v>
      </c>
      <c r="C106" s="53" t="s">
        <v>159</v>
      </c>
      <c r="D106" s="53" t="s">
        <v>8</v>
      </c>
      <c r="E106" s="103">
        <f>E107+E114+E123+E117+E120+E126+E132+E129</f>
        <v>22677.040000000005</v>
      </c>
    </row>
    <row r="107" spans="1:5" ht="37.5" outlineLevel="4">
      <c r="A107" s="52" t="s">
        <v>13</v>
      </c>
      <c r="B107" s="53" t="s">
        <v>27</v>
      </c>
      <c r="C107" s="53" t="s">
        <v>160</v>
      </c>
      <c r="D107" s="53" t="s">
        <v>8</v>
      </c>
      <c r="E107" s="103">
        <f>E108+E110+E112</f>
        <v>16592.370000000003</v>
      </c>
    </row>
    <row r="108" spans="1:5" ht="56.25" outlineLevel="5">
      <c r="A108" s="52" t="s">
        <v>14</v>
      </c>
      <c r="B108" s="53" t="s">
        <v>27</v>
      </c>
      <c r="C108" s="53" t="s">
        <v>160</v>
      </c>
      <c r="D108" s="53" t="s">
        <v>15</v>
      </c>
      <c r="E108" s="103">
        <f>E109</f>
        <v>16577.543</v>
      </c>
    </row>
    <row r="109" spans="1:5" ht="15" outlineLevel="6">
      <c r="A109" s="52" t="s">
        <v>16</v>
      </c>
      <c r="B109" s="53" t="s">
        <v>27</v>
      </c>
      <c r="C109" s="53" t="s">
        <v>160</v>
      </c>
      <c r="D109" s="53" t="s">
        <v>17</v>
      </c>
      <c r="E109" s="103">
        <v>16577.543</v>
      </c>
    </row>
    <row r="110" spans="1:5" ht="21" customHeight="1" outlineLevel="6">
      <c r="A110" s="52" t="s">
        <v>18</v>
      </c>
      <c r="B110" s="53" t="s">
        <v>27</v>
      </c>
      <c r="C110" s="53" t="s">
        <v>160</v>
      </c>
      <c r="D110" s="53" t="s">
        <v>19</v>
      </c>
      <c r="E110" s="103">
        <f>E111</f>
        <v>10.827</v>
      </c>
    </row>
    <row r="111" spans="1:5" ht="37.5" outlineLevel="6">
      <c r="A111" s="52" t="s">
        <v>20</v>
      </c>
      <c r="B111" s="53" t="s">
        <v>27</v>
      </c>
      <c r="C111" s="53" t="s">
        <v>160</v>
      </c>
      <c r="D111" s="53" t="s">
        <v>21</v>
      </c>
      <c r="E111" s="103">
        <v>10.827</v>
      </c>
    </row>
    <row r="112" spans="1:5" ht="15" outlineLevel="6">
      <c r="A112" s="52" t="s">
        <v>111</v>
      </c>
      <c r="B112" s="53" t="s">
        <v>27</v>
      </c>
      <c r="C112" s="53" t="s">
        <v>160</v>
      </c>
      <c r="D112" s="53" t="s">
        <v>112</v>
      </c>
      <c r="E112" s="103">
        <f>E113</f>
        <v>4</v>
      </c>
    </row>
    <row r="113" spans="1:5" ht="37.5" outlineLevel="6">
      <c r="A113" s="52" t="s">
        <v>118</v>
      </c>
      <c r="B113" s="53" t="s">
        <v>27</v>
      </c>
      <c r="C113" s="53" t="s">
        <v>160</v>
      </c>
      <c r="D113" s="53" t="s">
        <v>119</v>
      </c>
      <c r="E113" s="103">
        <v>4</v>
      </c>
    </row>
    <row r="114" spans="1:5" ht="15" outlineLevel="6">
      <c r="A114" s="52" t="s">
        <v>625</v>
      </c>
      <c r="B114" s="53" t="s">
        <v>27</v>
      </c>
      <c r="C114" s="53" t="s">
        <v>626</v>
      </c>
      <c r="D114" s="53" t="s">
        <v>8</v>
      </c>
      <c r="E114" s="103">
        <f>E115</f>
        <v>44.145</v>
      </c>
    </row>
    <row r="115" spans="1:5" ht="15" outlineLevel="6">
      <c r="A115" s="52" t="s">
        <v>111</v>
      </c>
      <c r="B115" s="53" t="s">
        <v>27</v>
      </c>
      <c r="C115" s="53" t="s">
        <v>626</v>
      </c>
      <c r="D115" s="53" t="s">
        <v>112</v>
      </c>
      <c r="E115" s="103">
        <f>E116</f>
        <v>44.145</v>
      </c>
    </row>
    <row r="116" spans="1:5" ht="37.5" outlineLevel="6">
      <c r="A116" s="52" t="s">
        <v>118</v>
      </c>
      <c r="B116" s="53" t="s">
        <v>27</v>
      </c>
      <c r="C116" s="53" t="s">
        <v>626</v>
      </c>
      <c r="D116" s="53" t="s">
        <v>119</v>
      </c>
      <c r="E116" s="103">
        <v>44.145</v>
      </c>
    </row>
    <row r="117" spans="1:5" ht="37.5" outlineLevel="6">
      <c r="A117" s="52" t="s">
        <v>347</v>
      </c>
      <c r="B117" s="53" t="s">
        <v>27</v>
      </c>
      <c r="C117" s="53" t="s">
        <v>348</v>
      </c>
      <c r="D117" s="53" t="s">
        <v>8</v>
      </c>
      <c r="E117" s="103">
        <f>E118</f>
        <v>76.35</v>
      </c>
    </row>
    <row r="118" spans="1:5" ht="56.25" outlineLevel="6">
      <c r="A118" s="52" t="s">
        <v>14</v>
      </c>
      <c r="B118" s="53" t="s">
        <v>27</v>
      </c>
      <c r="C118" s="53" t="s">
        <v>348</v>
      </c>
      <c r="D118" s="53" t="s">
        <v>15</v>
      </c>
      <c r="E118" s="103">
        <f>E119</f>
        <v>76.35</v>
      </c>
    </row>
    <row r="119" spans="1:5" ht="15" outlineLevel="6">
      <c r="A119" s="52" t="s">
        <v>16</v>
      </c>
      <c r="B119" s="53" t="s">
        <v>27</v>
      </c>
      <c r="C119" s="53" t="s">
        <v>348</v>
      </c>
      <c r="D119" s="53" t="s">
        <v>17</v>
      </c>
      <c r="E119" s="103">
        <v>76.35</v>
      </c>
    </row>
    <row r="120" spans="1:5" ht="37.5" outlineLevel="6">
      <c r="A120" s="52" t="s">
        <v>363</v>
      </c>
      <c r="B120" s="53" t="s">
        <v>27</v>
      </c>
      <c r="C120" s="53" t="s">
        <v>364</v>
      </c>
      <c r="D120" s="53" t="s">
        <v>8</v>
      </c>
      <c r="E120" s="103">
        <f>E121</f>
        <v>158</v>
      </c>
    </row>
    <row r="121" spans="1:5" ht="18.75" customHeight="1" outlineLevel="6">
      <c r="A121" s="52" t="s">
        <v>18</v>
      </c>
      <c r="B121" s="53" t="s">
        <v>27</v>
      </c>
      <c r="C121" s="53" t="s">
        <v>364</v>
      </c>
      <c r="D121" s="53" t="s">
        <v>19</v>
      </c>
      <c r="E121" s="103">
        <f>E122</f>
        <v>158</v>
      </c>
    </row>
    <row r="122" spans="1:5" ht="37.5" outlineLevel="6">
      <c r="A122" s="52" t="s">
        <v>20</v>
      </c>
      <c r="B122" s="53" t="s">
        <v>27</v>
      </c>
      <c r="C122" s="53" t="s">
        <v>364</v>
      </c>
      <c r="D122" s="53" t="s">
        <v>21</v>
      </c>
      <c r="E122" s="103">
        <v>158</v>
      </c>
    </row>
    <row r="123" spans="1:5" ht="15" outlineLevel="6">
      <c r="A123" s="52" t="s">
        <v>400</v>
      </c>
      <c r="B123" s="53" t="s">
        <v>27</v>
      </c>
      <c r="C123" s="53" t="s">
        <v>405</v>
      </c>
      <c r="D123" s="53" t="s">
        <v>8</v>
      </c>
      <c r="E123" s="103">
        <f>E124</f>
        <v>100</v>
      </c>
    </row>
    <row r="124" spans="1:5" ht="18" customHeight="1" outlineLevel="6">
      <c r="A124" s="52" t="s">
        <v>18</v>
      </c>
      <c r="B124" s="53" t="s">
        <v>27</v>
      </c>
      <c r="C124" s="53" t="s">
        <v>405</v>
      </c>
      <c r="D124" s="53" t="s">
        <v>19</v>
      </c>
      <c r="E124" s="103">
        <f>E125</f>
        <v>100</v>
      </c>
    </row>
    <row r="125" spans="1:5" ht="37.5" outlineLevel="6">
      <c r="A125" s="52" t="s">
        <v>20</v>
      </c>
      <c r="B125" s="53" t="s">
        <v>27</v>
      </c>
      <c r="C125" s="53" t="s">
        <v>405</v>
      </c>
      <c r="D125" s="53" t="s">
        <v>21</v>
      </c>
      <c r="E125" s="103">
        <v>100</v>
      </c>
    </row>
    <row r="126" spans="1:5" ht="15" outlineLevel="6">
      <c r="A126" s="52" t="s">
        <v>571</v>
      </c>
      <c r="B126" s="53" t="s">
        <v>27</v>
      </c>
      <c r="C126" s="53" t="s">
        <v>572</v>
      </c>
      <c r="D126" s="53" t="s">
        <v>8</v>
      </c>
      <c r="E126" s="103">
        <f>E127</f>
        <v>78.966</v>
      </c>
    </row>
    <row r="127" spans="1:5" ht="21" customHeight="1" outlineLevel="6">
      <c r="A127" s="52" t="s">
        <v>18</v>
      </c>
      <c r="B127" s="53" t="s">
        <v>27</v>
      </c>
      <c r="C127" s="53" t="s">
        <v>572</v>
      </c>
      <c r="D127" s="53" t="s">
        <v>19</v>
      </c>
      <c r="E127" s="103">
        <f>E128</f>
        <v>78.966</v>
      </c>
    </row>
    <row r="128" spans="1:5" ht="37.5" outlineLevel="6">
      <c r="A128" s="52" t="s">
        <v>20</v>
      </c>
      <c r="B128" s="53" t="s">
        <v>27</v>
      </c>
      <c r="C128" s="53" t="s">
        <v>572</v>
      </c>
      <c r="D128" s="53" t="s">
        <v>21</v>
      </c>
      <c r="E128" s="103">
        <v>78.966</v>
      </c>
    </row>
    <row r="129" spans="1:5" ht="37.5" outlineLevel="6">
      <c r="A129" s="52" t="s">
        <v>594</v>
      </c>
      <c r="B129" s="53" t="s">
        <v>27</v>
      </c>
      <c r="C129" s="53" t="s">
        <v>595</v>
      </c>
      <c r="D129" s="53" t="s">
        <v>8</v>
      </c>
      <c r="E129" s="103">
        <f>E130</f>
        <v>137.49</v>
      </c>
    </row>
    <row r="130" spans="1:5" ht="15" outlineLevel="6">
      <c r="A130" s="52" t="s">
        <v>22</v>
      </c>
      <c r="B130" s="53" t="s">
        <v>27</v>
      </c>
      <c r="C130" s="53" t="s">
        <v>595</v>
      </c>
      <c r="D130" s="53" t="s">
        <v>23</v>
      </c>
      <c r="E130" s="103">
        <f>E131</f>
        <v>137.49</v>
      </c>
    </row>
    <row r="131" spans="1:5" ht="18.75" customHeight="1" outlineLevel="6">
      <c r="A131" s="52" t="s">
        <v>414</v>
      </c>
      <c r="B131" s="53" t="s">
        <v>27</v>
      </c>
      <c r="C131" s="53" t="s">
        <v>595</v>
      </c>
      <c r="D131" s="53" t="s">
        <v>415</v>
      </c>
      <c r="E131" s="103">
        <v>137.49</v>
      </c>
    </row>
    <row r="132" spans="1:5" ht="15" outlineLevel="6">
      <c r="A132" s="52" t="s">
        <v>491</v>
      </c>
      <c r="B132" s="53" t="s">
        <v>27</v>
      </c>
      <c r="C132" s="53" t="s">
        <v>490</v>
      </c>
      <c r="D132" s="53" t="s">
        <v>8</v>
      </c>
      <c r="E132" s="103">
        <f>E133+E136+E141+E146+E149</f>
        <v>5489.719</v>
      </c>
    </row>
    <row r="133" spans="1:5" ht="56.25" outlineLevel="6">
      <c r="A133" s="32" t="s">
        <v>593</v>
      </c>
      <c r="B133" s="53" t="s">
        <v>27</v>
      </c>
      <c r="C133" s="53" t="s">
        <v>623</v>
      </c>
      <c r="D133" s="53" t="s">
        <v>8</v>
      </c>
      <c r="E133" s="103">
        <f>E134</f>
        <v>552.343</v>
      </c>
    </row>
    <row r="134" spans="1:5" ht="56.25" outlineLevel="6">
      <c r="A134" s="52" t="s">
        <v>14</v>
      </c>
      <c r="B134" s="53" t="s">
        <v>27</v>
      </c>
      <c r="C134" s="53" t="s">
        <v>623</v>
      </c>
      <c r="D134" s="53" t="s">
        <v>15</v>
      </c>
      <c r="E134" s="103">
        <f>E135</f>
        <v>552.343</v>
      </c>
    </row>
    <row r="135" spans="1:5" ht="15" outlineLevel="6">
      <c r="A135" s="52" t="s">
        <v>16</v>
      </c>
      <c r="B135" s="53" t="s">
        <v>27</v>
      </c>
      <c r="C135" s="53" t="s">
        <v>623</v>
      </c>
      <c r="D135" s="53" t="s">
        <v>17</v>
      </c>
      <c r="E135" s="103">
        <v>552.343</v>
      </c>
    </row>
    <row r="136" spans="1:5" ht="56.25" outlineLevel="4">
      <c r="A136" s="32" t="s">
        <v>474</v>
      </c>
      <c r="B136" s="53" t="s">
        <v>27</v>
      </c>
      <c r="C136" s="53" t="s">
        <v>538</v>
      </c>
      <c r="D136" s="53" t="s">
        <v>8</v>
      </c>
      <c r="E136" s="103">
        <f>E137+E139</f>
        <v>2314.44</v>
      </c>
    </row>
    <row r="137" spans="1:5" ht="56.25" outlineLevel="5">
      <c r="A137" s="52" t="s">
        <v>14</v>
      </c>
      <c r="B137" s="53" t="s">
        <v>27</v>
      </c>
      <c r="C137" s="53" t="s">
        <v>538</v>
      </c>
      <c r="D137" s="53" t="s">
        <v>15</v>
      </c>
      <c r="E137" s="103">
        <f>E138</f>
        <v>1976.1</v>
      </c>
    </row>
    <row r="138" spans="1:5" ht="15" outlineLevel="6">
      <c r="A138" s="52" t="s">
        <v>16</v>
      </c>
      <c r="B138" s="53" t="s">
        <v>27</v>
      </c>
      <c r="C138" s="53" t="s">
        <v>538</v>
      </c>
      <c r="D138" s="53" t="s">
        <v>17</v>
      </c>
      <c r="E138" s="103">
        <v>1976.1</v>
      </c>
    </row>
    <row r="139" spans="1:5" ht="18" customHeight="1" outlineLevel="5">
      <c r="A139" s="52" t="s">
        <v>18</v>
      </c>
      <c r="B139" s="53" t="s">
        <v>27</v>
      </c>
      <c r="C139" s="53" t="s">
        <v>538</v>
      </c>
      <c r="D139" s="53" t="s">
        <v>19</v>
      </c>
      <c r="E139" s="103">
        <f>E140</f>
        <v>338.34</v>
      </c>
    </row>
    <row r="140" spans="1:5" ht="37.5" outlineLevel="6">
      <c r="A140" s="52" t="s">
        <v>20</v>
      </c>
      <c r="B140" s="53" t="s">
        <v>27</v>
      </c>
      <c r="C140" s="53" t="s">
        <v>538</v>
      </c>
      <c r="D140" s="53" t="s">
        <v>21</v>
      </c>
      <c r="E140" s="103">
        <v>338.34</v>
      </c>
    </row>
    <row r="141" spans="1:5" ht="55.5" customHeight="1" outlineLevel="4">
      <c r="A141" s="32" t="s">
        <v>479</v>
      </c>
      <c r="B141" s="53" t="s">
        <v>27</v>
      </c>
      <c r="C141" s="53" t="s">
        <v>539</v>
      </c>
      <c r="D141" s="53" t="s">
        <v>8</v>
      </c>
      <c r="E141" s="103">
        <f>E142+E144</f>
        <v>1137.9060000000002</v>
      </c>
    </row>
    <row r="142" spans="1:5" ht="56.25" outlineLevel="5">
      <c r="A142" s="52" t="s">
        <v>14</v>
      </c>
      <c r="B142" s="53" t="s">
        <v>27</v>
      </c>
      <c r="C142" s="53" t="s">
        <v>539</v>
      </c>
      <c r="D142" s="53" t="s">
        <v>15</v>
      </c>
      <c r="E142" s="103">
        <f>E143</f>
        <v>1128.611</v>
      </c>
    </row>
    <row r="143" spans="1:5" ht="15" outlineLevel="6">
      <c r="A143" s="52" t="s">
        <v>16</v>
      </c>
      <c r="B143" s="53" t="s">
        <v>27</v>
      </c>
      <c r="C143" s="53" t="s">
        <v>539</v>
      </c>
      <c r="D143" s="53" t="s">
        <v>17</v>
      </c>
      <c r="E143" s="103">
        <v>1128.611</v>
      </c>
    </row>
    <row r="144" spans="1:5" ht="18" customHeight="1" outlineLevel="5">
      <c r="A144" s="52" t="s">
        <v>18</v>
      </c>
      <c r="B144" s="53" t="s">
        <v>27</v>
      </c>
      <c r="C144" s="53" t="s">
        <v>539</v>
      </c>
      <c r="D144" s="53" t="s">
        <v>19</v>
      </c>
      <c r="E144" s="103">
        <f>E145</f>
        <v>9.295</v>
      </c>
    </row>
    <row r="145" spans="1:5" ht="37.5" outlineLevel="6">
      <c r="A145" s="52" t="s">
        <v>20</v>
      </c>
      <c r="B145" s="53" t="s">
        <v>27</v>
      </c>
      <c r="C145" s="53" t="s">
        <v>539</v>
      </c>
      <c r="D145" s="53" t="s">
        <v>21</v>
      </c>
      <c r="E145" s="103">
        <v>9.295</v>
      </c>
    </row>
    <row r="146" spans="1:5" ht="56.25" outlineLevel="4">
      <c r="A146" s="32" t="s">
        <v>472</v>
      </c>
      <c r="B146" s="53" t="s">
        <v>27</v>
      </c>
      <c r="C146" s="53" t="s">
        <v>540</v>
      </c>
      <c r="D146" s="53" t="s">
        <v>8</v>
      </c>
      <c r="E146" s="103">
        <f>E147</f>
        <v>737.873</v>
      </c>
    </row>
    <row r="147" spans="1:5" ht="56.25" outlineLevel="5">
      <c r="A147" s="52" t="s">
        <v>14</v>
      </c>
      <c r="B147" s="53" t="s">
        <v>27</v>
      </c>
      <c r="C147" s="53" t="s">
        <v>540</v>
      </c>
      <c r="D147" s="53" t="s">
        <v>15</v>
      </c>
      <c r="E147" s="103">
        <f>E148</f>
        <v>737.873</v>
      </c>
    </row>
    <row r="148" spans="1:5" ht="15" outlineLevel="6">
      <c r="A148" s="52" t="s">
        <v>16</v>
      </c>
      <c r="B148" s="53" t="s">
        <v>27</v>
      </c>
      <c r="C148" s="53" t="s">
        <v>540</v>
      </c>
      <c r="D148" s="53" t="s">
        <v>17</v>
      </c>
      <c r="E148" s="103">
        <v>737.873</v>
      </c>
    </row>
    <row r="149" spans="1:5" ht="56.25" outlineLevel="4">
      <c r="A149" s="32" t="s">
        <v>473</v>
      </c>
      <c r="B149" s="53" t="s">
        <v>27</v>
      </c>
      <c r="C149" s="53" t="s">
        <v>541</v>
      </c>
      <c r="D149" s="53" t="s">
        <v>8</v>
      </c>
      <c r="E149" s="103">
        <f>E150+E152</f>
        <v>747.1569999999999</v>
      </c>
    </row>
    <row r="150" spans="1:5" ht="56.25" outlineLevel="5">
      <c r="A150" s="52" t="s">
        <v>14</v>
      </c>
      <c r="B150" s="53" t="s">
        <v>27</v>
      </c>
      <c r="C150" s="53" t="s">
        <v>541</v>
      </c>
      <c r="D150" s="53" t="s">
        <v>15</v>
      </c>
      <c r="E150" s="103">
        <f>E151</f>
        <v>713.333</v>
      </c>
    </row>
    <row r="151" spans="1:5" ht="15" outlineLevel="6">
      <c r="A151" s="52" t="s">
        <v>16</v>
      </c>
      <c r="B151" s="53" t="s">
        <v>27</v>
      </c>
      <c r="C151" s="53" t="s">
        <v>541</v>
      </c>
      <c r="D151" s="53" t="s">
        <v>17</v>
      </c>
      <c r="E151" s="103">
        <v>713.333</v>
      </c>
    </row>
    <row r="152" spans="1:5" ht="18" customHeight="1" outlineLevel="5">
      <c r="A152" s="52" t="s">
        <v>18</v>
      </c>
      <c r="B152" s="53" t="s">
        <v>27</v>
      </c>
      <c r="C152" s="53" t="s">
        <v>541</v>
      </c>
      <c r="D152" s="53" t="s">
        <v>19</v>
      </c>
      <c r="E152" s="103">
        <f>E153</f>
        <v>33.824</v>
      </c>
    </row>
    <row r="153" spans="1:5" ht="37.5" outlineLevel="6">
      <c r="A153" s="52" t="s">
        <v>20</v>
      </c>
      <c r="B153" s="53" t="s">
        <v>27</v>
      </c>
      <c r="C153" s="53" t="s">
        <v>541</v>
      </c>
      <c r="D153" s="53" t="s">
        <v>21</v>
      </c>
      <c r="E153" s="103">
        <v>33.824</v>
      </c>
    </row>
    <row r="154" spans="1:6" s="3" customFormat="1" ht="15">
      <c r="A154" s="50" t="s">
        <v>152</v>
      </c>
      <c r="B154" s="51" t="s">
        <v>30</v>
      </c>
      <c r="C154" s="51" t="s">
        <v>158</v>
      </c>
      <c r="D154" s="51" t="s">
        <v>8</v>
      </c>
      <c r="E154" s="102">
        <f>E155+E161</f>
        <v>1260.648</v>
      </c>
      <c r="F154" s="148">
        <f>E154/E462</f>
        <v>0.0017435334597401821</v>
      </c>
    </row>
    <row r="155" spans="1:5" ht="15" outlineLevel="1">
      <c r="A155" s="52" t="s">
        <v>153</v>
      </c>
      <c r="B155" s="53" t="s">
        <v>154</v>
      </c>
      <c r="C155" s="53" t="s">
        <v>158</v>
      </c>
      <c r="D155" s="53" t="s">
        <v>8</v>
      </c>
      <c r="E155" s="103">
        <f>E156</f>
        <v>1110.648</v>
      </c>
    </row>
    <row r="156" spans="1:5" ht="15" outlineLevel="3">
      <c r="A156" s="52" t="s">
        <v>281</v>
      </c>
      <c r="B156" s="53" t="s">
        <v>154</v>
      </c>
      <c r="C156" s="53" t="s">
        <v>159</v>
      </c>
      <c r="D156" s="53" t="s">
        <v>8</v>
      </c>
      <c r="E156" s="103">
        <f>E157</f>
        <v>1110.648</v>
      </c>
    </row>
    <row r="157" spans="1:5" ht="15" outlineLevel="3">
      <c r="A157" s="52" t="s">
        <v>491</v>
      </c>
      <c r="B157" s="53" t="s">
        <v>154</v>
      </c>
      <c r="C157" s="53" t="s">
        <v>490</v>
      </c>
      <c r="D157" s="53" t="s">
        <v>8</v>
      </c>
      <c r="E157" s="103">
        <f>E158</f>
        <v>1110.648</v>
      </c>
    </row>
    <row r="158" spans="1:5" ht="56.25" customHeight="1" outlineLevel="4">
      <c r="A158" s="32" t="s">
        <v>475</v>
      </c>
      <c r="B158" s="53" t="s">
        <v>154</v>
      </c>
      <c r="C158" s="53" t="s">
        <v>612</v>
      </c>
      <c r="D158" s="53" t="s">
        <v>8</v>
      </c>
      <c r="E158" s="103">
        <f>E159</f>
        <v>1110.648</v>
      </c>
    </row>
    <row r="159" spans="1:5" ht="15" outlineLevel="5">
      <c r="A159" s="52" t="s">
        <v>31</v>
      </c>
      <c r="B159" s="53" t="s">
        <v>154</v>
      </c>
      <c r="C159" s="53" t="s">
        <v>612</v>
      </c>
      <c r="D159" s="53" t="s">
        <v>32</v>
      </c>
      <c r="E159" s="103">
        <f>E160</f>
        <v>1110.648</v>
      </c>
    </row>
    <row r="160" spans="1:5" ht="15" outlineLevel="6">
      <c r="A160" s="52" t="s">
        <v>155</v>
      </c>
      <c r="B160" s="53" t="s">
        <v>154</v>
      </c>
      <c r="C160" s="53" t="s">
        <v>612</v>
      </c>
      <c r="D160" s="53" t="s">
        <v>156</v>
      </c>
      <c r="E160" s="103">
        <v>1110.648</v>
      </c>
    </row>
    <row r="161" spans="1:5" ht="15" outlineLevel="6">
      <c r="A161" s="52" t="s">
        <v>496</v>
      </c>
      <c r="B161" s="53" t="s">
        <v>497</v>
      </c>
      <c r="C161" s="53" t="s">
        <v>158</v>
      </c>
      <c r="D161" s="53" t="s">
        <v>8</v>
      </c>
      <c r="E161" s="103">
        <f>E162</f>
        <v>150</v>
      </c>
    </row>
    <row r="162" spans="1:5" ht="15" outlineLevel="6">
      <c r="A162" s="52" t="s">
        <v>281</v>
      </c>
      <c r="B162" s="53" t="s">
        <v>497</v>
      </c>
      <c r="C162" s="53" t="s">
        <v>159</v>
      </c>
      <c r="D162" s="53" t="s">
        <v>8</v>
      </c>
      <c r="E162" s="103">
        <f>E163</f>
        <v>150</v>
      </c>
    </row>
    <row r="163" spans="1:5" ht="15" outlineLevel="6">
      <c r="A163" s="52" t="s">
        <v>498</v>
      </c>
      <c r="B163" s="53" t="s">
        <v>497</v>
      </c>
      <c r="C163" s="53" t="s">
        <v>499</v>
      </c>
      <c r="D163" s="53" t="s">
        <v>8</v>
      </c>
      <c r="E163" s="103">
        <f>E164</f>
        <v>150</v>
      </c>
    </row>
    <row r="164" spans="1:5" ht="18.75" customHeight="1" outlineLevel="6">
      <c r="A164" s="52" t="s">
        <v>18</v>
      </c>
      <c r="B164" s="53" t="s">
        <v>497</v>
      </c>
      <c r="C164" s="53" t="s">
        <v>499</v>
      </c>
      <c r="D164" s="53" t="s">
        <v>19</v>
      </c>
      <c r="E164" s="103">
        <f>E165</f>
        <v>150</v>
      </c>
    </row>
    <row r="165" spans="1:5" ht="37.5" outlineLevel="6">
      <c r="A165" s="52" t="s">
        <v>20</v>
      </c>
      <c r="B165" s="53" t="s">
        <v>497</v>
      </c>
      <c r="C165" s="53" t="s">
        <v>499</v>
      </c>
      <c r="D165" s="53" t="s">
        <v>21</v>
      </c>
      <c r="E165" s="103">
        <v>150</v>
      </c>
    </row>
    <row r="166" spans="1:6" s="3" customFormat="1" ht="37.5">
      <c r="A166" s="50" t="s">
        <v>57</v>
      </c>
      <c r="B166" s="51" t="s">
        <v>58</v>
      </c>
      <c r="C166" s="51" t="s">
        <v>158</v>
      </c>
      <c r="D166" s="51" t="s">
        <v>8</v>
      </c>
      <c r="E166" s="102">
        <f>E167</f>
        <v>299.939</v>
      </c>
      <c r="F166" s="148">
        <f>E166/E462</f>
        <v>0.0004148292642997971</v>
      </c>
    </row>
    <row r="167" spans="1:5" ht="37.5" outlineLevel="1">
      <c r="A167" s="52" t="s">
        <v>59</v>
      </c>
      <c r="B167" s="53" t="s">
        <v>60</v>
      </c>
      <c r="C167" s="53" t="s">
        <v>158</v>
      </c>
      <c r="D167" s="53" t="s">
        <v>8</v>
      </c>
      <c r="E167" s="103">
        <f>E168</f>
        <v>299.939</v>
      </c>
    </row>
    <row r="168" spans="1:5" ht="15" outlineLevel="3">
      <c r="A168" s="52" t="s">
        <v>281</v>
      </c>
      <c r="B168" s="53" t="s">
        <v>60</v>
      </c>
      <c r="C168" s="53" t="s">
        <v>159</v>
      </c>
      <c r="D168" s="53" t="s">
        <v>8</v>
      </c>
      <c r="E168" s="103">
        <f>E169</f>
        <v>299.939</v>
      </c>
    </row>
    <row r="169" spans="1:5" ht="37.5" outlineLevel="4">
      <c r="A169" s="52" t="s">
        <v>61</v>
      </c>
      <c r="B169" s="53" t="s">
        <v>60</v>
      </c>
      <c r="C169" s="53" t="s">
        <v>174</v>
      </c>
      <c r="D169" s="53" t="s">
        <v>8</v>
      </c>
      <c r="E169" s="103">
        <f>E170</f>
        <v>299.939</v>
      </c>
    </row>
    <row r="170" spans="1:5" ht="18.75" customHeight="1" outlineLevel="5">
      <c r="A170" s="52" t="s">
        <v>18</v>
      </c>
      <c r="B170" s="53" t="s">
        <v>60</v>
      </c>
      <c r="C170" s="53" t="s">
        <v>174</v>
      </c>
      <c r="D170" s="53" t="s">
        <v>19</v>
      </c>
      <c r="E170" s="103">
        <f>E171</f>
        <v>299.939</v>
      </c>
    </row>
    <row r="171" spans="1:5" ht="37.5" outlineLevel="6">
      <c r="A171" s="52" t="s">
        <v>20</v>
      </c>
      <c r="B171" s="53" t="s">
        <v>60</v>
      </c>
      <c r="C171" s="53" t="s">
        <v>174</v>
      </c>
      <c r="D171" s="53" t="s">
        <v>21</v>
      </c>
      <c r="E171" s="103">
        <v>299.939</v>
      </c>
    </row>
    <row r="172" spans="1:6" s="3" customFormat="1" ht="15">
      <c r="A172" s="50" t="s">
        <v>146</v>
      </c>
      <c r="B172" s="51" t="s">
        <v>62</v>
      </c>
      <c r="C172" s="51" t="s">
        <v>158</v>
      </c>
      <c r="D172" s="51" t="s">
        <v>8</v>
      </c>
      <c r="E172" s="102">
        <f>E173+E179+E184+E196</f>
        <v>29744.817</v>
      </c>
      <c r="F172" s="148">
        <f>E172/E462</f>
        <v>0.04113843332424958</v>
      </c>
    </row>
    <row r="173" spans="1:5" s="3" customFormat="1" ht="15">
      <c r="A173" s="52" t="s">
        <v>148</v>
      </c>
      <c r="B173" s="53" t="s">
        <v>149</v>
      </c>
      <c r="C173" s="53" t="s">
        <v>158</v>
      </c>
      <c r="D173" s="53" t="s">
        <v>8</v>
      </c>
      <c r="E173" s="103">
        <f>E174</f>
        <v>374.49</v>
      </c>
    </row>
    <row r="174" spans="1:5" s="3" customFormat="1" ht="15">
      <c r="A174" s="52" t="s">
        <v>281</v>
      </c>
      <c r="B174" s="53" t="s">
        <v>149</v>
      </c>
      <c r="C174" s="53" t="s">
        <v>159</v>
      </c>
      <c r="D174" s="53" t="s">
        <v>8</v>
      </c>
      <c r="E174" s="103">
        <f>E175</f>
        <v>374.49</v>
      </c>
    </row>
    <row r="175" spans="1:5" s="3" customFormat="1" ht="15">
      <c r="A175" s="52" t="s">
        <v>491</v>
      </c>
      <c r="B175" s="53" t="s">
        <v>149</v>
      </c>
      <c r="C175" s="53" t="s">
        <v>490</v>
      </c>
      <c r="D175" s="53" t="s">
        <v>8</v>
      </c>
      <c r="E175" s="103">
        <f>E176</f>
        <v>374.49</v>
      </c>
    </row>
    <row r="176" spans="1:5" s="3" customFormat="1" ht="96" customHeight="1">
      <c r="A176" s="32" t="s">
        <v>476</v>
      </c>
      <c r="B176" s="53" t="s">
        <v>149</v>
      </c>
      <c r="C176" s="53" t="s">
        <v>509</v>
      </c>
      <c r="D176" s="53" t="s">
        <v>8</v>
      </c>
      <c r="E176" s="103">
        <f>E177</f>
        <v>374.49</v>
      </c>
    </row>
    <row r="177" spans="1:5" s="3" customFormat="1" ht="18" customHeight="1">
      <c r="A177" s="52" t="s">
        <v>18</v>
      </c>
      <c r="B177" s="53" t="s">
        <v>149</v>
      </c>
      <c r="C177" s="53" t="s">
        <v>509</v>
      </c>
      <c r="D177" s="53" t="s">
        <v>19</v>
      </c>
      <c r="E177" s="103">
        <f>E178</f>
        <v>374.49</v>
      </c>
    </row>
    <row r="178" spans="1:5" s="3" customFormat="1" ht="37.5">
      <c r="A178" s="52" t="s">
        <v>20</v>
      </c>
      <c r="B178" s="53" t="s">
        <v>149</v>
      </c>
      <c r="C178" s="53" t="s">
        <v>509</v>
      </c>
      <c r="D178" s="53" t="s">
        <v>21</v>
      </c>
      <c r="E178" s="103">
        <v>374.49</v>
      </c>
    </row>
    <row r="179" spans="1:5" s="3" customFormat="1" ht="15">
      <c r="A179" s="52" t="s">
        <v>596</v>
      </c>
      <c r="B179" s="53" t="s">
        <v>597</v>
      </c>
      <c r="C179" s="53" t="s">
        <v>158</v>
      </c>
      <c r="D179" s="53" t="s">
        <v>8</v>
      </c>
      <c r="E179" s="103">
        <f>E180</f>
        <v>3.223</v>
      </c>
    </row>
    <row r="180" spans="1:5" s="3" customFormat="1" ht="37.5">
      <c r="A180" s="52" t="s">
        <v>518</v>
      </c>
      <c r="B180" s="53" t="s">
        <v>597</v>
      </c>
      <c r="C180" s="53" t="s">
        <v>165</v>
      </c>
      <c r="D180" s="53" t="s">
        <v>8</v>
      </c>
      <c r="E180" s="103">
        <f>E181</f>
        <v>3.223</v>
      </c>
    </row>
    <row r="181" spans="1:5" s="3" customFormat="1" ht="93.75">
      <c r="A181" s="32" t="s">
        <v>589</v>
      </c>
      <c r="B181" s="53" t="s">
        <v>597</v>
      </c>
      <c r="C181" s="53" t="s">
        <v>598</v>
      </c>
      <c r="D181" s="53" t="s">
        <v>8</v>
      </c>
      <c r="E181" s="103">
        <f>E182</f>
        <v>3.223</v>
      </c>
    </row>
    <row r="182" spans="1:5" s="3" customFormat="1" ht="19.5" customHeight="1">
      <c r="A182" s="52" t="s">
        <v>18</v>
      </c>
      <c r="B182" s="53" t="s">
        <v>597</v>
      </c>
      <c r="C182" s="53" t="s">
        <v>598</v>
      </c>
      <c r="D182" s="53" t="s">
        <v>19</v>
      </c>
      <c r="E182" s="103">
        <f>E183</f>
        <v>3.223</v>
      </c>
    </row>
    <row r="183" spans="1:5" s="3" customFormat="1" ht="37.5">
      <c r="A183" s="52" t="s">
        <v>20</v>
      </c>
      <c r="B183" s="53" t="s">
        <v>597</v>
      </c>
      <c r="C183" s="53" t="s">
        <v>598</v>
      </c>
      <c r="D183" s="53" t="s">
        <v>21</v>
      </c>
      <c r="E183" s="103">
        <v>3.223</v>
      </c>
    </row>
    <row r="184" spans="1:5" ht="15" outlineLevel="6">
      <c r="A184" s="52" t="s">
        <v>65</v>
      </c>
      <c r="B184" s="53" t="s">
        <v>66</v>
      </c>
      <c r="C184" s="53" t="s">
        <v>158</v>
      </c>
      <c r="D184" s="53" t="s">
        <v>8</v>
      </c>
      <c r="E184" s="103">
        <f>E185</f>
        <v>26938.484</v>
      </c>
    </row>
    <row r="185" spans="1:5" ht="56.25" outlineLevel="6">
      <c r="A185" s="52" t="s">
        <v>516</v>
      </c>
      <c r="B185" s="53" t="s">
        <v>66</v>
      </c>
      <c r="C185" s="53" t="s">
        <v>175</v>
      </c>
      <c r="D185" s="53" t="s">
        <v>8</v>
      </c>
      <c r="E185" s="103">
        <f>E186</f>
        <v>26938.484</v>
      </c>
    </row>
    <row r="186" spans="1:5" ht="37.5" outlineLevel="6">
      <c r="A186" s="52" t="s">
        <v>517</v>
      </c>
      <c r="B186" s="53" t="s">
        <v>66</v>
      </c>
      <c r="C186" s="53" t="s">
        <v>176</v>
      </c>
      <c r="D186" s="53" t="s">
        <v>8</v>
      </c>
      <c r="E186" s="103">
        <f>E187+E190+E193</f>
        <v>26938.484</v>
      </c>
    </row>
    <row r="187" spans="1:5" ht="56.25" outlineLevel="6">
      <c r="A187" s="52" t="s">
        <v>67</v>
      </c>
      <c r="B187" s="53" t="s">
        <v>66</v>
      </c>
      <c r="C187" s="53" t="s">
        <v>177</v>
      </c>
      <c r="D187" s="53" t="s">
        <v>8</v>
      </c>
      <c r="E187" s="103">
        <f>E188</f>
        <v>15071.12</v>
      </c>
    </row>
    <row r="188" spans="1:5" ht="18" customHeight="1" outlineLevel="6">
      <c r="A188" s="52" t="s">
        <v>18</v>
      </c>
      <c r="B188" s="53" t="s">
        <v>66</v>
      </c>
      <c r="C188" s="53" t="s">
        <v>177</v>
      </c>
      <c r="D188" s="53" t="s">
        <v>19</v>
      </c>
      <c r="E188" s="103">
        <f>E189</f>
        <v>15071.12</v>
      </c>
    </row>
    <row r="189" spans="1:5" ht="37.5" outlineLevel="6">
      <c r="A189" s="52" t="s">
        <v>20</v>
      </c>
      <c r="B189" s="53" t="s">
        <v>66</v>
      </c>
      <c r="C189" s="53" t="s">
        <v>177</v>
      </c>
      <c r="D189" s="53" t="s">
        <v>21</v>
      </c>
      <c r="E189" s="103">
        <v>15071.12</v>
      </c>
    </row>
    <row r="190" spans="1:5" ht="37.5" outlineLevel="6">
      <c r="A190" s="52" t="s">
        <v>500</v>
      </c>
      <c r="B190" s="53" t="s">
        <v>66</v>
      </c>
      <c r="C190" s="53" t="s">
        <v>501</v>
      </c>
      <c r="D190" s="53" t="s">
        <v>8</v>
      </c>
      <c r="E190" s="103">
        <f>E191</f>
        <v>118.261</v>
      </c>
    </row>
    <row r="191" spans="1:5" ht="21.75" customHeight="1" outlineLevel="6">
      <c r="A191" s="52" t="s">
        <v>18</v>
      </c>
      <c r="B191" s="53" t="s">
        <v>66</v>
      </c>
      <c r="C191" s="53" t="s">
        <v>501</v>
      </c>
      <c r="D191" s="53" t="s">
        <v>19</v>
      </c>
      <c r="E191" s="103">
        <f>E192</f>
        <v>118.261</v>
      </c>
    </row>
    <row r="192" spans="1:5" ht="37.5" outlineLevel="6">
      <c r="A192" s="52" t="s">
        <v>20</v>
      </c>
      <c r="B192" s="53" t="s">
        <v>66</v>
      </c>
      <c r="C192" s="53" t="s">
        <v>501</v>
      </c>
      <c r="D192" s="53" t="s">
        <v>21</v>
      </c>
      <c r="E192" s="103">
        <v>118.261</v>
      </c>
    </row>
    <row r="193" spans="1:5" ht="55.5" customHeight="1" outlineLevel="6">
      <c r="A193" s="32" t="s">
        <v>588</v>
      </c>
      <c r="B193" s="53" t="s">
        <v>66</v>
      </c>
      <c r="C193" s="53" t="s">
        <v>643</v>
      </c>
      <c r="D193" s="53" t="s">
        <v>8</v>
      </c>
      <c r="E193" s="103">
        <f>E194</f>
        <v>11749.103</v>
      </c>
    </row>
    <row r="194" spans="1:5" ht="21.75" customHeight="1" outlineLevel="6">
      <c r="A194" s="52" t="s">
        <v>18</v>
      </c>
      <c r="B194" s="53" t="s">
        <v>66</v>
      </c>
      <c r="C194" s="53" t="s">
        <v>643</v>
      </c>
      <c r="D194" s="53" t="s">
        <v>19</v>
      </c>
      <c r="E194" s="103">
        <f>E195</f>
        <v>11749.103</v>
      </c>
    </row>
    <row r="195" spans="1:5" ht="37.5" outlineLevel="6">
      <c r="A195" s="52" t="s">
        <v>20</v>
      </c>
      <c r="B195" s="53" t="s">
        <v>66</v>
      </c>
      <c r="C195" s="53" t="s">
        <v>643</v>
      </c>
      <c r="D195" s="53" t="s">
        <v>21</v>
      </c>
      <c r="E195" s="103">
        <v>11749.103</v>
      </c>
    </row>
    <row r="196" spans="1:5" ht="15" outlineLevel="1">
      <c r="A196" s="52" t="s">
        <v>69</v>
      </c>
      <c r="B196" s="53" t="s">
        <v>70</v>
      </c>
      <c r="C196" s="53" t="s">
        <v>158</v>
      </c>
      <c r="D196" s="53" t="s">
        <v>8</v>
      </c>
      <c r="E196" s="103">
        <f>E197+E205</f>
        <v>2428.6200000000003</v>
      </c>
    </row>
    <row r="197" spans="1:5" ht="37.5" outlineLevel="1">
      <c r="A197" s="52" t="s">
        <v>518</v>
      </c>
      <c r="B197" s="53" t="s">
        <v>70</v>
      </c>
      <c r="C197" s="53" t="s">
        <v>165</v>
      </c>
      <c r="D197" s="53" t="s">
        <v>8</v>
      </c>
      <c r="E197" s="103">
        <f>E198</f>
        <v>2328.6200000000003</v>
      </c>
    </row>
    <row r="198" spans="1:5" ht="56.25" outlineLevel="1">
      <c r="A198" s="52" t="s">
        <v>551</v>
      </c>
      <c r="B198" s="53" t="s">
        <v>70</v>
      </c>
      <c r="C198" s="53" t="s">
        <v>286</v>
      </c>
      <c r="D198" s="53" t="s">
        <v>8</v>
      </c>
      <c r="E198" s="103">
        <f>E202+E199</f>
        <v>2328.6200000000003</v>
      </c>
    </row>
    <row r="199" spans="1:5" ht="15" outlineLevel="1">
      <c r="A199" s="52" t="s">
        <v>334</v>
      </c>
      <c r="B199" s="53" t="s">
        <v>70</v>
      </c>
      <c r="C199" s="53" t="s">
        <v>335</v>
      </c>
      <c r="D199" s="53" t="s">
        <v>8</v>
      </c>
      <c r="E199" s="103">
        <f>E200</f>
        <v>46.8</v>
      </c>
    </row>
    <row r="200" spans="1:5" ht="17.25" customHeight="1" outlineLevel="1">
      <c r="A200" s="52" t="s">
        <v>18</v>
      </c>
      <c r="B200" s="53" t="s">
        <v>70</v>
      </c>
      <c r="C200" s="53" t="s">
        <v>335</v>
      </c>
      <c r="D200" s="53" t="s">
        <v>19</v>
      </c>
      <c r="E200" s="103">
        <f>E201</f>
        <v>46.8</v>
      </c>
    </row>
    <row r="201" spans="1:5" ht="37.5" outlineLevel="1">
      <c r="A201" s="52" t="s">
        <v>20</v>
      </c>
      <c r="B201" s="53" t="s">
        <v>70</v>
      </c>
      <c r="C201" s="53" t="s">
        <v>335</v>
      </c>
      <c r="D201" s="53" t="s">
        <v>21</v>
      </c>
      <c r="E201" s="103">
        <v>46.8</v>
      </c>
    </row>
    <row r="202" spans="1:5" ht="15" outlineLevel="4">
      <c r="A202" s="52" t="s">
        <v>71</v>
      </c>
      <c r="B202" s="53" t="s">
        <v>70</v>
      </c>
      <c r="C202" s="53" t="s">
        <v>178</v>
      </c>
      <c r="D202" s="53" t="s">
        <v>8</v>
      </c>
      <c r="E202" s="103">
        <f>E203</f>
        <v>2281.82</v>
      </c>
    </row>
    <row r="203" spans="1:5" ht="17.25" customHeight="1" outlineLevel="5">
      <c r="A203" s="52" t="s">
        <v>18</v>
      </c>
      <c r="B203" s="53" t="s">
        <v>70</v>
      </c>
      <c r="C203" s="53" t="s">
        <v>178</v>
      </c>
      <c r="D203" s="53" t="s">
        <v>19</v>
      </c>
      <c r="E203" s="103">
        <f>E204</f>
        <v>2281.82</v>
      </c>
    </row>
    <row r="204" spans="1:5" ht="37.5" outlineLevel="6">
      <c r="A204" s="52" t="s">
        <v>20</v>
      </c>
      <c r="B204" s="53" t="s">
        <v>70</v>
      </c>
      <c r="C204" s="53" t="s">
        <v>178</v>
      </c>
      <c r="D204" s="53" t="s">
        <v>21</v>
      </c>
      <c r="E204" s="103">
        <v>2281.82</v>
      </c>
    </row>
    <row r="205" spans="1:5" ht="20.25" customHeight="1" outlineLevel="6">
      <c r="A205" s="52" t="s">
        <v>173</v>
      </c>
      <c r="B205" s="53" t="s">
        <v>70</v>
      </c>
      <c r="C205" s="53" t="s">
        <v>159</v>
      </c>
      <c r="D205" s="53" t="s">
        <v>8</v>
      </c>
      <c r="E205" s="103">
        <f>E206</f>
        <v>100</v>
      </c>
    </row>
    <row r="206" spans="1:5" ht="33" outlineLevel="6">
      <c r="A206" s="157" t="s">
        <v>672</v>
      </c>
      <c r="B206" s="53" t="s">
        <v>70</v>
      </c>
      <c r="C206" s="53" t="s">
        <v>673</v>
      </c>
      <c r="D206" s="53" t="s">
        <v>8</v>
      </c>
      <c r="E206" s="103">
        <f>E207</f>
        <v>100</v>
      </c>
    </row>
    <row r="207" spans="1:5" ht="19.5" customHeight="1" outlineLevel="6">
      <c r="A207" s="52" t="s">
        <v>18</v>
      </c>
      <c r="B207" s="53" t="s">
        <v>70</v>
      </c>
      <c r="C207" s="53" t="s">
        <v>673</v>
      </c>
      <c r="D207" s="53" t="s">
        <v>19</v>
      </c>
      <c r="E207" s="103">
        <f>E208</f>
        <v>100</v>
      </c>
    </row>
    <row r="208" spans="1:5" ht="37.5" outlineLevel="6">
      <c r="A208" s="52" t="s">
        <v>20</v>
      </c>
      <c r="B208" s="53" t="s">
        <v>70</v>
      </c>
      <c r="C208" s="53" t="s">
        <v>673</v>
      </c>
      <c r="D208" s="53" t="s">
        <v>21</v>
      </c>
      <c r="E208" s="103">
        <v>100</v>
      </c>
    </row>
    <row r="209" spans="1:6" s="3" customFormat="1" ht="15">
      <c r="A209" s="50" t="s">
        <v>72</v>
      </c>
      <c r="B209" s="51" t="s">
        <v>73</v>
      </c>
      <c r="C209" s="51" t="s">
        <v>158</v>
      </c>
      <c r="D209" s="51" t="s">
        <v>8</v>
      </c>
      <c r="E209" s="102">
        <f>E210+E216+E239+E249</f>
        <v>35831.076</v>
      </c>
      <c r="F209" s="148">
        <f>E209/E462</f>
        <v>0.04955600604172887</v>
      </c>
    </row>
    <row r="210" spans="1:5" s="3" customFormat="1" ht="15">
      <c r="A210" s="52" t="s">
        <v>74</v>
      </c>
      <c r="B210" s="53" t="s">
        <v>75</v>
      </c>
      <c r="C210" s="53" t="s">
        <v>158</v>
      </c>
      <c r="D210" s="53" t="s">
        <v>8</v>
      </c>
      <c r="E210" s="103">
        <f>E211</f>
        <v>1000</v>
      </c>
    </row>
    <row r="211" spans="1:5" s="3" customFormat="1" ht="56.25">
      <c r="A211" s="52" t="s">
        <v>516</v>
      </c>
      <c r="B211" s="53" t="s">
        <v>75</v>
      </c>
      <c r="C211" s="53" t="s">
        <v>175</v>
      </c>
      <c r="D211" s="53" t="s">
        <v>8</v>
      </c>
      <c r="E211" s="103">
        <f>E212</f>
        <v>1000</v>
      </c>
    </row>
    <row r="212" spans="1:5" s="3" customFormat="1" ht="37.5">
      <c r="A212" s="52" t="s">
        <v>519</v>
      </c>
      <c r="B212" s="53" t="s">
        <v>75</v>
      </c>
      <c r="C212" s="53" t="s">
        <v>179</v>
      </c>
      <c r="D212" s="53" t="s">
        <v>8</v>
      </c>
      <c r="E212" s="103">
        <f>E213</f>
        <v>1000</v>
      </c>
    </row>
    <row r="213" spans="1:5" s="3" customFormat="1" ht="75">
      <c r="A213" s="73" t="s">
        <v>76</v>
      </c>
      <c r="B213" s="53" t="s">
        <v>75</v>
      </c>
      <c r="C213" s="53" t="s">
        <v>180</v>
      </c>
      <c r="D213" s="53" t="s">
        <v>8</v>
      </c>
      <c r="E213" s="103">
        <f>E214</f>
        <v>1000</v>
      </c>
    </row>
    <row r="214" spans="1:5" s="3" customFormat="1" ht="18.75" customHeight="1">
      <c r="A214" s="52" t="s">
        <v>18</v>
      </c>
      <c r="B214" s="53" t="s">
        <v>75</v>
      </c>
      <c r="C214" s="53" t="s">
        <v>180</v>
      </c>
      <c r="D214" s="53" t="s">
        <v>19</v>
      </c>
      <c r="E214" s="103">
        <f>E215</f>
        <v>1000</v>
      </c>
    </row>
    <row r="215" spans="1:5" s="3" customFormat="1" ht="37.5">
      <c r="A215" s="52" t="s">
        <v>20</v>
      </c>
      <c r="B215" s="53" t="s">
        <v>75</v>
      </c>
      <c r="C215" s="53" t="s">
        <v>180</v>
      </c>
      <c r="D215" s="53" t="s">
        <v>21</v>
      </c>
      <c r="E215" s="103">
        <v>1000</v>
      </c>
    </row>
    <row r="216" spans="1:5" s="3" customFormat="1" ht="15">
      <c r="A216" s="52" t="s">
        <v>77</v>
      </c>
      <c r="B216" s="53" t="s">
        <v>78</v>
      </c>
      <c r="C216" s="53" t="s">
        <v>158</v>
      </c>
      <c r="D216" s="53" t="s">
        <v>8</v>
      </c>
      <c r="E216" s="103">
        <f>E217</f>
        <v>28759.539999999997</v>
      </c>
    </row>
    <row r="217" spans="1:5" s="3" customFormat="1" ht="56.25">
      <c r="A217" s="52" t="s">
        <v>516</v>
      </c>
      <c r="B217" s="53" t="s">
        <v>78</v>
      </c>
      <c r="C217" s="53" t="s">
        <v>175</v>
      </c>
      <c r="D217" s="53" t="s">
        <v>8</v>
      </c>
      <c r="E217" s="103">
        <f>E218</f>
        <v>28759.539999999997</v>
      </c>
    </row>
    <row r="218" spans="1:5" s="3" customFormat="1" ht="37.5">
      <c r="A218" s="52" t="s">
        <v>519</v>
      </c>
      <c r="B218" s="53" t="s">
        <v>78</v>
      </c>
      <c r="C218" s="53" t="s">
        <v>179</v>
      </c>
      <c r="D218" s="53" t="s">
        <v>8</v>
      </c>
      <c r="E218" s="103">
        <f>E219+E222+E227+E230+E233+E236</f>
        <v>28759.539999999997</v>
      </c>
    </row>
    <row r="219" spans="1:5" s="3" customFormat="1" ht="15">
      <c r="A219" s="149" t="s">
        <v>627</v>
      </c>
      <c r="B219" s="53" t="s">
        <v>78</v>
      </c>
      <c r="C219" s="53" t="s">
        <v>628</v>
      </c>
      <c r="D219" s="53" t="s">
        <v>8</v>
      </c>
      <c r="E219" s="103">
        <f>E220</f>
        <v>5093.071</v>
      </c>
    </row>
    <row r="220" spans="1:5" s="3" customFormat="1" ht="20.25" customHeight="1">
      <c r="A220" s="52" t="s">
        <v>18</v>
      </c>
      <c r="B220" s="53" t="s">
        <v>78</v>
      </c>
      <c r="C220" s="53" t="s">
        <v>628</v>
      </c>
      <c r="D220" s="53" t="s">
        <v>19</v>
      </c>
      <c r="E220" s="103">
        <f>E221</f>
        <v>5093.071</v>
      </c>
    </row>
    <row r="221" spans="1:5" s="3" customFormat="1" ht="37.5">
      <c r="A221" s="52" t="s">
        <v>20</v>
      </c>
      <c r="B221" s="53" t="s">
        <v>78</v>
      </c>
      <c r="C221" s="53" t="s">
        <v>628</v>
      </c>
      <c r="D221" s="53" t="s">
        <v>21</v>
      </c>
      <c r="E221" s="103">
        <v>5093.071</v>
      </c>
    </row>
    <row r="222" spans="1:5" s="3" customFormat="1" ht="75">
      <c r="A222" s="73" t="s">
        <v>79</v>
      </c>
      <c r="B222" s="53" t="s">
        <v>78</v>
      </c>
      <c r="C222" s="53" t="s">
        <v>181</v>
      </c>
      <c r="D222" s="53" t="s">
        <v>8</v>
      </c>
      <c r="E222" s="103">
        <f>E223+E225</f>
        <v>8201.718</v>
      </c>
    </row>
    <row r="223" spans="1:5" s="3" customFormat="1" ht="18" customHeight="1">
      <c r="A223" s="52" t="s">
        <v>18</v>
      </c>
      <c r="B223" s="53" t="s">
        <v>78</v>
      </c>
      <c r="C223" s="53" t="s">
        <v>181</v>
      </c>
      <c r="D223" s="53" t="s">
        <v>19</v>
      </c>
      <c r="E223" s="103">
        <f>E224</f>
        <v>4445.833</v>
      </c>
    </row>
    <row r="224" spans="1:5" s="3" customFormat="1" ht="37.5">
      <c r="A224" s="52" t="s">
        <v>20</v>
      </c>
      <c r="B224" s="53" t="s">
        <v>78</v>
      </c>
      <c r="C224" s="53" t="s">
        <v>181</v>
      </c>
      <c r="D224" s="53" t="s">
        <v>21</v>
      </c>
      <c r="E224" s="103">
        <v>4445.833</v>
      </c>
    </row>
    <row r="225" spans="1:5" s="3" customFormat="1" ht="15">
      <c r="A225" s="52" t="s">
        <v>22</v>
      </c>
      <c r="B225" s="53" t="s">
        <v>78</v>
      </c>
      <c r="C225" s="53" t="s">
        <v>181</v>
      </c>
      <c r="D225" s="53" t="s">
        <v>23</v>
      </c>
      <c r="E225" s="103">
        <f>E226</f>
        <v>3755.885</v>
      </c>
    </row>
    <row r="226" spans="1:5" s="3" customFormat="1" ht="37.5">
      <c r="A226" s="52" t="s">
        <v>63</v>
      </c>
      <c r="B226" s="53" t="s">
        <v>78</v>
      </c>
      <c r="C226" s="53" t="s">
        <v>181</v>
      </c>
      <c r="D226" s="53" t="s">
        <v>64</v>
      </c>
      <c r="E226" s="103">
        <v>3755.885</v>
      </c>
    </row>
    <row r="227" spans="1:5" s="3" customFormat="1" ht="37.5">
      <c r="A227" s="52" t="s">
        <v>366</v>
      </c>
      <c r="B227" s="53" t="s">
        <v>78</v>
      </c>
      <c r="C227" s="53" t="s">
        <v>367</v>
      </c>
      <c r="D227" s="53" t="s">
        <v>8</v>
      </c>
      <c r="E227" s="103">
        <f>E228</f>
        <v>4000.671</v>
      </c>
    </row>
    <row r="228" spans="1:5" s="3" customFormat="1" ht="15">
      <c r="A228" s="52" t="s">
        <v>22</v>
      </c>
      <c r="B228" s="53" t="s">
        <v>78</v>
      </c>
      <c r="C228" s="53" t="s">
        <v>367</v>
      </c>
      <c r="D228" s="53" t="s">
        <v>23</v>
      </c>
      <c r="E228" s="103">
        <f>E229</f>
        <v>4000.671</v>
      </c>
    </row>
    <row r="229" spans="1:5" s="3" customFormat="1" ht="37.5">
      <c r="A229" s="52" t="s">
        <v>63</v>
      </c>
      <c r="B229" s="53" t="s">
        <v>78</v>
      </c>
      <c r="C229" s="53" t="s">
        <v>367</v>
      </c>
      <c r="D229" s="53" t="s">
        <v>64</v>
      </c>
      <c r="E229" s="103">
        <v>4000.671</v>
      </c>
    </row>
    <row r="230" spans="1:5" s="3" customFormat="1" ht="37.5">
      <c r="A230" s="52" t="s">
        <v>392</v>
      </c>
      <c r="B230" s="53" t="s">
        <v>78</v>
      </c>
      <c r="C230" s="53" t="s">
        <v>393</v>
      </c>
      <c r="D230" s="53" t="s">
        <v>8</v>
      </c>
      <c r="E230" s="103">
        <f>E231</f>
        <v>4486.975</v>
      </c>
    </row>
    <row r="231" spans="1:5" s="3" customFormat="1" ht="15">
      <c r="A231" s="52" t="s">
        <v>22</v>
      </c>
      <c r="B231" s="53" t="s">
        <v>78</v>
      </c>
      <c r="C231" s="53" t="s">
        <v>393</v>
      </c>
      <c r="D231" s="53" t="s">
        <v>23</v>
      </c>
      <c r="E231" s="103">
        <f>E232</f>
        <v>4486.975</v>
      </c>
    </row>
    <row r="232" spans="1:5" s="3" customFormat="1" ht="37.5">
      <c r="A232" s="52" t="s">
        <v>63</v>
      </c>
      <c r="B232" s="53" t="s">
        <v>78</v>
      </c>
      <c r="C232" s="53" t="s">
        <v>393</v>
      </c>
      <c r="D232" s="53" t="s">
        <v>64</v>
      </c>
      <c r="E232" s="103">
        <v>4486.975</v>
      </c>
    </row>
    <row r="233" spans="1:5" s="3" customFormat="1" ht="37.5">
      <c r="A233" s="149" t="s">
        <v>644</v>
      </c>
      <c r="B233" s="53" t="s">
        <v>78</v>
      </c>
      <c r="C233" s="53" t="s">
        <v>645</v>
      </c>
      <c r="D233" s="53" t="s">
        <v>8</v>
      </c>
      <c r="E233" s="103">
        <f>E234</f>
        <v>5583.107</v>
      </c>
    </row>
    <row r="234" spans="1:5" s="3" customFormat="1" ht="20.25" customHeight="1">
      <c r="A234" s="52" t="s">
        <v>18</v>
      </c>
      <c r="B234" s="53" t="s">
        <v>78</v>
      </c>
      <c r="C234" s="53" t="s">
        <v>645</v>
      </c>
      <c r="D234" s="53" t="s">
        <v>19</v>
      </c>
      <c r="E234" s="103">
        <f>E235</f>
        <v>5583.107</v>
      </c>
    </row>
    <row r="235" spans="1:5" s="3" customFormat="1" ht="37.5">
      <c r="A235" s="52" t="s">
        <v>20</v>
      </c>
      <c r="B235" s="53" t="s">
        <v>78</v>
      </c>
      <c r="C235" s="53" t="s">
        <v>645</v>
      </c>
      <c r="D235" s="53" t="s">
        <v>21</v>
      </c>
      <c r="E235" s="103">
        <v>5583.107</v>
      </c>
    </row>
    <row r="236" spans="1:5" s="3" customFormat="1" ht="56.25">
      <c r="A236" s="155" t="s">
        <v>646</v>
      </c>
      <c r="B236" s="53" t="s">
        <v>78</v>
      </c>
      <c r="C236" s="53" t="s">
        <v>647</v>
      </c>
      <c r="D236" s="53" t="s">
        <v>8</v>
      </c>
      <c r="E236" s="103">
        <f>E237</f>
        <v>1393.998</v>
      </c>
    </row>
    <row r="237" spans="1:5" s="3" customFormat="1" ht="21" customHeight="1">
      <c r="A237" s="52" t="s">
        <v>18</v>
      </c>
      <c r="B237" s="53" t="s">
        <v>78</v>
      </c>
      <c r="C237" s="53" t="s">
        <v>647</v>
      </c>
      <c r="D237" s="53" t="s">
        <v>19</v>
      </c>
      <c r="E237" s="103">
        <f>E238</f>
        <v>1393.998</v>
      </c>
    </row>
    <row r="238" spans="1:5" s="3" customFormat="1" ht="37.5">
      <c r="A238" s="52" t="s">
        <v>20</v>
      </c>
      <c r="B238" s="53" t="s">
        <v>78</v>
      </c>
      <c r="C238" s="53" t="s">
        <v>647</v>
      </c>
      <c r="D238" s="53" t="s">
        <v>21</v>
      </c>
      <c r="E238" s="103">
        <v>1393.998</v>
      </c>
    </row>
    <row r="239" spans="1:5" s="3" customFormat="1" ht="15">
      <c r="A239" s="52" t="s">
        <v>80</v>
      </c>
      <c r="B239" s="53" t="s">
        <v>81</v>
      </c>
      <c r="C239" s="53" t="s">
        <v>158</v>
      </c>
      <c r="D239" s="53" t="s">
        <v>8</v>
      </c>
      <c r="E239" s="103">
        <f>E240+E244</f>
        <v>229.112</v>
      </c>
    </row>
    <row r="240" spans="1:5" s="3" customFormat="1" ht="56.25">
      <c r="A240" s="52" t="s">
        <v>516</v>
      </c>
      <c r="B240" s="53" t="s">
        <v>81</v>
      </c>
      <c r="C240" s="53" t="s">
        <v>175</v>
      </c>
      <c r="D240" s="53" t="s">
        <v>8</v>
      </c>
      <c r="E240" s="103">
        <f>E241</f>
        <v>210.112</v>
      </c>
    </row>
    <row r="241" spans="1:5" s="3" customFormat="1" ht="75">
      <c r="A241" s="73" t="s">
        <v>283</v>
      </c>
      <c r="B241" s="53" t="s">
        <v>81</v>
      </c>
      <c r="C241" s="53" t="s">
        <v>182</v>
      </c>
      <c r="D241" s="53" t="s">
        <v>8</v>
      </c>
      <c r="E241" s="103">
        <f>E242</f>
        <v>210.112</v>
      </c>
    </row>
    <row r="242" spans="1:5" s="3" customFormat="1" ht="18.75" customHeight="1">
      <c r="A242" s="52" t="s">
        <v>18</v>
      </c>
      <c r="B242" s="53" t="s">
        <v>81</v>
      </c>
      <c r="C242" s="53" t="s">
        <v>182</v>
      </c>
      <c r="D242" s="53" t="s">
        <v>19</v>
      </c>
      <c r="E242" s="103">
        <f>E243</f>
        <v>210.112</v>
      </c>
    </row>
    <row r="243" spans="1:5" s="3" customFormat="1" ht="37.5">
      <c r="A243" s="52" t="s">
        <v>20</v>
      </c>
      <c r="B243" s="53" t="s">
        <v>81</v>
      </c>
      <c r="C243" s="53" t="s">
        <v>182</v>
      </c>
      <c r="D243" s="53" t="s">
        <v>21</v>
      </c>
      <c r="E243" s="103">
        <v>210.112</v>
      </c>
    </row>
    <row r="244" spans="1:5" s="3" customFormat="1" ht="19.5" customHeight="1">
      <c r="A244" s="52" t="s">
        <v>173</v>
      </c>
      <c r="B244" s="53" t="s">
        <v>81</v>
      </c>
      <c r="C244" s="53" t="s">
        <v>159</v>
      </c>
      <c r="D244" s="53" t="s">
        <v>8</v>
      </c>
      <c r="E244" s="103">
        <f>E245</f>
        <v>19</v>
      </c>
    </row>
    <row r="245" spans="1:5" s="3" customFormat="1" ht="19.5" customHeight="1">
      <c r="A245" s="52" t="s">
        <v>491</v>
      </c>
      <c r="B245" s="53" t="s">
        <v>81</v>
      </c>
      <c r="C245" s="53" t="s">
        <v>490</v>
      </c>
      <c r="D245" s="53" t="s">
        <v>8</v>
      </c>
      <c r="E245" s="103">
        <f>E246</f>
        <v>19</v>
      </c>
    </row>
    <row r="246" spans="1:5" s="3" customFormat="1" ht="37.5">
      <c r="A246" s="59" t="s">
        <v>573</v>
      </c>
      <c r="B246" s="53" t="s">
        <v>81</v>
      </c>
      <c r="C246" s="53" t="s">
        <v>599</v>
      </c>
      <c r="D246" s="53" t="s">
        <v>8</v>
      </c>
      <c r="E246" s="103">
        <f>E247</f>
        <v>19</v>
      </c>
    </row>
    <row r="247" spans="1:5" s="3" customFormat="1" ht="15">
      <c r="A247" s="52" t="s">
        <v>31</v>
      </c>
      <c r="B247" s="53" t="s">
        <v>81</v>
      </c>
      <c r="C247" s="53" t="s">
        <v>599</v>
      </c>
      <c r="D247" s="53" t="s">
        <v>32</v>
      </c>
      <c r="E247" s="103">
        <f>E248</f>
        <v>19</v>
      </c>
    </row>
    <row r="248" spans="1:5" s="3" customFormat="1" ht="15">
      <c r="A248" s="52" t="s">
        <v>574</v>
      </c>
      <c r="B248" s="53" t="s">
        <v>81</v>
      </c>
      <c r="C248" s="53" t="s">
        <v>599</v>
      </c>
      <c r="D248" s="53" t="s">
        <v>575</v>
      </c>
      <c r="E248" s="103">
        <v>19</v>
      </c>
    </row>
    <row r="249" spans="1:5" s="3" customFormat="1" ht="15">
      <c r="A249" s="52" t="s">
        <v>600</v>
      </c>
      <c r="B249" s="53" t="s">
        <v>601</v>
      </c>
      <c r="C249" s="53" t="s">
        <v>158</v>
      </c>
      <c r="D249" s="53" t="s">
        <v>8</v>
      </c>
      <c r="E249" s="103">
        <f>E250</f>
        <v>5842.424</v>
      </c>
    </row>
    <row r="250" spans="1:5" s="3" customFormat="1" ht="56.25">
      <c r="A250" s="52" t="s">
        <v>516</v>
      </c>
      <c r="B250" s="53" t="s">
        <v>601</v>
      </c>
      <c r="C250" s="53" t="s">
        <v>175</v>
      </c>
      <c r="D250" s="53" t="s">
        <v>8</v>
      </c>
      <c r="E250" s="103">
        <f>E251</f>
        <v>5842.424</v>
      </c>
    </row>
    <row r="251" spans="1:5" s="3" customFormat="1" ht="37.5">
      <c r="A251" s="52" t="s">
        <v>519</v>
      </c>
      <c r="B251" s="53" t="s">
        <v>601</v>
      </c>
      <c r="C251" s="53" t="s">
        <v>179</v>
      </c>
      <c r="D251" s="53" t="s">
        <v>8</v>
      </c>
      <c r="E251" s="103">
        <f>E255+E252</f>
        <v>5842.424</v>
      </c>
    </row>
    <row r="252" spans="1:5" s="3" customFormat="1" ht="37.5">
      <c r="A252" s="52" t="s">
        <v>663</v>
      </c>
      <c r="B252" s="53" t="s">
        <v>601</v>
      </c>
      <c r="C252" s="53" t="s">
        <v>664</v>
      </c>
      <c r="D252" s="53" t="s">
        <v>8</v>
      </c>
      <c r="E252" s="103">
        <f>E253</f>
        <v>58.424</v>
      </c>
    </row>
    <row r="253" spans="1:5" s="3" customFormat="1" ht="15">
      <c r="A253" s="52" t="s">
        <v>22</v>
      </c>
      <c r="B253" s="53" t="s">
        <v>601</v>
      </c>
      <c r="C253" s="53" t="s">
        <v>664</v>
      </c>
      <c r="D253" s="53" t="s">
        <v>23</v>
      </c>
      <c r="E253" s="103">
        <f>E254</f>
        <v>58.424</v>
      </c>
    </row>
    <row r="254" spans="1:5" s="3" customFormat="1" ht="37.5">
      <c r="A254" s="52" t="s">
        <v>63</v>
      </c>
      <c r="B254" s="53" t="s">
        <v>601</v>
      </c>
      <c r="C254" s="53" t="s">
        <v>664</v>
      </c>
      <c r="D254" s="53" t="s">
        <v>64</v>
      </c>
      <c r="E254" s="103">
        <v>58.424</v>
      </c>
    </row>
    <row r="255" spans="1:5" s="3" customFormat="1" ht="37.5">
      <c r="A255" s="32" t="s">
        <v>587</v>
      </c>
      <c r="B255" s="53" t="s">
        <v>601</v>
      </c>
      <c r="C255" s="53" t="s">
        <v>602</v>
      </c>
      <c r="D255" s="53" t="s">
        <v>8</v>
      </c>
      <c r="E255" s="103">
        <f>E256</f>
        <v>5784</v>
      </c>
    </row>
    <row r="256" spans="1:5" s="3" customFormat="1" ht="15">
      <c r="A256" s="52" t="s">
        <v>22</v>
      </c>
      <c r="B256" s="53" t="s">
        <v>601</v>
      </c>
      <c r="C256" s="53" t="s">
        <v>602</v>
      </c>
      <c r="D256" s="53" t="s">
        <v>23</v>
      </c>
      <c r="E256" s="103">
        <f>E257</f>
        <v>5784</v>
      </c>
    </row>
    <row r="257" spans="1:5" s="3" customFormat="1" ht="37.5">
      <c r="A257" s="52" t="s">
        <v>63</v>
      </c>
      <c r="B257" s="53" t="s">
        <v>601</v>
      </c>
      <c r="C257" s="53" t="s">
        <v>602</v>
      </c>
      <c r="D257" s="53" t="s">
        <v>64</v>
      </c>
      <c r="E257" s="103">
        <v>5784</v>
      </c>
    </row>
    <row r="258" spans="1:6" s="3" customFormat="1" ht="15">
      <c r="A258" s="50" t="s">
        <v>83</v>
      </c>
      <c r="B258" s="51" t="s">
        <v>84</v>
      </c>
      <c r="C258" s="51" t="s">
        <v>158</v>
      </c>
      <c r="D258" s="51" t="s">
        <v>8</v>
      </c>
      <c r="E258" s="102">
        <f>E259</f>
        <v>513.838</v>
      </c>
      <c r="F258" s="148">
        <f>E258/E462</f>
        <v>0.000710661299495161</v>
      </c>
    </row>
    <row r="259" spans="1:5" ht="15" outlineLevel="1">
      <c r="A259" s="52" t="s">
        <v>85</v>
      </c>
      <c r="B259" s="53" t="s">
        <v>86</v>
      </c>
      <c r="C259" s="53" t="s">
        <v>158</v>
      </c>
      <c r="D259" s="53" t="s">
        <v>8</v>
      </c>
      <c r="E259" s="103">
        <f>E260</f>
        <v>513.838</v>
      </c>
    </row>
    <row r="260" spans="1:5" ht="37.5" outlineLevel="2">
      <c r="A260" s="52" t="s">
        <v>520</v>
      </c>
      <c r="B260" s="53" t="s">
        <v>86</v>
      </c>
      <c r="C260" s="53" t="s">
        <v>183</v>
      </c>
      <c r="D260" s="53" t="s">
        <v>8</v>
      </c>
      <c r="E260" s="103">
        <f>E261+E265+E268</f>
        <v>513.838</v>
      </c>
    </row>
    <row r="261" spans="1:5" ht="38.25" customHeight="1" outlineLevel="2">
      <c r="A261" s="52" t="s">
        <v>521</v>
      </c>
      <c r="B261" s="53" t="s">
        <v>86</v>
      </c>
      <c r="C261" s="53" t="s">
        <v>350</v>
      </c>
      <c r="D261" s="53" t="s">
        <v>8</v>
      </c>
      <c r="E261" s="103">
        <f>E262</f>
        <v>439.633</v>
      </c>
    </row>
    <row r="262" spans="1:5" ht="15" outlineLevel="2">
      <c r="A262" s="52" t="s">
        <v>351</v>
      </c>
      <c r="B262" s="53" t="s">
        <v>86</v>
      </c>
      <c r="C262" s="53" t="s">
        <v>352</v>
      </c>
      <c r="D262" s="53" t="s">
        <v>8</v>
      </c>
      <c r="E262" s="103">
        <f>E263</f>
        <v>439.633</v>
      </c>
    </row>
    <row r="263" spans="1:5" ht="17.25" customHeight="1" outlineLevel="2">
      <c r="A263" s="52" t="s">
        <v>18</v>
      </c>
      <c r="B263" s="53" t="s">
        <v>86</v>
      </c>
      <c r="C263" s="53" t="s">
        <v>352</v>
      </c>
      <c r="D263" s="53" t="s">
        <v>19</v>
      </c>
      <c r="E263" s="103">
        <f>E264</f>
        <v>439.633</v>
      </c>
    </row>
    <row r="264" spans="1:5" ht="37.5" outlineLevel="2">
      <c r="A264" s="52" t="s">
        <v>20</v>
      </c>
      <c r="B264" s="53" t="s">
        <v>86</v>
      </c>
      <c r="C264" s="53" t="s">
        <v>352</v>
      </c>
      <c r="D264" s="53" t="s">
        <v>21</v>
      </c>
      <c r="E264" s="103">
        <v>439.633</v>
      </c>
    </row>
    <row r="265" spans="1:5" ht="15" outlineLevel="4">
      <c r="A265" s="52" t="s">
        <v>88</v>
      </c>
      <c r="B265" s="53" t="s">
        <v>86</v>
      </c>
      <c r="C265" s="53" t="s">
        <v>184</v>
      </c>
      <c r="D265" s="53" t="s">
        <v>8</v>
      </c>
      <c r="E265" s="103">
        <f>E266</f>
        <v>44.205</v>
      </c>
    </row>
    <row r="266" spans="1:5" ht="18.75" customHeight="1" outlineLevel="5">
      <c r="A266" s="52" t="s">
        <v>18</v>
      </c>
      <c r="B266" s="53" t="s">
        <v>86</v>
      </c>
      <c r="C266" s="53" t="s">
        <v>184</v>
      </c>
      <c r="D266" s="53" t="s">
        <v>19</v>
      </c>
      <c r="E266" s="103">
        <f>E267</f>
        <v>44.205</v>
      </c>
    </row>
    <row r="267" spans="1:5" ht="37.5" outlineLevel="6">
      <c r="A267" s="52" t="s">
        <v>20</v>
      </c>
      <c r="B267" s="53" t="s">
        <v>86</v>
      </c>
      <c r="C267" s="53" t="s">
        <v>184</v>
      </c>
      <c r="D267" s="53" t="s">
        <v>21</v>
      </c>
      <c r="E267" s="103">
        <v>44.205</v>
      </c>
    </row>
    <row r="268" spans="1:5" ht="15" outlineLevel="4">
      <c r="A268" s="52" t="s">
        <v>87</v>
      </c>
      <c r="B268" s="53" t="s">
        <v>86</v>
      </c>
      <c r="C268" s="53" t="s">
        <v>353</v>
      </c>
      <c r="D268" s="53" t="s">
        <v>8</v>
      </c>
      <c r="E268" s="103">
        <f>E269</f>
        <v>30</v>
      </c>
    </row>
    <row r="269" spans="1:5" ht="18.75" customHeight="1" outlineLevel="5">
      <c r="A269" s="52" t="s">
        <v>18</v>
      </c>
      <c r="B269" s="53" t="s">
        <v>86</v>
      </c>
      <c r="C269" s="53" t="s">
        <v>353</v>
      </c>
      <c r="D269" s="53" t="s">
        <v>19</v>
      </c>
      <c r="E269" s="103">
        <f>E270</f>
        <v>30</v>
      </c>
    </row>
    <row r="270" spans="1:7" ht="37.5" outlineLevel="6">
      <c r="A270" s="52" t="s">
        <v>20</v>
      </c>
      <c r="B270" s="53" t="s">
        <v>86</v>
      </c>
      <c r="C270" s="53" t="s">
        <v>353</v>
      </c>
      <c r="D270" s="53" t="s">
        <v>21</v>
      </c>
      <c r="E270" s="103">
        <v>30</v>
      </c>
      <c r="G270" s="1" t="s">
        <v>68</v>
      </c>
    </row>
    <row r="271" spans="1:6" s="3" customFormat="1" ht="15">
      <c r="A271" s="50" t="s">
        <v>89</v>
      </c>
      <c r="B271" s="51" t="s">
        <v>90</v>
      </c>
      <c r="C271" s="51" t="s">
        <v>158</v>
      </c>
      <c r="D271" s="51" t="s">
        <v>8</v>
      </c>
      <c r="E271" s="102">
        <f>E272+E299+E326+E348+E362</f>
        <v>509778.67999999993</v>
      </c>
      <c r="F271" s="148">
        <f>E271/E462</f>
        <v>0.7050470755057583</v>
      </c>
    </row>
    <row r="272" spans="1:5" ht="15" outlineLevel="1">
      <c r="A272" s="52" t="s">
        <v>137</v>
      </c>
      <c r="B272" s="53" t="s">
        <v>138</v>
      </c>
      <c r="C272" s="53" t="s">
        <v>158</v>
      </c>
      <c r="D272" s="53" t="s">
        <v>8</v>
      </c>
      <c r="E272" s="103">
        <f>E273</f>
        <v>131997.52</v>
      </c>
    </row>
    <row r="273" spans="1:5" ht="37.5" outlineLevel="2">
      <c r="A273" s="52" t="s">
        <v>528</v>
      </c>
      <c r="B273" s="53" t="s">
        <v>138</v>
      </c>
      <c r="C273" s="53" t="s">
        <v>187</v>
      </c>
      <c r="D273" s="53" t="s">
        <v>8</v>
      </c>
      <c r="E273" s="103">
        <f>E274</f>
        <v>131997.52</v>
      </c>
    </row>
    <row r="274" spans="1:5" ht="37.5" outlineLevel="3">
      <c r="A274" s="52" t="s">
        <v>542</v>
      </c>
      <c r="B274" s="53" t="s">
        <v>138</v>
      </c>
      <c r="C274" s="53" t="s">
        <v>188</v>
      </c>
      <c r="D274" s="53" t="s">
        <v>8</v>
      </c>
      <c r="E274" s="103">
        <f>E281+E275+E290+E284+E287+E278+E293+E296</f>
        <v>131997.52</v>
      </c>
    </row>
    <row r="275" spans="1:5" ht="37.5" outlineLevel="4">
      <c r="A275" s="52" t="s">
        <v>140</v>
      </c>
      <c r="B275" s="53" t="s">
        <v>138</v>
      </c>
      <c r="C275" s="53" t="s">
        <v>197</v>
      </c>
      <c r="D275" s="53" t="s">
        <v>8</v>
      </c>
      <c r="E275" s="103">
        <f>E276</f>
        <v>39731.341</v>
      </c>
    </row>
    <row r="276" spans="1:5" ht="37.5" outlineLevel="5">
      <c r="A276" s="52" t="s">
        <v>53</v>
      </c>
      <c r="B276" s="53" t="s">
        <v>138</v>
      </c>
      <c r="C276" s="53" t="s">
        <v>197</v>
      </c>
      <c r="D276" s="53" t="s">
        <v>54</v>
      </c>
      <c r="E276" s="103">
        <f>E277</f>
        <v>39731.341</v>
      </c>
    </row>
    <row r="277" spans="1:5" ht="15" outlineLevel="6">
      <c r="A277" s="52" t="s">
        <v>94</v>
      </c>
      <c r="B277" s="53" t="s">
        <v>138</v>
      </c>
      <c r="C277" s="53" t="s">
        <v>197</v>
      </c>
      <c r="D277" s="53" t="s">
        <v>95</v>
      </c>
      <c r="E277" s="103">
        <v>39731.341</v>
      </c>
    </row>
    <row r="278" spans="1:5" ht="75.75" customHeight="1" outlineLevel="4">
      <c r="A278" s="32" t="s">
        <v>471</v>
      </c>
      <c r="B278" s="53" t="s">
        <v>138</v>
      </c>
      <c r="C278" s="53" t="s">
        <v>198</v>
      </c>
      <c r="D278" s="53" t="s">
        <v>8</v>
      </c>
      <c r="E278" s="103">
        <f>E279</f>
        <v>72007</v>
      </c>
    </row>
    <row r="279" spans="1:5" ht="37.5" outlineLevel="5">
      <c r="A279" s="52" t="s">
        <v>53</v>
      </c>
      <c r="B279" s="53" t="s">
        <v>138</v>
      </c>
      <c r="C279" s="53" t="s">
        <v>198</v>
      </c>
      <c r="D279" s="53" t="s">
        <v>54</v>
      </c>
      <c r="E279" s="103">
        <f>E280</f>
        <v>72007</v>
      </c>
    </row>
    <row r="280" spans="1:5" ht="15" outlineLevel="6">
      <c r="A280" s="52" t="s">
        <v>94</v>
      </c>
      <c r="B280" s="53" t="s">
        <v>138</v>
      </c>
      <c r="C280" s="53" t="s">
        <v>198</v>
      </c>
      <c r="D280" s="53" t="s">
        <v>95</v>
      </c>
      <c r="E280" s="103">
        <v>72007</v>
      </c>
    </row>
    <row r="281" spans="1:5" ht="37.5" outlineLevel="3">
      <c r="A281" s="149" t="s">
        <v>503</v>
      </c>
      <c r="B281" s="53" t="s">
        <v>138</v>
      </c>
      <c r="C281" s="53" t="s">
        <v>604</v>
      </c>
      <c r="D281" s="53" t="s">
        <v>8</v>
      </c>
      <c r="E281" s="103">
        <f>E282</f>
        <v>965.96</v>
      </c>
    </row>
    <row r="282" spans="1:5" ht="37.5" outlineLevel="3">
      <c r="A282" s="52" t="s">
        <v>53</v>
      </c>
      <c r="B282" s="53" t="s">
        <v>138</v>
      </c>
      <c r="C282" s="53" t="s">
        <v>604</v>
      </c>
      <c r="D282" s="53" t="s">
        <v>54</v>
      </c>
      <c r="E282" s="103">
        <f>E283</f>
        <v>965.96</v>
      </c>
    </row>
    <row r="283" spans="1:5" ht="15" outlineLevel="3">
      <c r="A283" s="52" t="s">
        <v>94</v>
      </c>
      <c r="B283" s="53" t="s">
        <v>138</v>
      </c>
      <c r="C283" s="53" t="s">
        <v>604</v>
      </c>
      <c r="D283" s="53" t="s">
        <v>95</v>
      </c>
      <c r="E283" s="103">
        <v>965.96</v>
      </c>
    </row>
    <row r="284" spans="1:5" ht="75" outlineLevel="3">
      <c r="A284" s="32" t="s">
        <v>629</v>
      </c>
      <c r="B284" s="53" t="s">
        <v>138</v>
      </c>
      <c r="C284" s="53" t="s">
        <v>630</v>
      </c>
      <c r="D284" s="53" t="s">
        <v>8</v>
      </c>
      <c r="E284" s="103">
        <f>E285</f>
        <v>37.5</v>
      </c>
    </row>
    <row r="285" spans="1:5" ht="37.5" outlineLevel="3">
      <c r="A285" s="52" t="s">
        <v>396</v>
      </c>
      <c r="B285" s="53" t="s">
        <v>138</v>
      </c>
      <c r="C285" s="53" t="s">
        <v>630</v>
      </c>
      <c r="D285" s="53" t="s">
        <v>397</v>
      </c>
      <c r="E285" s="103">
        <f>E286</f>
        <v>37.5</v>
      </c>
    </row>
    <row r="286" spans="1:5" ht="15" outlineLevel="3">
      <c r="A286" s="52" t="s">
        <v>398</v>
      </c>
      <c r="B286" s="53" t="s">
        <v>138</v>
      </c>
      <c r="C286" s="53" t="s">
        <v>630</v>
      </c>
      <c r="D286" s="53" t="s">
        <v>399</v>
      </c>
      <c r="E286" s="103">
        <v>37.5</v>
      </c>
    </row>
    <row r="287" spans="1:5" ht="56.25" outlineLevel="6">
      <c r="A287" s="52" t="s">
        <v>411</v>
      </c>
      <c r="B287" s="53" t="s">
        <v>138</v>
      </c>
      <c r="C287" s="53" t="s">
        <v>412</v>
      </c>
      <c r="D287" s="53" t="s">
        <v>8</v>
      </c>
      <c r="E287" s="103">
        <f>E288</f>
        <v>117.482</v>
      </c>
    </row>
    <row r="288" spans="1:5" ht="37.5" outlineLevel="6">
      <c r="A288" s="52" t="s">
        <v>53</v>
      </c>
      <c r="B288" s="53" t="s">
        <v>138</v>
      </c>
      <c r="C288" s="53" t="s">
        <v>412</v>
      </c>
      <c r="D288" s="53" t="s">
        <v>54</v>
      </c>
      <c r="E288" s="103">
        <f>E289</f>
        <v>117.482</v>
      </c>
    </row>
    <row r="289" spans="1:5" ht="15" outlineLevel="6">
      <c r="A289" s="52" t="s">
        <v>94</v>
      </c>
      <c r="B289" s="53" t="s">
        <v>138</v>
      </c>
      <c r="C289" s="53" t="s">
        <v>412</v>
      </c>
      <c r="D289" s="53" t="s">
        <v>95</v>
      </c>
      <c r="E289" s="103">
        <v>117.482</v>
      </c>
    </row>
    <row r="290" spans="1:5" ht="15" outlineLevel="6">
      <c r="A290" s="52" t="s">
        <v>403</v>
      </c>
      <c r="B290" s="53" t="s">
        <v>138</v>
      </c>
      <c r="C290" s="53" t="s">
        <v>505</v>
      </c>
      <c r="D290" s="53" t="s">
        <v>8</v>
      </c>
      <c r="E290" s="103">
        <f>E291</f>
        <v>45</v>
      </c>
    </row>
    <row r="291" spans="1:5" ht="37.5" outlineLevel="6">
      <c r="A291" s="52" t="s">
        <v>53</v>
      </c>
      <c r="B291" s="53" t="s">
        <v>138</v>
      </c>
      <c r="C291" s="53" t="s">
        <v>505</v>
      </c>
      <c r="D291" s="53" t="s">
        <v>54</v>
      </c>
      <c r="E291" s="103">
        <f>E292</f>
        <v>45</v>
      </c>
    </row>
    <row r="292" spans="1:5" ht="15" outlineLevel="6">
      <c r="A292" s="52" t="s">
        <v>94</v>
      </c>
      <c r="B292" s="53" t="s">
        <v>138</v>
      </c>
      <c r="C292" s="53" t="s">
        <v>505</v>
      </c>
      <c r="D292" s="53" t="s">
        <v>95</v>
      </c>
      <c r="E292" s="103">
        <v>45</v>
      </c>
    </row>
    <row r="293" spans="1:5" ht="93.75" outlineLevel="6">
      <c r="A293" s="32" t="s">
        <v>581</v>
      </c>
      <c r="B293" s="53" t="s">
        <v>138</v>
      </c>
      <c r="C293" s="53" t="s">
        <v>605</v>
      </c>
      <c r="D293" s="53" t="s">
        <v>8</v>
      </c>
      <c r="E293" s="103">
        <f>E294</f>
        <v>7462.5</v>
      </c>
    </row>
    <row r="294" spans="1:5" ht="37.5" outlineLevel="6">
      <c r="A294" s="52" t="s">
        <v>396</v>
      </c>
      <c r="B294" s="53" t="s">
        <v>138</v>
      </c>
      <c r="C294" s="53" t="s">
        <v>605</v>
      </c>
      <c r="D294" s="53" t="s">
        <v>397</v>
      </c>
      <c r="E294" s="103">
        <f>E295</f>
        <v>7462.5</v>
      </c>
    </row>
    <row r="295" spans="1:5" ht="15" outlineLevel="6">
      <c r="A295" s="52" t="s">
        <v>398</v>
      </c>
      <c r="B295" s="53" t="s">
        <v>138</v>
      </c>
      <c r="C295" s="53" t="s">
        <v>605</v>
      </c>
      <c r="D295" s="53" t="s">
        <v>399</v>
      </c>
      <c r="E295" s="103">
        <v>7462.5</v>
      </c>
    </row>
    <row r="296" spans="1:5" ht="75" outlineLevel="6">
      <c r="A296" s="52" t="s">
        <v>606</v>
      </c>
      <c r="B296" s="53" t="s">
        <v>138</v>
      </c>
      <c r="C296" s="53" t="s">
        <v>607</v>
      </c>
      <c r="D296" s="53" t="s">
        <v>8</v>
      </c>
      <c r="E296" s="103">
        <f>E297</f>
        <v>11630.737</v>
      </c>
    </row>
    <row r="297" spans="1:5" ht="37.5" outlineLevel="6">
      <c r="A297" s="52" t="s">
        <v>53</v>
      </c>
      <c r="B297" s="53" t="s">
        <v>138</v>
      </c>
      <c r="C297" s="53" t="s">
        <v>607</v>
      </c>
      <c r="D297" s="53" t="s">
        <v>54</v>
      </c>
      <c r="E297" s="103">
        <f>E298</f>
        <v>11630.737</v>
      </c>
    </row>
    <row r="298" spans="1:5" ht="15" outlineLevel="6">
      <c r="A298" s="52" t="s">
        <v>94</v>
      </c>
      <c r="B298" s="53" t="s">
        <v>138</v>
      </c>
      <c r="C298" s="53" t="s">
        <v>607</v>
      </c>
      <c r="D298" s="53" t="s">
        <v>95</v>
      </c>
      <c r="E298" s="103">
        <v>11630.737</v>
      </c>
    </row>
    <row r="299" spans="1:5" ht="15" outlineLevel="1">
      <c r="A299" s="52" t="s">
        <v>91</v>
      </c>
      <c r="B299" s="53" t="s">
        <v>92</v>
      </c>
      <c r="C299" s="53" t="s">
        <v>158</v>
      </c>
      <c r="D299" s="53" t="s">
        <v>8</v>
      </c>
      <c r="E299" s="103">
        <f>E300</f>
        <v>322402.14499999996</v>
      </c>
    </row>
    <row r="300" spans="1:5" ht="37.5" outlineLevel="2">
      <c r="A300" s="52" t="s">
        <v>533</v>
      </c>
      <c r="B300" s="53" t="s">
        <v>92</v>
      </c>
      <c r="C300" s="53" t="s">
        <v>187</v>
      </c>
      <c r="D300" s="53" t="s">
        <v>8</v>
      </c>
      <c r="E300" s="103">
        <f>E301</f>
        <v>322402.14499999996</v>
      </c>
    </row>
    <row r="301" spans="1:5" ht="37.5" outlineLevel="3">
      <c r="A301" s="52" t="s">
        <v>531</v>
      </c>
      <c r="B301" s="53" t="s">
        <v>92</v>
      </c>
      <c r="C301" s="53" t="s">
        <v>199</v>
      </c>
      <c r="D301" s="53" t="s">
        <v>8</v>
      </c>
      <c r="E301" s="103">
        <f>+E302+E320+E305+E308++E323+E311+E314+E317</f>
        <v>322402.14499999996</v>
      </c>
    </row>
    <row r="302" spans="1:5" ht="37.5" outlineLevel="4">
      <c r="A302" s="52" t="s">
        <v>141</v>
      </c>
      <c r="B302" s="53" t="s">
        <v>92</v>
      </c>
      <c r="C302" s="53" t="s">
        <v>200</v>
      </c>
      <c r="D302" s="53" t="s">
        <v>8</v>
      </c>
      <c r="E302" s="103">
        <f>E303</f>
        <v>81762.354</v>
      </c>
    </row>
    <row r="303" spans="1:5" ht="37.5" outlineLevel="5">
      <c r="A303" s="52" t="s">
        <v>53</v>
      </c>
      <c r="B303" s="53" t="s">
        <v>92</v>
      </c>
      <c r="C303" s="53" t="s">
        <v>200</v>
      </c>
      <c r="D303" s="53" t="s">
        <v>54</v>
      </c>
      <c r="E303" s="103">
        <f>E304</f>
        <v>81762.354</v>
      </c>
    </row>
    <row r="304" spans="1:5" ht="15" outlineLevel="6">
      <c r="A304" s="52" t="s">
        <v>94</v>
      </c>
      <c r="B304" s="53" t="s">
        <v>92</v>
      </c>
      <c r="C304" s="53" t="s">
        <v>200</v>
      </c>
      <c r="D304" s="53" t="s">
        <v>95</v>
      </c>
      <c r="E304" s="103">
        <v>81762.354</v>
      </c>
    </row>
    <row r="305" spans="1:5" ht="93.75" customHeight="1" outlineLevel="4">
      <c r="A305" s="32" t="s">
        <v>469</v>
      </c>
      <c r="B305" s="53" t="s">
        <v>92</v>
      </c>
      <c r="C305" s="53" t="s">
        <v>201</v>
      </c>
      <c r="D305" s="53" t="s">
        <v>8</v>
      </c>
      <c r="E305" s="103">
        <f>E306</f>
        <v>217508</v>
      </c>
    </row>
    <row r="306" spans="1:5" ht="37.5" outlineLevel="5">
      <c r="A306" s="52" t="s">
        <v>53</v>
      </c>
      <c r="B306" s="53" t="s">
        <v>92</v>
      </c>
      <c r="C306" s="53" t="s">
        <v>201</v>
      </c>
      <c r="D306" s="53" t="s">
        <v>54</v>
      </c>
      <c r="E306" s="103">
        <f>E307</f>
        <v>217508</v>
      </c>
    </row>
    <row r="307" spans="1:5" ht="15" outlineLevel="6">
      <c r="A307" s="52" t="s">
        <v>94</v>
      </c>
      <c r="B307" s="53" t="s">
        <v>92</v>
      </c>
      <c r="C307" s="53" t="s">
        <v>201</v>
      </c>
      <c r="D307" s="53" t="s">
        <v>95</v>
      </c>
      <c r="E307" s="103">
        <v>217508</v>
      </c>
    </row>
    <row r="308" spans="1:5" ht="18.75" customHeight="1" outlineLevel="6">
      <c r="A308" s="52" t="s">
        <v>401</v>
      </c>
      <c r="B308" s="53" t="s">
        <v>92</v>
      </c>
      <c r="C308" s="53" t="s">
        <v>402</v>
      </c>
      <c r="D308" s="53" t="s">
        <v>8</v>
      </c>
      <c r="E308" s="103">
        <f>E309</f>
        <v>45.1</v>
      </c>
    </row>
    <row r="309" spans="1:5" ht="37.5" outlineLevel="6">
      <c r="A309" s="52" t="s">
        <v>53</v>
      </c>
      <c r="B309" s="53" t="s">
        <v>92</v>
      </c>
      <c r="C309" s="53" t="s">
        <v>402</v>
      </c>
      <c r="D309" s="53" t="s">
        <v>54</v>
      </c>
      <c r="E309" s="103">
        <f>E310</f>
        <v>45.1</v>
      </c>
    </row>
    <row r="310" spans="1:5" ht="15" outlineLevel="6">
      <c r="A310" s="52" t="s">
        <v>94</v>
      </c>
      <c r="B310" s="53" t="s">
        <v>92</v>
      </c>
      <c r="C310" s="53" t="s">
        <v>402</v>
      </c>
      <c r="D310" s="53" t="s">
        <v>95</v>
      </c>
      <c r="E310" s="103">
        <v>45.1</v>
      </c>
    </row>
    <row r="311" spans="1:5" ht="15" outlineLevel="6">
      <c r="A311" s="52" t="s">
        <v>403</v>
      </c>
      <c r="B311" s="53" t="s">
        <v>92</v>
      </c>
      <c r="C311" s="53" t="s">
        <v>404</v>
      </c>
      <c r="D311" s="53" t="s">
        <v>8</v>
      </c>
      <c r="E311" s="103">
        <f>E312</f>
        <v>287</v>
      </c>
    </row>
    <row r="312" spans="1:5" ht="37.5" outlineLevel="6">
      <c r="A312" s="52" t="s">
        <v>53</v>
      </c>
      <c r="B312" s="53" t="s">
        <v>92</v>
      </c>
      <c r="C312" s="53" t="s">
        <v>404</v>
      </c>
      <c r="D312" s="53" t="s">
        <v>54</v>
      </c>
      <c r="E312" s="103">
        <f>E313</f>
        <v>287</v>
      </c>
    </row>
    <row r="313" spans="1:5" ht="15" outlineLevel="6">
      <c r="A313" s="52" t="s">
        <v>94</v>
      </c>
      <c r="B313" s="53" t="s">
        <v>92</v>
      </c>
      <c r="C313" s="53" t="s">
        <v>404</v>
      </c>
      <c r="D313" s="53" t="s">
        <v>95</v>
      </c>
      <c r="E313" s="103">
        <v>287</v>
      </c>
    </row>
    <row r="314" spans="1:5" ht="15" outlineLevel="6">
      <c r="A314" s="156" t="s">
        <v>669</v>
      </c>
      <c r="B314" s="53" t="s">
        <v>92</v>
      </c>
      <c r="C314" s="53" t="s">
        <v>670</v>
      </c>
      <c r="D314" s="53" t="s">
        <v>8</v>
      </c>
      <c r="E314" s="103">
        <f>E315</f>
        <v>4202.058</v>
      </c>
    </row>
    <row r="315" spans="1:5" ht="37.5" outlineLevel="6">
      <c r="A315" s="52" t="s">
        <v>53</v>
      </c>
      <c r="B315" s="53" t="s">
        <v>92</v>
      </c>
      <c r="C315" s="53" t="s">
        <v>670</v>
      </c>
      <c r="D315" s="53" t="s">
        <v>54</v>
      </c>
      <c r="E315" s="103">
        <f>E316</f>
        <v>4202.058</v>
      </c>
    </row>
    <row r="316" spans="1:5" ht="15" outlineLevel="6">
      <c r="A316" s="52" t="s">
        <v>94</v>
      </c>
      <c r="B316" s="53" t="s">
        <v>92</v>
      </c>
      <c r="C316" s="53" t="s">
        <v>670</v>
      </c>
      <c r="D316" s="53" t="s">
        <v>95</v>
      </c>
      <c r="E316" s="103">
        <v>4202.058</v>
      </c>
    </row>
    <row r="317" spans="1:5" ht="42.75" customHeight="1" outlineLevel="6">
      <c r="A317" s="59" t="s">
        <v>608</v>
      </c>
      <c r="B317" s="53" t="s">
        <v>92</v>
      </c>
      <c r="C317" s="53" t="s">
        <v>609</v>
      </c>
      <c r="D317" s="53" t="s">
        <v>8</v>
      </c>
      <c r="E317" s="103">
        <f>E318</f>
        <v>2804.419</v>
      </c>
    </row>
    <row r="318" spans="1:5" ht="37.5" outlineLevel="6">
      <c r="A318" s="52" t="s">
        <v>53</v>
      </c>
      <c r="B318" s="53" t="s">
        <v>92</v>
      </c>
      <c r="C318" s="53" t="s">
        <v>609</v>
      </c>
      <c r="D318" s="53" t="s">
        <v>54</v>
      </c>
      <c r="E318" s="103">
        <f>E319</f>
        <v>2804.419</v>
      </c>
    </row>
    <row r="319" spans="1:5" ht="15" outlineLevel="6">
      <c r="A319" s="52" t="s">
        <v>94</v>
      </c>
      <c r="B319" s="53" t="s">
        <v>92</v>
      </c>
      <c r="C319" s="53" t="s">
        <v>609</v>
      </c>
      <c r="D319" s="53" t="s">
        <v>95</v>
      </c>
      <c r="E319" s="103">
        <v>2804.419</v>
      </c>
    </row>
    <row r="320" spans="1:5" ht="74.25" customHeight="1" outlineLevel="4">
      <c r="A320" s="59" t="s">
        <v>610</v>
      </c>
      <c r="B320" s="53" t="s">
        <v>92</v>
      </c>
      <c r="C320" s="53" t="s">
        <v>611</v>
      </c>
      <c r="D320" s="53" t="s">
        <v>8</v>
      </c>
      <c r="E320" s="103">
        <f>E321</f>
        <v>13013.746</v>
      </c>
    </row>
    <row r="321" spans="1:5" ht="37.5" outlineLevel="5">
      <c r="A321" s="52" t="s">
        <v>53</v>
      </c>
      <c r="B321" s="53" t="s">
        <v>92</v>
      </c>
      <c r="C321" s="53" t="s">
        <v>611</v>
      </c>
      <c r="D321" s="53" t="s">
        <v>54</v>
      </c>
      <c r="E321" s="103">
        <f>E322</f>
        <v>13013.746</v>
      </c>
    </row>
    <row r="322" spans="1:5" ht="15" outlineLevel="6">
      <c r="A322" s="52" t="s">
        <v>94</v>
      </c>
      <c r="B322" s="53" t="s">
        <v>92</v>
      </c>
      <c r="C322" s="53" t="s">
        <v>611</v>
      </c>
      <c r="D322" s="53" t="s">
        <v>95</v>
      </c>
      <c r="E322" s="103">
        <v>13013.746</v>
      </c>
    </row>
    <row r="323" spans="1:5" ht="37.5" outlineLevel="6">
      <c r="A323" s="52" t="s">
        <v>424</v>
      </c>
      <c r="B323" s="53" t="s">
        <v>92</v>
      </c>
      <c r="C323" s="158" t="s">
        <v>681</v>
      </c>
      <c r="D323" s="53" t="s">
        <v>8</v>
      </c>
      <c r="E323" s="103">
        <f>E324</f>
        <v>2779.468</v>
      </c>
    </row>
    <row r="324" spans="1:5" ht="37.5" outlineLevel="6">
      <c r="A324" s="52" t="s">
        <v>53</v>
      </c>
      <c r="B324" s="53" t="s">
        <v>92</v>
      </c>
      <c r="C324" s="158" t="s">
        <v>681</v>
      </c>
      <c r="D324" s="53" t="s">
        <v>54</v>
      </c>
      <c r="E324" s="103">
        <f>E325</f>
        <v>2779.468</v>
      </c>
    </row>
    <row r="325" spans="1:5" ht="15" outlineLevel="6">
      <c r="A325" s="52" t="s">
        <v>94</v>
      </c>
      <c r="B325" s="53" t="s">
        <v>92</v>
      </c>
      <c r="C325" s="158" t="s">
        <v>681</v>
      </c>
      <c r="D325" s="53" t="s">
        <v>95</v>
      </c>
      <c r="E325" s="103">
        <v>2779.468</v>
      </c>
    </row>
    <row r="326" spans="1:5" ht="15" outlineLevel="6">
      <c r="A326" s="52" t="s">
        <v>376</v>
      </c>
      <c r="B326" s="53" t="s">
        <v>375</v>
      </c>
      <c r="C326" s="53" t="s">
        <v>158</v>
      </c>
      <c r="D326" s="53" t="s">
        <v>8</v>
      </c>
      <c r="E326" s="103">
        <f>E327+E344</f>
        <v>34012.429000000004</v>
      </c>
    </row>
    <row r="327" spans="1:5" ht="37.5" outlineLevel="6">
      <c r="A327" s="52" t="s">
        <v>543</v>
      </c>
      <c r="B327" s="53" t="s">
        <v>375</v>
      </c>
      <c r="C327" s="53" t="s">
        <v>187</v>
      </c>
      <c r="D327" s="53" t="s">
        <v>8</v>
      </c>
      <c r="E327" s="103">
        <f>E328</f>
        <v>20033.890000000003</v>
      </c>
    </row>
    <row r="328" spans="1:5" ht="37.5" outlineLevel="3">
      <c r="A328" s="52" t="s">
        <v>532</v>
      </c>
      <c r="B328" s="53" t="s">
        <v>375</v>
      </c>
      <c r="C328" s="53" t="s">
        <v>202</v>
      </c>
      <c r="D328" s="53" t="s">
        <v>8</v>
      </c>
      <c r="E328" s="103">
        <f>E335+E332+E329+E338+E341</f>
        <v>20033.890000000003</v>
      </c>
    </row>
    <row r="329" spans="1:5" ht="37.5" outlineLevel="4">
      <c r="A329" s="52" t="s">
        <v>142</v>
      </c>
      <c r="B329" s="53" t="s">
        <v>375</v>
      </c>
      <c r="C329" s="53" t="s">
        <v>204</v>
      </c>
      <c r="D329" s="53" t="s">
        <v>8</v>
      </c>
      <c r="E329" s="103">
        <f>E330</f>
        <v>19813.81</v>
      </c>
    </row>
    <row r="330" spans="1:5" ht="37.5" outlineLevel="5">
      <c r="A330" s="52" t="s">
        <v>53</v>
      </c>
      <c r="B330" s="53" t="s">
        <v>375</v>
      </c>
      <c r="C330" s="53" t="s">
        <v>204</v>
      </c>
      <c r="D330" s="53" t="s">
        <v>54</v>
      </c>
      <c r="E330" s="103">
        <f>E331</f>
        <v>19813.81</v>
      </c>
    </row>
    <row r="331" spans="1:5" ht="15" outlineLevel="6">
      <c r="A331" s="52" t="s">
        <v>94</v>
      </c>
      <c r="B331" s="53" t="s">
        <v>375</v>
      </c>
      <c r="C331" s="53" t="s">
        <v>204</v>
      </c>
      <c r="D331" s="53" t="s">
        <v>95</v>
      </c>
      <c r="E331" s="103">
        <v>19813.81</v>
      </c>
    </row>
    <row r="332" spans="1:5" ht="15" outlineLevel="6">
      <c r="A332" s="52" t="s">
        <v>403</v>
      </c>
      <c r="B332" s="53" t="s">
        <v>375</v>
      </c>
      <c r="C332" s="53" t="s">
        <v>576</v>
      </c>
      <c r="D332" s="53" t="s">
        <v>8</v>
      </c>
      <c r="E332" s="103">
        <f>E333</f>
        <v>50</v>
      </c>
    </row>
    <row r="333" spans="1:5" ht="37.5" outlineLevel="6">
      <c r="A333" s="52" t="s">
        <v>53</v>
      </c>
      <c r="B333" s="53" t="s">
        <v>375</v>
      </c>
      <c r="C333" s="53" t="s">
        <v>576</v>
      </c>
      <c r="D333" s="53" t="s">
        <v>54</v>
      </c>
      <c r="E333" s="103">
        <f>E334</f>
        <v>50</v>
      </c>
    </row>
    <row r="334" spans="1:5" ht="15" outlineLevel="6">
      <c r="A334" s="52" t="s">
        <v>94</v>
      </c>
      <c r="B334" s="53" t="s">
        <v>375</v>
      </c>
      <c r="C334" s="53" t="s">
        <v>576</v>
      </c>
      <c r="D334" s="53" t="s">
        <v>95</v>
      </c>
      <c r="E334" s="103">
        <v>50</v>
      </c>
    </row>
    <row r="335" spans="1:5" ht="15" outlineLevel="4">
      <c r="A335" s="52" t="s">
        <v>139</v>
      </c>
      <c r="B335" s="53" t="s">
        <v>375</v>
      </c>
      <c r="C335" s="53" t="s">
        <v>203</v>
      </c>
      <c r="D335" s="53" t="s">
        <v>8</v>
      </c>
      <c r="E335" s="103">
        <f>E336</f>
        <v>79.9</v>
      </c>
    </row>
    <row r="336" spans="1:5" ht="37.5" outlineLevel="5">
      <c r="A336" s="52" t="s">
        <v>53</v>
      </c>
      <c r="B336" s="53" t="s">
        <v>375</v>
      </c>
      <c r="C336" s="53" t="s">
        <v>203</v>
      </c>
      <c r="D336" s="53" t="s">
        <v>54</v>
      </c>
      <c r="E336" s="103">
        <f>E337</f>
        <v>79.9</v>
      </c>
    </row>
    <row r="337" spans="1:5" ht="15" outlineLevel="6">
      <c r="A337" s="52" t="s">
        <v>94</v>
      </c>
      <c r="B337" s="53" t="s">
        <v>375</v>
      </c>
      <c r="C337" s="53" t="s">
        <v>203</v>
      </c>
      <c r="D337" s="53" t="s">
        <v>95</v>
      </c>
      <c r="E337" s="103">
        <v>79.9</v>
      </c>
    </row>
    <row r="338" spans="1:5" ht="56.25" outlineLevel="6">
      <c r="A338" s="59" t="s">
        <v>658</v>
      </c>
      <c r="B338" s="53" t="s">
        <v>375</v>
      </c>
      <c r="C338" s="53" t="s">
        <v>659</v>
      </c>
      <c r="D338" s="53" t="s">
        <v>8</v>
      </c>
      <c r="E338" s="103">
        <f>E339</f>
        <v>1</v>
      </c>
    </row>
    <row r="339" spans="1:5" ht="37.5" outlineLevel="6">
      <c r="A339" s="52" t="s">
        <v>53</v>
      </c>
      <c r="B339" s="53" t="s">
        <v>375</v>
      </c>
      <c r="C339" s="53" t="s">
        <v>659</v>
      </c>
      <c r="D339" s="53" t="s">
        <v>54</v>
      </c>
      <c r="E339" s="103">
        <f>E340</f>
        <v>1</v>
      </c>
    </row>
    <row r="340" spans="1:5" ht="15" outlineLevel="6">
      <c r="A340" s="52" t="s">
        <v>94</v>
      </c>
      <c r="B340" s="53" t="s">
        <v>375</v>
      </c>
      <c r="C340" s="53" t="s">
        <v>659</v>
      </c>
      <c r="D340" s="53" t="s">
        <v>95</v>
      </c>
      <c r="E340" s="103">
        <v>1</v>
      </c>
    </row>
    <row r="341" spans="1:5" ht="75" outlineLevel="6">
      <c r="A341" s="59" t="s">
        <v>671</v>
      </c>
      <c r="B341" s="53" t="s">
        <v>375</v>
      </c>
      <c r="C341" s="53" t="s">
        <v>674</v>
      </c>
      <c r="D341" s="53" t="s">
        <v>8</v>
      </c>
      <c r="E341" s="103">
        <f>E342</f>
        <v>89.18</v>
      </c>
    </row>
    <row r="342" spans="1:5" ht="37.5" outlineLevel="6">
      <c r="A342" s="52" t="s">
        <v>53</v>
      </c>
      <c r="B342" s="53" t="s">
        <v>375</v>
      </c>
      <c r="C342" s="53" t="s">
        <v>674</v>
      </c>
      <c r="D342" s="53" t="s">
        <v>54</v>
      </c>
      <c r="E342" s="103">
        <f>E343</f>
        <v>89.18</v>
      </c>
    </row>
    <row r="343" spans="1:5" ht="15" outlineLevel="6">
      <c r="A343" s="52" t="s">
        <v>94</v>
      </c>
      <c r="B343" s="53" t="s">
        <v>375</v>
      </c>
      <c r="C343" s="53" t="s">
        <v>674</v>
      </c>
      <c r="D343" s="53" t="s">
        <v>95</v>
      </c>
      <c r="E343" s="103">
        <v>89.18</v>
      </c>
    </row>
    <row r="344" spans="1:5" ht="37.5" outlineLevel="2">
      <c r="A344" s="52" t="s">
        <v>544</v>
      </c>
      <c r="B344" s="53" t="s">
        <v>375</v>
      </c>
      <c r="C344" s="53" t="s">
        <v>185</v>
      </c>
      <c r="D344" s="53" t="s">
        <v>8</v>
      </c>
      <c r="E344" s="103">
        <f>E345</f>
        <v>13978.539</v>
      </c>
    </row>
    <row r="345" spans="1:5" ht="37.5" outlineLevel="4">
      <c r="A345" s="52" t="s">
        <v>93</v>
      </c>
      <c r="B345" s="53" t="s">
        <v>375</v>
      </c>
      <c r="C345" s="53" t="s">
        <v>186</v>
      </c>
      <c r="D345" s="53" t="s">
        <v>8</v>
      </c>
      <c r="E345" s="103">
        <f>E346</f>
        <v>13978.539</v>
      </c>
    </row>
    <row r="346" spans="1:5" ht="37.5" outlineLevel="5">
      <c r="A346" s="52" t="s">
        <v>53</v>
      </c>
      <c r="B346" s="53" t="s">
        <v>375</v>
      </c>
      <c r="C346" s="53" t="s">
        <v>186</v>
      </c>
      <c r="D346" s="53" t="s">
        <v>54</v>
      </c>
      <c r="E346" s="103">
        <f>E347</f>
        <v>13978.539</v>
      </c>
    </row>
    <row r="347" spans="1:5" ht="15" outlineLevel="6">
      <c r="A347" s="52" t="s">
        <v>94</v>
      </c>
      <c r="B347" s="53" t="s">
        <v>375</v>
      </c>
      <c r="C347" s="53" t="s">
        <v>186</v>
      </c>
      <c r="D347" s="53" t="s">
        <v>95</v>
      </c>
      <c r="E347" s="103">
        <v>13978.539</v>
      </c>
    </row>
    <row r="348" spans="1:5" ht="15" outlineLevel="1">
      <c r="A348" s="52" t="s">
        <v>96</v>
      </c>
      <c r="B348" s="53" t="s">
        <v>97</v>
      </c>
      <c r="C348" s="53" t="s">
        <v>158</v>
      </c>
      <c r="D348" s="53" t="s">
        <v>8</v>
      </c>
      <c r="E348" s="103">
        <f>E349</f>
        <v>3502.058</v>
      </c>
    </row>
    <row r="349" spans="1:5" ht="37.5" outlineLevel="2">
      <c r="A349" s="52" t="s">
        <v>543</v>
      </c>
      <c r="B349" s="53" t="s">
        <v>97</v>
      </c>
      <c r="C349" s="53" t="s">
        <v>187</v>
      </c>
      <c r="D349" s="53" t="s">
        <v>8</v>
      </c>
      <c r="E349" s="103">
        <f>E350+E359</f>
        <v>3502.058</v>
      </c>
    </row>
    <row r="350" spans="1:5" ht="37.5" outlineLevel="3">
      <c r="A350" s="52" t="s">
        <v>545</v>
      </c>
      <c r="B350" s="53" t="s">
        <v>97</v>
      </c>
      <c r="C350" s="53" t="s">
        <v>199</v>
      </c>
      <c r="D350" s="53" t="s">
        <v>8</v>
      </c>
      <c r="E350" s="103">
        <f>E354+E351</f>
        <v>3428.058</v>
      </c>
    </row>
    <row r="351" spans="1:5" ht="15" outlineLevel="3">
      <c r="A351" s="52" t="s">
        <v>98</v>
      </c>
      <c r="B351" s="53" t="s">
        <v>97</v>
      </c>
      <c r="C351" s="53" t="s">
        <v>336</v>
      </c>
      <c r="D351" s="53" t="s">
        <v>8</v>
      </c>
      <c r="E351" s="103">
        <f>E352</f>
        <v>70</v>
      </c>
    </row>
    <row r="352" spans="1:5" ht="17.25" customHeight="1" outlineLevel="3">
      <c r="A352" s="52" t="s">
        <v>18</v>
      </c>
      <c r="B352" s="53" t="s">
        <v>97</v>
      </c>
      <c r="C352" s="53" t="s">
        <v>336</v>
      </c>
      <c r="D352" s="53" t="s">
        <v>19</v>
      </c>
      <c r="E352" s="103">
        <f>E353</f>
        <v>70</v>
      </c>
    </row>
    <row r="353" spans="1:5" ht="37.5" outlineLevel="3">
      <c r="A353" s="52" t="s">
        <v>20</v>
      </c>
      <c r="B353" s="53" t="s">
        <v>97</v>
      </c>
      <c r="C353" s="53" t="s">
        <v>336</v>
      </c>
      <c r="D353" s="53" t="s">
        <v>21</v>
      </c>
      <c r="E353" s="103">
        <v>70</v>
      </c>
    </row>
    <row r="354" spans="1:5" ht="75" outlineLevel="4">
      <c r="A354" s="32" t="s">
        <v>478</v>
      </c>
      <c r="B354" s="53" t="s">
        <v>97</v>
      </c>
      <c r="C354" s="53" t="s">
        <v>205</v>
      </c>
      <c r="D354" s="53" t="s">
        <v>8</v>
      </c>
      <c r="E354" s="103">
        <f>E357+E355</f>
        <v>3358.058</v>
      </c>
    </row>
    <row r="355" spans="1:5" ht="15" outlineLevel="6">
      <c r="A355" s="52" t="s">
        <v>111</v>
      </c>
      <c r="B355" s="53" t="s">
        <v>97</v>
      </c>
      <c r="C355" s="53" t="s">
        <v>205</v>
      </c>
      <c r="D355" s="53" t="s">
        <v>112</v>
      </c>
      <c r="E355" s="103">
        <f>E356</f>
        <v>400</v>
      </c>
    </row>
    <row r="356" spans="1:5" ht="37.5" outlineLevel="6">
      <c r="A356" s="52" t="s">
        <v>118</v>
      </c>
      <c r="B356" s="53" t="s">
        <v>97</v>
      </c>
      <c r="C356" s="53" t="s">
        <v>205</v>
      </c>
      <c r="D356" s="53" t="s">
        <v>119</v>
      </c>
      <c r="E356" s="103">
        <v>400</v>
      </c>
    </row>
    <row r="357" spans="1:5" ht="37.5" outlineLevel="5">
      <c r="A357" s="52" t="s">
        <v>53</v>
      </c>
      <c r="B357" s="53" t="s">
        <v>97</v>
      </c>
      <c r="C357" s="53" t="s">
        <v>205</v>
      </c>
      <c r="D357" s="53" t="s">
        <v>54</v>
      </c>
      <c r="E357" s="103">
        <f>E358</f>
        <v>2958.058</v>
      </c>
    </row>
    <row r="358" spans="1:5" ht="15" outlineLevel="6">
      <c r="A358" s="52" t="s">
        <v>94</v>
      </c>
      <c r="B358" s="53" t="s">
        <v>97</v>
      </c>
      <c r="C358" s="53" t="s">
        <v>205</v>
      </c>
      <c r="D358" s="53" t="s">
        <v>95</v>
      </c>
      <c r="E358" s="103">
        <v>2958.058</v>
      </c>
    </row>
    <row r="359" spans="1:5" ht="15" outlineLevel="4">
      <c r="A359" s="52" t="s">
        <v>99</v>
      </c>
      <c r="B359" s="53" t="s">
        <v>97</v>
      </c>
      <c r="C359" s="53" t="s">
        <v>206</v>
      </c>
      <c r="D359" s="53" t="s">
        <v>8</v>
      </c>
      <c r="E359" s="103">
        <f>E360</f>
        <v>74</v>
      </c>
    </row>
    <row r="360" spans="1:5" ht="18.75" customHeight="1" outlineLevel="5">
      <c r="A360" s="52" t="s">
        <v>18</v>
      </c>
      <c r="B360" s="53" t="s">
        <v>97</v>
      </c>
      <c r="C360" s="53" t="s">
        <v>206</v>
      </c>
      <c r="D360" s="53" t="s">
        <v>19</v>
      </c>
      <c r="E360" s="103">
        <f>E361</f>
        <v>74</v>
      </c>
    </row>
    <row r="361" spans="1:5" ht="37.5" outlineLevel="6">
      <c r="A361" s="52" t="s">
        <v>20</v>
      </c>
      <c r="B361" s="53" t="s">
        <v>97</v>
      </c>
      <c r="C361" s="53" t="s">
        <v>206</v>
      </c>
      <c r="D361" s="53" t="s">
        <v>21</v>
      </c>
      <c r="E361" s="103">
        <v>74</v>
      </c>
    </row>
    <row r="362" spans="1:5" ht="15" outlineLevel="1">
      <c r="A362" s="52" t="s">
        <v>143</v>
      </c>
      <c r="B362" s="53" t="s">
        <v>144</v>
      </c>
      <c r="C362" s="53" t="s">
        <v>158</v>
      </c>
      <c r="D362" s="53" t="s">
        <v>8</v>
      </c>
      <c r="E362" s="103">
        <f>E363</f>
        <v>17864.528</v>
      </c>
    </row>
    <row r="363" spans="1:5" ht="37.5" outlineLevel="2">
      <c r="A363" s="52" t="s">
        <v>543</v>
      </c>
      <c r="B363" s="53" t="s">
        <v>144</v>
      </c>
      <c r="C363" s="53" t="s">
        <v>187</v>
      </c>
      <c r="D363" s="53" t="s">
        <v>8</v>
      </c>
      <c r="E363" s="103">
        <f>E364+E371+E380</f>
        <v>17864.528</v>
      </c>
    </row>
    <row r="364" spans="1:5" ht="37.5" outlineLevel="4">
      <c r="A364" s="52" t="s">
        <v>13</v>
      </c>
      <c r="B364" s="53" t="s">
        <v>144</v>
      </c>
      <c r="C364" s="53" t="s">
        <v>207</v>
      </c>
      <c r="D364" s="53" t="s">
        <v>8</v>
      </c>
      <c r="E364" s="103">
        <f>E365+E367+E369</f>
        <v>3414</v>
      </c>
    </row>
    <row r="365" spans="1:5" ht="56.25" outlineLevel="5">
      <c r="A365" s="52" t="s">
        <v>14</v>
      </c>
      <c r="B365" s="53" t="s">
        <v>144</v>
      </c>
      <c r="C365" s="53" t="s">
        <v>207</v>
      </c>
      <c r="D365" s="53" t="s">
        <v>15</v>
      </c>
      <c r="E365" s="103">
        <f>E366</f>
        <v>2885.4</v>
      </c>
    </row>
    <row r="366" spans="1:5" ht="15" outlineLevel="6">
      <c r="A366" s="52" t="s">
        <v>16</v>
      </c>
      <c r="B366" s="53" t="s">
        <v>144</v>
      </c>
      <c r="C366" s="53" t="s">
        <v>207</v>
      </c>
      <c r="D366" s="53" t="s">
        <v>17</v>
      </c>
      <c r="E366" s="103">
        <v>2885.4</v>
      </c>
    </row>
    <row r="367" spans="1:5" ht="18.75" customHeight="1" outlineLevel="5">
      <c r="A367" s="52" t="s">
        <v>18</v>
      </c>
      <c r="B367" s="53" t="s">
        <v>144</v>
      </c>
      <c r="C367" s="53" t="s">
        <v>207</v>
      </c>
      <c r="D367" s="53" t="s">
        <v>19</v>
      </c>
      <c r="E367" s="103">
        <f>E368</f>
        <v>481.6</v>
      </c>
    </row>
    <row r="368" spans="1:5" ht="37.5" outlineLevel="6">
      <c r="A368" s="52" t="s">
        <v>20</v>
      </c>
      <c r="B368" s="53" t="s">
        <v>144</v>
      </c>
      <c r="C368" s="53" t="s">
        <v>207</v>
      </c>
      <c r="D368" s="53" t="s">
        <v>21</v>
      </c>
      <c r="E368" s="103">
        <v>481.6</v>
      </c>
    </row>
    <row r="369" spans="1:5" ht="15" outlineLevel="6">
      <c r="A369" s="52" t="s">
        <v>22</v>
      </c>
      <c r="B369" s="53" t="s">
        <v>144</v>
      </c>
      <c r="C369" s="53" t="s">
        <v>207</v>
      </c>
      <c r="D369" s="53" t="s">
        <v>23</v>
      </c>
      <c r="E369" s="103">
        <f>E370</f>
        <v>47</v>
      </c>
    </row>
    <row r="370" spans="1:5" ht="15" outlineLevel="6">
      <c r="A370" s="52" t="s">
        <v>24</v>
      </c>
      <c r="B370" s="53" t="s">
        <v>144</v>
      </c>
      <c r="C370" s="53" t="s">
        <v>207</v>
      </c>
      <c r="D370" s="53" t="s">
        <v>25</v>
      </c>
      <c r="E370" s="103">
        <v>47</v>
      </c>
    </row>
    <row r="371" spans="1:9" ht="37.5" outlineLevel="4">
      <c r="A371" s="52" t="s">
        <v>49</v>
      </c>
      <c r="B371" s="53" t="s">
        <v>144</v>
      </c>
      <c r="C371" s="53" t="s">
        <v>208</v>
      </c>
      <c r="D371" s="53" t="s">
        <v>8</v>
      </c>
      <c r="E371" s="103">
        <f>E372+E374+E376+E378</f>
        <v>12756.738</v>
      </c>
      <c r="I371" s="1" t="s">
        <v>68</v>
      </c>
    </row>
    <row r="372" spans="1:5" ht="56.25" outlineLevel="5">
      <c r="A372" s="52" t="s">
        <v>14</v>
      </c>
      <c r="B372" s="53" t="s">
        <v>144</v>
      </c>
      <c r="C372" s="53" t="s">
        <v>208</v>
      </c>
      <c r="D372" s="53" t="s">
        <v>15</v>
      </c>
      <c r="E372" s="103">
        <f>E373</f>
        <v>10241.5</v>
      </c>
    </row>
    <row r="373" spans="1:5" ht="15" outlineLevel="6">
      <c r="A373" s="52" t="s">
        <v>50</v>
      </c>
      <c r="B373" s="53" t="s">
        <v>144</v>
      </c>
      <c r="C373" s="53" t="s">
        <v>208</v>
      </c>
      <c r="D373" s="53" t="s">
        <v>51</v>
      </c>
      <c r="E373" s="103">
        <v>10241.5</v>
      </c>
    </row>
    <row r="374" spans="1:5" ht="18.75" customHeight="1" outlineLevel="5">
      <c r="A374" s="52" t="s">
        <v>18</v>
      </c>
      <c r="B374" s="53" t="s">
        <v>144</v>
      </c>
      <c r="C374" s="53" t="s">
        <v>208</v>
      </c>
      <c r="D374" s="53" t="s">
        <v>19</v>
      </c>
      <c r="E374" s="103">
        <f>E375</f>
        <v>2462.2</v>
      </c>
    </row>
    <row r="375" spans="1:5" ht="37.5" outlineLevel="6">
      <c r="A375" s="52" t="s">
        <v>20</v>
      </c>
      <c r="B375" s="53" t="s">
        <v>144</v>
      </c>
      <c r="C375" s="53" t="s">
        <v>208</v>
      </c>
      <c r="D375" s="53" t="s">
        <v>21</v>
      </c>
      <c r="E375" s="103">
        <v>2462.2</v>
      </c>
    </row>
    <row r="376" spans="1:5" ht="15" outlineLevel="6">
      <c r="A376" s="52" t="s">
        <v>111</v>
      </c>
      <c r="B376" s="53" t="s">
        <v>144</v>
      </c>
      <c r="C376" s="53" t="s">
        <v>208</v>
      </c>
      <c r="D376" s="53" t="s">
        <v>112</v>
      </c>
      <c r="E376" s="103">
        <f>E377</f>
        <v>1.3</v>
      </c>
    </row>
    <row r="377" spans="1:5" ht="37.5" outlineLevel="6">
      <c r="A377" s="52" t="s">
        <v>118</v>
      </c>
      <c r="B377" s="53" t="s">
        <v>144</v>
      </c>
      <c r="C377" s="53" t="s">
        <v>208</v>
      </c>
      <c r="D377" s="53" t="s">
        <v>119</v>
      </c>
      <c r="E377" s="103">
        <v>1.3</v>
      </c>
    </row>
    <row r="378" spans="1:5" ht="15" outlineLevel="5">
      <c r="A378" s="52" t="s">
        <v>22</v>
      </c>
      <c r="B378" s="53" t="s">
        <v>144</v>
      </c>
      <c r="C378" s="53" t="s">
        <v>208</v>
      </c>
      <c r="D378" s="53" t="s">
        <v>23</v>
      </c>
      <c r="E378" s="103">
        <f>E379</f>
        <v>51.738</v>
      </c>
    </row>
    <row r="379" spans="1:5" ht="15" outlineLevel="6">
      <c r="A379" s="52" t="s">
        <v>24</v>
      </c>
      <c r="B379" s="53" t="s">
        <v>144</v>
      </c>
      <c r="C379" s="53" t="s">
        <v>208</v>
      </c>
      <c r="D379" s="53" t="s">
        <v>25</v>
      </c>
      <c r="E379" s="103">
        <v>51.738</v>
      </c>
    </row>
    <row r="380" spans="1:5" ht="37.5" outlineLevel="6">
      <c r="A380" s="59" t="s">
        <v>52</v>
      </c>
      <c r="B380" s="53" t="s">
        <v>144</v>
      </c>
      <c r="C380" s="53" t="s">
        <v>209</v>
      </c>
      <c r="D380" s="53" t="s">
        <v>8</v>
      </c>
      <c r="E380" s="103">
        <f>E381</f>
        <v>1693.79</v>
      </c>
    </row>
    <row r="381" spans="1:5" ht="37.5" outlineLevel="6">
      <c r="A381" s="52" t="s">
        <v>53</v>
      </c>
      <c r="B381" s="53" t="s">
        <v>144</v>
      </c>
      <c r="C381" s="53" t="s">
        <v>209</v>
      </c>
      <c r="D381" s="53" t="s">
        <v>54</v>
      </c>
      <c r="E381" s="103">
        <f>E382</f>
        <v>1693.79</v>
      </c>
    </row>
    <row r="382" spans="1:5" ht="15" outlineLevel="6">
      <c r="A382" s="52" t="s">
        <v>55</v>
      </c>
      <c r="B382" s="53" t="s">
        <v>144</v>
      </c>
      <c r="C382" s="53" t="s">
        <v>209</v>
      </c>
      <c r="D382" s="53" t="s">
        <v>56</v>
      </c>
      <c r="E382" s="103">
        <v>1693.79</v>
      </c>
    </row>
    <row r="383" spans="1:6" s="3" customFormat="1" ht="15">
      <c r="A383" s="50" t="s">
        <v>100</v>
      </c>
      <c r="B383" s="51" t="s">
        <v>101</v>
      </c>
      <c r="C383" s="51" t="s">
        <v>158</v>
      </c>
      <c r="D383" s="51" t="s">
        <v>8</v>
      </c>
      <c r="E383" s="102">
        <f>E384</f>
        <v>8795.595000000001</v>
      </c>
      <c r="F383" s="148">
        <f>E383/E462</f>
        <v>0.012164707500288304</v>
      </c>
    </row>
    <row r="384" spans="1:5" ht="15" outlineLevel="1">
      <c r="A384" s="52" t="s">
        <v>102</v>
      </c>
      <c r="B384" s="53" t="s">
        <v>103</v>
      </c>
      <c r="C384" s="53" t="s">
        <v>158</v>
      </c>
      <c r="D384" s="53" t="s">
        <v>8</v>
      </c>
      <c r="E384" s="103">
        <f>E385</f>
        <v>8795.595000000001</v>
      </c>
    </row>
    <row r="385" spans="1:5" ht="37.5" outlineLevel="2">
      <c r="A385" s="52" t="s">
        <v>544</v>
      </c>
      <c r="B385" s="53" t="s">
        <v>103</v>
      </c>
      <c r="C385" s="53" t="s">
        <v>185</v>
      </c>
      <c r="D385" s="53" t="s">
        <v>8</v>
      </c>
      <c r="E385" s="103">
        <f>E386+E395+E392+E389</f>
        <v>8795.595000000001</v>
      </c>
    </row>
    <row r="386" spans="1:5" ht="56.25" outlineLevel="2">
      <c r="A386" s="52" t="s">
        <v>665</v>
      </c>
      <c r="B386" s="53" t="s">
        <v>103</v>
      </c>
      <c r="C386" s="53" t="s">
        <v>666</v>
      </c>
      <c r="D386" s="53" t="s">
        <v>8</v>
      </c>
      <c r="E386" s="103">
        <f>E387</f>
        <v>1.476</v>
      </c>
    </row>
    <row r="387" spans="1:5" ht="37.5" outlineLevel="2">
      <c r="A387" s="52" t="s">
        <v>53</v>
      </c>
      <c r="B387" s="53" t="s">
        <v>103</v>
      </c>
      <c r="C387" s="53" t="s">
        <v>666</v>
      </c>
      <c r="D387" s="53" t="s">
        <v>54</v>
      </c>
      <c r="E387" s="103">
        <f>E388</f>
        <v>1.476</v>
      </c>
    </row>
    <row r="388" spans="1:5" ht="15" outlineLevel="2">
      <c r="A388" s="52" t="s">
        <v>94</v>
      </c>
      <c r="B388" s="53" t="s">
        <v>103</v>
      </c>
      <c r="C388" s="53" t="s">
        <v>666</v>
      </c>
      <c r="D388" s="53" t="s">
        <v>95</v>
      </c>
      <c r="E388" s="103">
        <v>1.476</v>
      </c>
    </row>
    <row r="389" spans="1:5" ht="37.5" outlineLevel="6">
      <c r="A389" s="59" t="s">
        <v>105</v>
      </c>
      <c r="B389" s="53" t="s">
        <v>103</v>
      </c>
      <c r="C389" s="53" t="s">
        <v>190</v>
      </c>
      <c r="D389" s="53" t="s">
        <v>8</v>
      </c>
      <c r="E389" s="103">
        <f>E390</f>
        <v>7675.523</v>
      </c>
    </row>
    <row r="390" spans="1:5" ht="37.5" outlineLevel="6">
      <c r="A390" s="52" t="s">
        <v>53</v>
      </c>
      <c r="B390" s="53" t="s">
        <v>103</v>
      </c>
      <c r="C390" s="53" t="s">
        <v>190</v>
      </c>
      <c r="D390" s="53" t="s">
        <v>54</v>
      </c>
      <c r="E390" s="103">
        <f>E391</f>
        <v>7675.523</v>
      </c>
    </row>
    <row r="391" spans="1:5" ht="15" outlineLevel="6">
      <c r="A391" s="52" t="s">
        <v>94</v>
      </c>
      <c r="B391" s="53" t="s">
        <v>103</v>
      </c>
      <c r="C391" s="53" t="s">
        <v>190</v>
      </c>
      <c r="D391" s="53" t="s">
        <v>95</v>
      </c>
      <c r="E391" s="103">
        <v>7675.523</v>
      </c>
    </row>
    <row r="392" spans="1:5" ht="56.25" outlineLevel="6">
      <c r="A392" s="32" t="s">
        <v>585</v>
      </c>
      <c r="B392" s="53" t="s">
        <v>103</v>
      </c>
      <c r="C392" s="53" t="s">
        <v>603</v>
      </c>
      <c r="D392" s="53" t="s">
        <v>8</v>
      </c>
      <c r="E392" s="103">
        <f>E393</f>
        <v>146.096</v>
      </c>
    </row>
    <row r="393" spans="1:5" ht="37.5" outlineLevel="6">
      <c r="A393" s="52" t="s">
        <v>53</v>
      </c>
      <c r="B393" s="53" t="s">
        <v>103</v>
      </c>
      <c r="C393" s="53" t="s">
        <v>603</v>
      </c>
      <c r="D393" s="53" t="s">
        <v>54</v>
      </c>
      <c r="E393" s="103">
        <f>E394</f>
        <v>146.096</v>
      </c>
    </row>
    <row r="394" spans="1:5" ht="15" outlineLevel="6">
      <c r="A394" s="52" t="s">
        <v>94</v>
      </c>
      <c r="B394" s="53" t="s">
        <v>103</v>
      </c>
      <c r="C394" s="53" t="s">
        <v>603</v>
      </c>
      <c r="D394" s="53" t="s">
        <v>95</v>
      </c>
      <c r="E394" s="103">
        <v>146.096</v>
      </c>
    </row>
    <row r="395" spans="1:5" ht="15" outlineLevel="4">
      <c r="A395" s="52" t="s">
        <v>104</v>
      </c>
      <c r="B395" s="53" t="s">
        <v>103</v>
      </c>
      <c r="C395" s="53" t="s">
        <v>189</v>
      </c>
      <c r="D395" s="53" t="s">
        <v>8</v>
      </c>
      <c r="E395" s="103">
        <f>E396</f>
        <v>972.5</v>
      </c>
    </row>
    <row r="396" spans="1:5" ht="37.5" outlineLevel="5">
      <c r="A396" s="52" t="s">
        <v>53</v>
      </c>
      <c r="B396" s="53" t="s">
        <v>103</v>
      </c>
      <c r="C396" s="53" t="s">
        <v>189</v>
      </c>
      <c r="D396" s="53" t="s">
        <v>54</v>
      </c>
      <c r="E396" s="103">
        <f>E397+E398</f>
        <v>972.5</v>
      </c>
    </row>
    <row r="397" spans="1:5" ht="15" outlineLevel="6">
      <c r="A397" s="52" t="s">
        <v>94</v>
      </c>
      <c r="B397" s="53" t="s">
        <v>103</v>
      </c>
      <c r="C397" s="53" t="s">
        <v>189</v>
      </c>
      <c r="D397" s="53" t="s">
        <v>95</v>
      </c>
      <c r="E397" s="103">
        <v>858.5</v>
      </c>
    </row>
    <row r="398" spans="1:5" ht="36.75" customHeight="1" outlineLevel="6">
      <c r="A398" s="52" t="s">
        <v>370</v>
      </c>
      <c r="B398" s="53" t="s">
        <v>103</v>
      </c>
      <c r="C398" s="53" t="s">
        <v>189</v>
      </c>
      <c r="D398" s="53" t="s">
        <v>369</v>
      </c>
      <c r="E398" s="103">
        <v>114</v>
      </c>
    </row>
    <row r="399" spans="1:6" s="3" customFormat="1" ht="15">
      <c r="A399" s="50" t="s">
        <v>106</v>
      </c>
      <c r="B399" s="51" t="s">
        <v>107</v>
      </c>
      <c r="C399" s="51" t="s">
        <v>158</v>
      </c>
      <c r="D399" s="51" t="s">
        <v>8</v>
      </c>
      <c r="E399" s="102">
        <f>E400+E419+E405</f>
        <v>28233.767</v>
      </c>
      <c r="F399" s="148">
        <f>E399/E462</f>
        <v>0.0390485825218524</v>
      </c>
    </row>
    <row r="400" spans="1:5" ht="15" outlineLevel="1">
      <c r="A400" s="52" t="s">
        <v>108</v>
      </c>
      <c r="B400" s="53" t="s">
        <v>109</v>
      </c>
      <c r="C400" s="53" t="s">
        <v>158</v>
      </c>
      <c r="D400" s="53" t="s">
        <v>8</v>
      </c>
      <c r="E400" s="103">
        <f>E401</f>
        <v>3320.694</v>
      </c>
    </row>
    <row r="401" spans="1:5" ht="15" outlineLevel="3">
      <c r="A401" s="52" t="s">
        <v>281</v>
      </c>
      <c r="B401" s="53" t="s">
        <v>109</v>
      </c>
      <c r="C401" s="53" t="s">
        <v>159</v>
      </c>
      <c r="D401" s="53" t="s">
        <v>8</v>
      </c>
      <c r="E401" s="103">
        <f>E402</f>
        <v>3320.694</v>
      </c>
    </row>
    <row r="402" spans="1:5" ht="15" outlineLevel="4">
      <c r="A402" s="52" t="s">
        <v>110</v>
      </c>
      <c r="B402" s="53" t="s">
        <v>109</v>
      </c>
      <c r="C402" s="53" t="s">
        <v>191</v>
      </c>
      <c r="D402" s="53" t="s">
        <v>8</v>
      </c>
      <c r="E402" s="103">
        <f>E403</f>
        <v>3320.694</v>
      </c>
    </row>
    <row r="403" spans="1:5" ht="15" outlineLevel="5">
      <c r="A403" s="52" t="s">
        <v>111</v>
      </c>
      <c r="B403" s="53" t="s">
        <v>109</v>
      </c>
      <c r="C403" s="53" t="s">
        <v>191</v>
      </c>
      <c r="D403" s="53" t="s">
        <v>112</v>
      </c>
      <c r="E403" s="103">
        <f>E404</f>
        <v>3320.694</v>
      </c>
    </row>
    <row r="404" spans="1:5" ht="15" outlineLevel="6">
      <c r="A404" s="52" t="s">
        <v>113</v>
      </c>
      <c r="B404" s="53" t="s">
        <v>109</v>
      </c>
      <c r="C404" s="53" t="s">
        <v>191</v>
      </c>
      <c r="D404" s="53" t="s">
        <v>114</v>
      </c>
      <c r="E404" s="103">
        <v>3320.694</v>
      </c>
    </row>
    <row r="405" spans="1:5" ht="15" outlineLevel="6">
      <c r="A405" s="52" t="s">
        <v>115</v>
      </c>
      <c r="B405" s="53" t="s">
        <v>116</v>
      </c>
      <c r="C405" s="53" t="s">
        <v>158</v>
      </c>
      <c r="D405" s="53" t="s">
        <v>8</v>
      </c>
      <c r="E405" s="103">
        <f>E406+E410+E415</f>
        <v>2960</v>
      </c>
    </row>
    <row r="406" spans="1:5" ht="37.5" outlineLevel="6">
      <c r="A406" s="52" t="s">
        <v>528</v>
      </c>
      <c r="B406" s="53" t="s">
        <v>116</v>
      </c>
      <c r="C406" s="53" t="s">
        <v>187</v>
      </c>
      <c r="D406" s="53" t="s">
        <v>8</v>
      </c>
      <c r="E406" s="103">
        <f>E407</f>
        <v>2550</v>
      </c>
    </row>
    <row r="407" spans="1:5" ht="75" outlineLevel="6">
      <c r="A407" s="32" t="s">
        <v>590</v>
      </c>
      <c r="B407" s="53" t="s">
        <v>116</v>
      </c>
      <c r="C407" s="53" t="s">
        <v>619</v>
      </c>
      <c r="D407" s="53" t="s">
        <v>8</v>
      </c>
      <c r="E407" s="103">
        <f>E408</f>
        <v>2550</v>
      </c>
    </row>
    <row r="408" spans="1:5" ht="15" outlineLevel="6">
      <c r="A408" s="52" t="s">
        <v>111</v>
      </c>
      <c r="B408" s="53" t="s">
        <v>116</v>
      </c>
      <c r="C408" s="53" t="s">
        <v>619</v>
      </c>
      <c r="D408" s="53" t="s">
        <v>112</v>
      </c>
      <c r="E408" s="103">
        <f>E409</f>
        <v>2550</v>
      </c>
    </row>
    <row r="409" spans="1:5" ht="33.75" customHeight="1" outlineLevel="6">
      <c r="A409" s="52" t="s">
        <v>118</v>
      </c>
      <c r="B409" s="53" t="s">
        <v>116</v>
      </c>
      <c r="C409" s="53" t="s">
        <v>619</v>
      </c>
      <c r="D409" s="53" t="s">
        <v>119</v>
      </c>
      <c r="E409" s="103">
        <v>2550</v>
      </c>
    </row>
    <row r="410" spans="1:5" ht="37.5" outlineLevel="6">
      <c r="A410" s="52" t="s">
        <v>546</v>
      </c>
      <c r="B410" s="53" t="s">
        <v>116</v>
      </c>
      <c r="C410" s="53" t="s">
        <v>165</v>
      </c>
      <c r="D410" s="53" t="s">
        <v>8</v>
      </c>
      <c r="E410" s="103">
        <f>E411</f>
        <v>210</v>
      </c>
    </row>
    <row r="411" spans="1:5" ht="15" outlineLevel="6">
      <c r="A411" s="52" t="s">
        <v>524</v>
      </c>
      <c r="B411" s="53" t="s">
        <v>116</v>
      </c>
      <c r="C411" s="53" t="s">
        <v>192</v>
      </c>
      <c r="D411" s="53" t="s">
        <v>8</v>
      </c>
      <c r="E411" s="103">
        <f>E412</f>
        <v>210</v>
      </c>
    </row>
    <row r="412" spans="1:5" ht="37.5" outlineLevel="6">
      <c r="A412" s="52" t="s">
        <v>120</v>
      </c>
      <c r="B412" s="53" t="s">
        <v>116</v>
      </c>
      <c r="C412" s="53" t="s">
        <v>193</v>
      </c>
      <c r="D412" s="53" t="s">
        <v>8</v>
      </c>
      <c r="E412" s="103">
        <f>E413</f>
        <v>210</v>
      </c>
    </row>
    <row r="413" spans="1:5" ht="15" outlineLevel="6">
      <c r="A413" s="52" t="s">
        <v>111</v>
      </c>
      <c r="B413" s="53" t="s">
        <v>116</v>
      </c>
      <c r="C413" s="53" t="s">
        <v>193</v>
      </c>
      <c r="D413" s="53" t="s">
        <v>112</v>
      </c>
      <c r="E413" s="103">
        <f>E414</f>
        <v>210</v>
      </c>
    </row>
    <row r="414" spans="1:5" ht="35.25" customHeight="1" outlineLevel="6">
      <c r="A414" s="52" t="s">
        <v>118</v>
      </c>
      <c r="B414" s="53" t="s">
        <v>116</v>
      </c>
      <c r="C414" s="53" t="s">
        <v>193</v>
      </c>
      <c r="D414" s="53" t="s">
        <v>119</v>
      </c>
      <c r="E414" s="103">
        <v>210</v>
      </c>
    </row>
    <row r="415" spans="1:5" ht="19.5" customHeight="1" outlineLevel="6">
      <c r="A415" s="52" t="s">
        <v>173</v>
      </c>
      <c r="B415" s="53" t="s">
        <v>116</v>
      </c>
      <c r="C415" s="53" t="s">
        <v>159</v>
      </c>
      <c r="D415" s="53" t="s">
        <v>8</v>
      </c>
      <c r="E415" s="103">
        <f>E416</f>
        <v>200</v>
      </c>
    </row>
    <row r="416" spans="1:5" ht="15" outlineLevel="6">
      <c r="A416" s="52" t="s">
        <v>639</v>
      </c>
      <c r="B416" s="53" t="s">
        <v>116</v>
      </c>
      <c r="C416" s="53" t="s">
        <v>640</v>
      </c>
      <c r="D416" s="53" t="s">
        <v>8</v>
      </c>
      <c r="E416" s="103">
        <f>E417</f>
        <v>200</v>
      </c>
    </row>
    <row r="417" spans="1:5" ht="15" outlineLevel="6">
      <c r="A417" s="52" t="s">
        <v>111</v>
      </c>
      <c r="B417" s="53" t="s">
        <v>116</v>
      </c>
      <c r="C417" s="53" t="s">
        <v>640</v>
      </c>
      <c r="D417" s="53" t="s">
        <v>112</v>
      </c>
      <c r="E417" s="103">
        <f>E418</f>
        <v>200</v>
      </c>
    </row>
    <row r="418" spans="1:5" ht="15" outlineLevel="6">
      <c r="A418" s="52" t="s">
        <v>667</v>
      </c>
      <c r="B418" s="53" t="s">
        <v>116</v>
      </c>
      <c r="C418" s="53" t="s">
        <v>640</v>
      </c>
      <c r="D418" s="53" t="s">
        <v>668</v>
      </c>
      <c r="E418" s="103">
        <v>200</v>
      </c>
    </row>
    <row r="419" spans="1:5" ht="15" outlineLevel="1">
      <c r="A419" s="52" t="s">
        <v>150</v>
      </c>
      <c r="B419" s="53" t="s">
        <v>151</v>
      </c>
      <c r="C419" s="53" t="s">
        <v>158</v>
      </c>
      <c r="D419" s="53" t="s">
        <v>8</v>
      </c>
      <c r="E419" s="103">
        <f>E420+E427</f>
        <v>21953.073</v>
      </c>
    </row>
    <row r="420" spans="1:5" ht="37.5" outlineLevel="2">
      <c r="A420" s="52" t="s">
        <v>543</v>
      </c>
      <c r="B420" s="53" t="s">
        <v>151</v>
      </c>
      <c r="C420" s="53" t="s">
        <v>187</v>
      </c>
      <c r="D420" s="53" t="s">
        <v>8</v>
      </c>
      <c r="E420" s="103">
        <f>E421</f>
        <v>4094</v>
      </c>
    </row>
    <row r="421" spans="1:5" ht="37.5" outlineLevel="3">
      <c r="A421" s="52" t="s">
        <v>547</v>
      </c>
      <c r="B421" s="53" t="s">
        <v>151</v>
      </c>
      <c r="C421" s="53" t="s">
        <v>188</v>
      </c>
      <c r="D421" s="53" t="s">
        <v>8</v>
      </c>
      <c r="E421" s="103">
        <f>E422</f>
        <v>4094</v>
      </c>
    </row>
    <row r="422" spans="1:5" ht="112.5" outlineLevel="4">
      <c r="A422" s="32" t="s">
        <v>548</v>
      </c>
      <c r="B422" s="53" t="s">
        <v>151</v>
      </c>
      <c r="C422" s="53" t="s">
        <v>210</v>
      </c>
      <c r="D422" s="53" t="s">
        <v>8</v>
      </c>
      <c r="E422" s="103">
        <f>E423+E425</f>
        <v>4094</v>
      </c>
    </row>
    <row r="423" spans="1:5" ht="21" customHeight="1" outlineLevel="5">
      <c r="A423" s="52" t="s">
        <v>18</v>
      </c>
      <c r="B423" s="53" t="s">
        <v>151</v>
      </c>
      <c r="C423" s="53" t="s">
        <v>210</v>
      </c>
      <c r="D423" s="53" t="s">
        <v>19</v>
      </c>
      <c r="E423" s="103">
        <f>E424</f>
        <v>24</v>
      </c>
    </row>
    <row r="424" spans="1:5" ht="37.5" outlineLevel="6">
      <c r="A424" s="52" t="s">
        <v>20</v>
      </c>
      <c r="B424" s="53" t="s">
        <v>151</v>
      </c>
      <c r="C424" s="53" t="s">
        <v>210</v>
      </c>
      <c r="D424" s="53" t="s">
        <v>21</v>
      </c>
      <c r="E424" s="103">
        <v>24</v>
      </c>
    </row>
    <row r="425" spans="1:5" ht="15" outlineLevel="5">
      <c r="A425" s="52" t="s">
        <v>111</v>
      </c>
      <c r="B425" s="53" t="s">
        <v>151</v>
      </c>
      <c r="C425" s="53" t="s">
        <v>210</v>
      </c>
      <c r="D425" s="53" t="s">
        <v>112</v>
      </c>
      <c r="E425" s="103">
        <f>E426</f>
        <v>4070</v>
      </c>
    </row>
    <row r="426" spans="1:9" ht="37.5" outlineLevel="6">
      <c r="A426" s="52" t="s">
        <v>118</v>
      </c>
      <c r="B426" s="53" t="s">
        <v>151</v>
      </c>
      <c r="C426" s="53" t="s">
        <v>210</v>
      </c>
      <c r="D426" s="53" t="s">
        <v>119</v>
      </c>
      <c r="E426" s="103">
        <v>4070</v>
      </c>
      <c r="I426" s="1" t="s">
        <v>68</v>
      </c>
    </row>
    <row r="427" spans="1:5" ht="20.25" customHeight="1" outlineLevel="6">
      <c r="A427" s="52" t="s">
        <v>173</v>
      </c>
      <c r="B427" s="53" t="s">
        <v>151</v>
      </c>
      <c r="C427" s="53" t="s">
        <v>159</v>
      </c>
      <c r="D427" s="53" t="s">
        <v>8</v>
      </c>
      <c r="E427" s="103">
        <f>E428</f>
        <v>17859.073</v>
      </c>
    </row>
    <row r="428" spans="1:5" ht="15" outlineLevel="6">
      <c r="A428" s="52" t="s">
        <v>491</v>
      </c>
      <c r="B428" s="53" t="s">
        <v>151</v>
      </c>
      <c r="C428" s="53" t="s">
        <v>490</v>
      </c>
      <c r="D428" s="53" t="s">
        <v>8</v>
      </c>
      <c r="E428" s="103">
        <f>E429</f>
        <v>17859.073</v>
      </c>
    </row>
    <row r="429" spans="1:5" ht="56.25" outlineLevel="6">
      <c r="A429" s="32" t="s">
        <v>593</v>
      </c>
      <c r="B429" s="53" t="s">
        <v>151</v>
      </c>
      <c r="C429" s="53" t="s">
        <v>623</v>
      </c>
      <c r="D429" s="53" t="s">
        <v>8</v>
      </c>
      <c r="E429" s="103">
        <f>E430</f>
        <v>17859.073</v>
      </c>
    </row>
    <row r="430" spans="1:5" ht="37.5" outlineLevel="6">
      <c r="A430" s="52" t="s">
        <v>396</v>
      </c>
      <c r="B430" s="53" t="s">
        <v>151</v>
      </c>
      <c r="C430" s="53" t="s">
        <v>623</v>
      </c>
      <c r="D430" s="53" t="s">
        <v>397</v>
      </c>
      <c r="E430" s="103">
        <f>E431</f>
        <v>17859.073</v>
      </c>
    </row>
    <row r="431" spans="1:5" ht="15" outlineLevel="6">
      <c r="A431" s="52" t="s">
        <v>398</v>
      </c>
      <c r="B431" s="53" t="s">
        <v>151</v>
      </c>
      <c r="C431" s="53" t="s">
        <v>623</v>
      </c>
      <c r="D431" s="53" t="s">
        <v>399</v>
      </c>
      <c r="E431" s="103">
        <v>17859.073</v>
      </c>
    </row>
    <row r="432" spans="1:6" s="3" customFormat="1" ht="15">
      <c r="A432" s="50" t="s">
        <v>121</v>
      </c>
      <c r="B432" s="51" t="s">
        <v>122</v>
      </c>
      <c r="C432" s="51" t="s">
        <v>158</v>
      </c>
      <c r="D432" s="51" t="s">
        <v>8</v>
      </c>
      <c r="E432" s="102">
        <f>E433</f>
        <v>8809.412</v>
      </c>
      <c r="F432" s="148">
        <f>E432/E462</f>
        <v>0.012183817039043952</v>
      </c>
    </row>
    <row r="433" spans="1:5" ht="15" outlineLevel="1">
      <c r="A433" s="52" t="s">
        <v>655</v>
      </c>
      <c r="B433" s="53" t="s">
        <v>654</v>
      </c>
      <c r="C433" s="53" t="s">
        <v>158</v>
      </c>
      <c r="D433" s="53" t="s">
        <v>8</v>
      </c>
      <c r="E433" s="103">
        <f>E434</f>
        <v>8809.412</v>
      </c>
    </row>
    <row r="434" spans="1:5" ht="37.5" outlineLevel="2">
      <c r="A434" s="52" t="s">
        <v>549</v>
      </c>
      <c r="B434" s="53" t="s">
        <v>654</v>
      </c>
      <c r="C434" s="53" t="s">
        <v>284</v>
      </c>
      <c r="D434" s="53" t="s">
        <v>8</v>
      </c>
      <c r="E434" s="103">
        <f>E435+E438+E443</f>
        <v>8809.412</v>
      </c>
    </row>
    <row r="435" spans="1:5" ht="37.5" outlineLevel="2">
      <c r="A435" s="52" t="s">
        <v>502</v>
      </c>
      <c r="B435" s="53" t="s">
        <v>654</v>
      </c>
      <c r="C435" s="53" t="s">
        <v>656</v>
      </c>
      <c r="D435" s="53" t="s">
        <v>8</v>
      </c>
      <c r="E435" s="103">
        <f>E436</f>
        <v>2971.292</v>
      </c>
    </row>
    <row r="436" spans="1:5" ht="37.5" outlineLevel="2">
      <c r="A436" s="52" t="s">
        <v>396</v>
      </c>
      <c r="B436" s="53" t="s">
        <v>654</v>
      </c>
      <c r="C436" s="53" t="s">
        <v>656</v>
      </c>
      <c r="D436" s="53" t="s">
        <v>397</v>
      </c>
      <c r="E436" s="103">
        <f>E437</f>
        <v>2971.292</v>
      </c>
    </row>
    <row r="437" spans="1:5" ht="15" outlineLevel="2">
      <c r="A437" s="52" t="s">
        <v>398</v>
      </c>
      <c r="B437" s="53" t="s">
        <v>654</v>
      </c>
      <c r="C437" s="53" t="s">
        <v>656</v>
      </c>
      <c r="D437" s="53" t="s">
        <v>399</v>
      </c>
      <c r="E437" s="103">
        <v>2971.292</v>
      </c>
    </row>
    <row r="438" spans="1:5" ht="15" outlineLevel="4">
      <c r="A438" s="52" t="s">
        <v>123</v>
      </c>
      <c r="B438" s="53" t="s">
        <v>654</v>
      </c>
      <c r="C438" s="53" t="s">
        <v>285</v>
      </c>
      <c r="D438" s="53" t="s">
        <v>8</v>
      </c>
      <c r="E438" s="103">
        <f>E439+E441</f>
        <v>510</v>
      </c>
    </row>
    <row r="439" spans="1:5" ht="20.25" customHeight="1" outlineLevel="5">
      <c r="A439" s="52" t="s">
        <v>18</v>
      </c>
      <c r="B439" s="53" t="s">
        <v>654</v>
      </c>
      <c r="C439" s="53" t="s">
        <v>285</v>
      </c>
      <c r="D439" s="53" t="s">
        <v>19</v>
      </c>
      <c r="E439" s="103">
        <f>E440</f>
        <v>480</v>
      </c>
    </row>
    <row r="440" spans="1:5" ht="37.5" outlineLevel="6">
      <c r="A440" s="52" t="s">
        <v>20</v>
      </c>
      <c r="B440" s="53" t="s">
        <v>654</v>
      </c>
      <c r="C440" s="53" t="s">
        <v>285</v>
      </c>
      <c r="D440" s="53" t="s">
        <v>21</v>
      </c>
      <c r="E440" s="103">
        <v>480</v>
      </c>
    </row>
    <row r="441" spans="1:5" ht="18.75" customHeight="1" outlineLevel="6">
      <c r="A441" s="52" t="s">
        <v>409</v>
      </c>
      <c r="B441" s="53" t="s">
        <v>654</v>
      </c>
      <c r="C441" s="53" t="s">
        <v>285</v>
      </c>
      <c r="D441" s="53" t="s">
        <v>23</v>
      </c>
      <c r="E441" s="103">
        <f>E442</f>
        <v>30</v>
      </c>
    </row>
    <row r="442" spans="1:5" ht="18.75" customHeight="1" outlineLevel="6">
      <c r="A442" s="52" t="s">
        <v>410</v>
      </c>
      <c r="B442" s="53" t="s">
        <v>654</v>
      </c>
      <c r="C442" s="53" t="s">
        <v>285</v>
      </c>
      <c r="D442" s="53" t="s">
        <v>25</v>
      </c>
      <c r="E442" s="103">
        <v>30</v>
      </c>
    </row>
    <row r="443" spans="1:5" ht="56.25" outlineLevel="6">
      <c r="A443" s="32" t="s">
        <v>586</v>
      </c>
      <c r="B443" s="53" t="s">
        <v>654</v>
      </c>
      <c r="C443" s="53" t="s">
        <v>657</v>
      </c>
      <c r="D443" s="53" t="s">
        <v>8</v>
      </c>
      <c r="E443" s="103">
        <f>E444</f>
        <v>5328.12</v>
      </c>
    </row>
    <row r="444" spans="1:5" ht="37.5" outlineLevel="6">
      <c r="A444" s="52" t="s">
        <v>396</v>
      </c>
      <c r="B444" s="53" t="s">
        <v>654</v>
      </c>
      <c r="C444" s="53" t="s">
        <v>657</v>
      </c>
      <c r="D444" s="53" t="s">
        <v>397</v>
      </c>
      <c r="E444" s="103">
        <f>E445</f>
        <v>5328.12</v>
      </c>
    </row>
    <row r="445" spans="1:5" ht="18.75" customHeight="1" outlineLevel="6">
      <c r="A445" s="52" t="s">
        <v>398</v>
      </c>
      <c r="B445" s="53" t="s">
        <v>654</v>
      </c>
      <c r="C445" s="53" t="s">
        <v>657</v>
      </c>
      <c r="D445" s="53" t="s">
        <v>399</v>
      </c>
      <c r="E445" s="103">
        <v>5328.12</v>
      </c>
    </row>
    <row r="446" spans="1:6" s="3" customFormat="1" ht="15">
      <c r="A446" s="50" t="s">
        <v>124</v>
      </c>
      <c r="B446" s="51" t="s">
        <v>125</v>
      </c>
      <c r="C446" s="51" t="s">
        <v>158</v>
      </c>
      <c r="D446" s="51" t="s">
        <v>8</v>
      </c>
      <c r="E446" s="102">
        <f aca="true" t="shared" si="0" ref="E446:E451">E447</f>
        <v>1762.5</v>
      </c>
      <c r="F446" s="148">
        <f>E446/E462</f>
        <v>0.0024376175766685636</v>
      </c>
    </row>
    <row r="447" spans="1:5" ht="15" outlineLevel="1">
      <c r="A447" s="52" t="s">
        <v>126</v>
      </c>
      <c r="B447" s="53" t="s">
        <v>127</v>
      </c>
      <c r="C447" s="53" t="s">
        <v>158</v>
      </c>
      <c r="D447" s="53" t="s">
        <v>8</v>
      </c>
      <c r="E447" s="103">
        <f t="shared" si="0"/>
        <v>1762.5</v>
      </c>
    </row>
    <row r="448" spans="1:5" ht="37.5" outlineLevel="2">
      <c r="A448" s="52" t="s">
        <v>511</v>
      </c>
      <c r="B448" s="53" t="s">
        <v>127</v>
      </c>
      <c r="C448" s="53" t="s">
        <v>161</v>
      </c>
      <c r="D448" s="53" t="s">
        <v>8</v>
      </c>
      <c r="E448" s="103">
        <f t="shared" si="0"/>
        <v>1762.5</v>
      </c>
    </row>
    <row r="449" spans="1:5" ht="36.75" customHeight="1" outlineLevel="3">
      <c r="A449" s="57" t="s">
        <v>550</v>
      </c>
      <c r="B449" s="53" t="s">
        <v>127</v>
      </c>
      <c r="C449" s="53" t="s">
        <v>354</v>
      </c>
      <c r="D449" s="53" t="s">
        <v>8</v>
      </c>
      <c r="E449" s="103">
        <f t="shared" si="0"/>
        <v>1762.5</v>
      </c>
    </row>
    <row r="450" spans="1:5" ht="37.5" outlineLevel="4">
      <c r="A450" s="52" t="s">
        <v>128</v>
      </c>
      <c r="B450" s="53" t="s">
        <v>127</v>
      </c>
      <c r="C450" s="53" t="s">
        <v>355</v>
      </c>
      <c r="D450" s="53" t="s">
        <v>8</v>
      </c>
      <c r="E450" s="103">
        <f t="shared" si="0"/>
        <v>1762.5</v>
      </c>
    </row>
    <row r="451" spans="1:5" ht="37.5" outlineLevel="5">
      <c r="A451" s="52" t="s">
        <v>53</v>
      </c>
      <c r="B451" s="53" t="s">
        <v>127</v>
      </c>
      <c r="C451" s="53" t="s">
        <v>355</v>
      </c>
      <c r="D451" s="53" t="s">
        <v>54</v>
      </c>
      <c r="E451" s="103">
        <f t="shared" si="0"/>
        <v>1762.5</v>
      </c>
    </row>
    <row r="452" spans="1:5" ht="15" outlineLevel="6">
      <c r="A452" s="52" t="s">
        <v>55</v>
      </c>
      <c r="B452" s="53" t="s">
        <v>127</v>
      </c>
      <c r="C452" s="53" t="s">
        <v>355</v>
      </c>
      <c r="D452" s="53" t="s">
        <v>56</v>
      </c>
      <c r="E452" s="103">
        <v>1762.5</v>
      </c>
    </row>
    <row r="453" spans="1:6" s="3" customFormat="1" ht="56.25">
      <c r="A453" s="50" t="s">
        <v>33</v>
      </c>
      <c r="B453" s="51" t="s">
        <v>34</v>
      </c>
      <c r="C453" s="51" t="s">
        <v>158</v>
      </c>
      <c r="D453" s="51" t="s">
        <v>8</v>
      </c>
      <c r="E453" s="102">
        <f>E454</f>
        <v>17377.670000000002</v>
      </c>
      <c r="F453" s="148">
        <f>E453/E462</f>
        <v>0.02403410713960057</v>
      </c>
    </row>
    <row r="454" spans="1:5" ht="37.5" outlineLevel="1">
      <c r="A454" s="52" t="s">
        <v>35</v>
      </c>
      <c r="B454" s="53" t="s">
        <v>36</v>
      </c>
      <c r="C454" s="53" t="s">
        <v>158</v>
      </c>
      <c r="D454" s="53" t="s">
        <v>8</v>
      </c>
      <c r="E454" s="103">
        <f>E455</f>
        <v>17377.670000000002</v>
      </c>
    </row>
    <row r="455" spans="1:5" ht="37.5" outlineLevel="2">
      <c r="A455" s="52" t="s">
        <v>546</v>
      </c>
      <c r="B455" s="53" t="s">
        <v>36</v>
      </c>
      <c r="C455" s="53" t="s">
        <v>165</v>
      </c>
      <c r="D455" s="53" t="s">
        <v>8</v>
      </c>
      <c r="E455" s="103">
        <f>E456+E459</f>
        <v>17377.670000000002</v>
      </c>
    </row>
    <row r="456" spans="1:5" ht="37.5" outlineLevel="4">
      <c r="A456" s="52" t="s">
        <v>37</v>
      </c>
      <c r="B456" s="53" t="s">
        <v>36</v>
      </c>
      <c r="C456" s="53" t="s">
        <v>166</v>
      </c>
      <c r="D456" s="53" t="s">
        <v>8</v>
      </c>
      <c r="E456" s="103">
        <f>E457</f>
        <v>5231.203</v>
      </c>
    </row>
    <row r="457" spans="1:5" ht="15" outlineLevel="5">
      <c r="A457" s="52" t="s">
        <v>31</v>
      </c>
      <c r="B457" s="53" t="s">
        <v>36</v>
      </c>
      <c r="C457" s="53" t="s">
        <v>166</v>
      </c>
      <c r="D457" s="53" t="s">
        <v>32</v>
      </c>
      <c r="E457" s="103">
        <f>E458</f>
        <v>5231.203</v>
      </c>
    </row>
    <row r="458" spans="1:5" ht="15" outlineLevel="6">
      <c r="A458" s="52" t="s">
        <v>38</v>
      </c>
      <c r="B458" s="53" t="s">
        <v>36</v>
      </c>
      <c r="C458" s="53" t="s">
        <v>166</v>
      </c>
      <c r="D458" s="53" t="s">
        <v>39</v>
      </c>
      <c r="E458" s="103">
        <v>5231.203</v>
      </c>
    </row>
    <row r="459" spans="1:5" ht="75" outlineLevel="4">
      <c r="A459" s="32" t="s">
        <v>468</v>
      </c>
      <c r="B459" s="53" t="s">
        <v>36</v>
      </c>
      <c r="C459" s="53" t="s">
        <v>349</v>
      </c>
      <c r="D459" s="53" t="s">
        <v>8</v>
      </c>
      <c r="E459" s="103">
        <f>E460</f>
        <v>12146.467</v>
      </c>
    </row>
    <row r="460" spans="1:5" ht="15" outlineLevel="5">
      <c r="A460" s="52" t="s">
        <v>31</v>
      </c>
      <c r="B460" s="53" t="s">
        <v>36</v>
      </c>
      <c r="C460" s="53" t="s">
        <v>349</v>
      </c>
      <c r="D460" s="53" t="s">
        <v>32</v>
      </c>
      <c r="E460" s="103">
        <f>E461</f>
        <v>12146.467</v>
      </c>
    </row>
    <row r="461" spans="1:5" ht="15" outlineLevel="6">
      <c r="A461" s="52" t="s">
        <v>38</v>
      </c>
      <c r="B461" s="53" t="s">
        <v>36</v>
      </c>
      <c r="C461" s="53" t="s">
        <v>349</v>
      </c>
      <c r="D461" s="53" t="s">
        <v>39</v>
      </c>
      <c r="E461" s="103">
        <v>12146.467</v>
      </c>
    </row>
    <row r="462" spans="1:7" s="3" customFormat="1" ht="15">
      <c r="A462" s="165" t="s">
        <v>145</v>
      </c>
      <c r="B462" s="165"/>
      <c r="C462" s="165"/>
      <c r="D462" s="165"/>
      <c r="E462" s="109">
        <f>E16+E154+E166+E172+E209+E258+E271+E383+E399+E432+E446+E453</f>
        <v>723042.046</v>
      </c>
      <c r="F462" s="9"/>
      <c r="G462" s="9"/>
    </row>
    <row r="463" spans="1:5" ht="15">
      <c r="A463" s="65"/>
      <c r="B463" s="65"/>
      <c r="C463" s="65"/>
      <c r="D463" s="65"/>
      <c r="E463" s="74"/>
    </row>
    <row r="464" spans="1:5" ht="15">
      <c r="A464" s="168"/>
      <c r="B464" s="168"/>
      <c r="C464" s="168"/>
      <c r="D464" s="168"/>
      <c r="E464" s="168"/>
    </row>
    <row r="465" spans="3:5" ht="15">
      <c r="C465" s="75"/>
      <c r="E465" s="76"/>
    </row>
    <row r="466" spans="3:5" ht="15">
      <c r="C466" s="75"/>
      <c r="E466" s="76"/>
    </row>
    <row r="467" spans="3:7" ht="15">
      <c r="C467" s="114" t="s">
        <v>427</v>
      </c>
      <c r="D467" s="115"/>
      <c r="E467" s="116">
        <f>E273+E300+E327+E349+E363+E420+E406</f>
        <v>502444.14099999995</v>
      </c>
      <c r="F467" s="113"/>
      <c r="G467" s="113"/>
    </row>
    <row r="468" spans="3:7" ht="15">
      <c r="C468" s="114" t="s">
        <v>428</v>
      </c>
      <c r="D468" s="115"/>
      <c r="E468" s="116">
        <f>E344+E385</f>
        <v>22774.134000000002</v>
      </c>
      <c r="F468" s="113"/>
      <c r="G468" s="113"/>
    </row>
    <row r="469" spans="3:7" ht="15">
      <c r="C469" s="114" t="s">
        <v>429</v>
      </c>
      <c r="D469" s="115"/>
      <c r="E469" s="116">
        <f>E260</f>
        <v>513.838</v>
      </c>
      <c r="F469" s="113"/>
      <c r="G469" s="113"/>
    </row>
    <row r="470" spans="3:7" ht="15">
      <c r="C470" s="114" t="s">
        <v>430</v>
      </c>
      <c r="D470" s="115"/>
      <c r="E470" s="116">
        <f>E434</f>
        <v>8809.412</v>
      </c>
      <c r="F470" s="113"/>
      <c r="G470" s="113"/>
    </row>
    <row r="471" spans="3:7" ht="15">
      <c r="C471" s="114" t="s">
        <v>431</v>
      </c>
      <c r="D471" s="115"/>
      <c r="E471" s="116">
        <f>E455+E410+E197+E180</f>
        <v>19919.513000000003</v>
      </c>
      <c r="F471" s="113"/>
      <c r="G471" s="113"/>
    </row>
    <row r="472" spans="3:7" ht="15">
      <c r="C472" s="114" t="s">
        <v>432</v>
      </c>
      <c r="D472" s="115"/>
      <c r="E472" s="116">
        <f>E76+E448</f>
        <v>20560.109</v>
      </c>
      <c r="F472" s="113"/>
      <c r="G472" s="113"/>
    </row>
    <row r="473" spans="3:7" ht="15">
      <c r="C473" s="114" t="s">
        <v>433</v>
      </c>
      <c r="D473" s="115"/>
      <c r="E473" s="116">
        <f>E185+E211+E217+E240+E250</f>
        <v>62750.56</v>
      </c>
      <c r="F473" s="113"/>
      <c r="G473" s="113"/>
    </row>
    <row r="474" spans="3:7" ht="15">
      <c r="C474" s="114" t="s">
        <v>434</v>
      </c>
      <c r="D474" s="115"/>
      <c r="E474" s="116">
        <f>E102</f>
        <v>84.519</v>
      </c>
      <c r="F474" s="113"/>
      <c r="G474" s="113"/>
    </row>
    <row r="475" spans="3:7" ht="15">
      <c r="C475" s="114" t="s">
        <v>435</v>
      </c>
      <c r="D475" s="115"/>
      <c r="E475" s="116">
        <f>E18+E23+E38+E45+E71+E51+E106+E156+E162+E168+E174+E244+E401+E427+E66+E415+E205</f>
        <v>85185.81999999999</v>
      </c>
      <c r="F475" s="113"/>
      <c r="G475" s="113"/>
    </row>
    <row r="476" spans="3:7" ht="15">
      <c r="C476" s="114"/>
      <c r="D476" s="115"/>
      <c r="E476" s="116">
        <f>SUM(E467:E475)</f>
        <v>723042.0459999999</v>
      </c>
      <c r="F476" s="113"/>
      <c r="G476" s="113"/>
    </row>
    <row r="477" spans="3:7" ht="15">
      <c r="C477" s="114"/>
      <c r="D477" s="115"/>
      <c r="E477" s="116"/>
      <c r="F477" s="113"/>
      <c r="G477" s="113"/>
    </row>
    <row r="478" spans="3:7" ht="15">
      <c r="C478" s="114"/>
      <c r="D478" s="115"/>
      <c r="E478" s="116">
        <f>E462-E476</f>
        <v>0</v>
      </c>
      <c r="F478" s="113"/>
      <c r="G478" s="113"/>
    </row>
    <row r="479" spans="3:7" ht="15">
      <c r="C479" s="114"/>
      <c r="D479" s="115"/>
      <c r="E479" s="116"/>
      <c r="F479" s="113"/>
      <c r="G479" s="113"/>
    </row>
    <row r="480" spans="3:7" ht="15">
      <c r="C480" s="114" t="s">
        <v>309</v>
      </c>
      <c r="D480" s="115"/>
      <c r="E480" s="116">
        <f>E275+E278</f>
        <v>111738.341</v>
      </c>
      <c r="F480" s="113"/>
      <c r="G480" s="113"/>
    </row>
    <row r="481" spans="3:7" ht="15">
      <c r="C481" s="114" t="s">
        <v>311</v>
      </c>
      <c r="D481" s="115"/>
      <c r="E481" s="116">
        <f>E284+E290+E287+E281+E293+E296</f>
        <v>20259.178999999996</v>
      </c>
      <c r="F481" s="113"/>
      <c r="G481" s="113"/>
    </row>
    <row r="482" spans="3:7" ht="15">
      <c r="C482" s="114" t="s">
        <v>333</v>
      </c>
      <c r="D482" s="115"/>
      <c r="E482" s="116">
        <f>E422</f>
        <v>4094</v>
      </c>
      <c r="F482" s="113"/>
      <c r="G482" s="113"/>
    </row>
    <row r="483" spans="3:7" ht="15">
      <c r="C483" s="114" t="s">
        <v>312</v>
      </c>
      <c r="D483" s="115"/>
      <c r="E483" s="116">
        <f>E302+E305</f>
        <v>299270.354</v>
      </c>
      <c r="F483" s="113"/>
      <c r="G483" s="113"/>
    </row>
    <row r="484" spans="3:7" ht="15">
      <c r="C484" s="114" t="s">
        <v>310</v>
      </c>
      <c r="D484" s="115"/>
      <c r="E484" s="116">
        <f>E308+E311+E323+E351+E317+E314</f>
        <v>10188.044999999998</v>
      </c>
      <c r="F484" s="113"/>
      <c r="G484" s="113"/>
    </row>
    <row r="485" spans="3:7" ht="15">
      <c r="C485" s="114" t="s">
        <v>313</v>
      </c>
      <c r="D485" s="115"/>
      <c r="E485" s="116">
        <f>E320+E354</f>
        <v>16371.804</v>
      </c>
      <c r="F485" s="113"/>
      <c r="G485" s="113"/>
    </row>
    <row r="486" spans="3:7" ht="15">
      <c r="C486" s="114" t="s">
        <v>314</v>
      </c>
      <c r="D486" s="115"/>
      <c r="E486" s="116">
        <f>E329</f>
        <v>19813.81</v>
      </c>
      <c r="F486" s="113"/>
      <c r="G486" s="113"/>
    </row>
    <row r="487" spans="3:7" ht="15">
      <c r="C487" s="114" t="s">
        <v>315</v>
      </c>
      <c r="D487" s="115"/>
      <c r="E487" s="116">
        <f>E335+E332</f>
        <v>129.9</v>
      </c>
      <c r="F487" s="113"/>
      <c r="G487" s="113"/>
    </row>
    <row r="488" spans="3:7" ht="15">
      <c r="C488" s="114" t="s">
        <v>661</v>
      </c>
      <c r="D488" s="115"/>
      <c r="E488" s="116">
        <f>E338+E341</f>
        <v>90.18</v>
      </c>
      <c r="F488" s="113"/>
      <c r="G488" s="113"/>
    </row>
    <row r="489" spans="3:7" ht="15">
      <c r="C489" s="114" t="s">
        <v>316</v>
      </c>
      <c r="D489" s="115"/>
      <c r="E489" s="116">
        <f>E364+E371+E380</f>
        <v>17864.528</v>
      </c>
      <c r="F489" s="113"/>
      <c r="G489" s="113"/>
    </row>
    <row r="490" spans="3:7" ht="15">
      <c r="C490" s="114" t="s">
        <v>339</v>
      </c>
      <c r="D490" s="115"/>
      <c r="E490" s="116">
        <f>E359</f>
        <v>74</v>
      </c>
      <c r="F490" s="113"/>
      <c r="G490" s="113"/>
    </row>
    <row r="491" spans="3:7" ht="15">
      <c r="C491" s="114" t="s">
        <v>620</v>
      </c>
      <c r="D491" s="115"/>
      <c r="E491" s="116">
        <f>E407</f>
        <v>2550</v>
      </c>
      <c r="F491" s="113"/>
      <c r="G491" s="113"/>
    </row>
    <row r="492" spans="3:7" ht="15">
      <c r="C492" s="114" t="s">
        <v>317</v>
      </c>
      <c r="D492" s="115"/>
      <c r="E492" s="116">
        <f>E389+E392+E386</f>
        <v>7823.095</v>
      </c>
      <c r="F492" s="113"/>
      <c r="G492" s="113"/>
    </row>
    <row r="493" spans="3:7" ht="15">
      <c r="C493" s="114" t="s">
        <v>318</v>
      </c>
      <c r="D493" s="115"/>
      <c r="E493" s="116">
        <f>E345</f>
        <v>13978.539</v>
      </c>
      <c r="F493" s="113"/>
      <c r="G493" s="113"/>
    </row>
    <row r="494" spans="3:7" ht="15">
      <c r="C494" s="114" t="s">
        <v>319</v>
      </c>
      <c r="D494" s="115"/>
      <c r="E494" s="116">
        <f>E395</f>
        <v>972.5</v>
      </c>
      <c r="F494" s="113"/>
      <c r="G494" s="113"/>
    </row>
    <row r="495" spans="3:7" ht="15">
      <c r="C495" s="114" t="s">
        <v>357</v>
      </c>
      <c r="D495" s="115"/>
      <c r="E495" s="116">
        <f>E262</f>
        <v>439.633</v>
      </c>
      <c r="F495" s="113"/>
      <c r="G495" s="113"/>
    </row>
    <row r="496" spans="3:7" ht="15">
      <c r="C496" s="114" t="s">
        <v>320</v>
      </c>
      <c r="D496" s="115"/>
      <c r="E496" s="116">
        <f>E265</f>
        <v>44.205</v>
      </c>
      <c r="F496" s="113"/>
      <c r="G496" s="113"/>
    </row>
    <row r="497" spans="3:7" ht="15">
      <c r="C497" s="114" t="s">
        <v>358</v>
      </c>
      <c r="D497" s="115"/>
      <c r="E497" s="116">
        <f>E268</f>
        <v>30</v>
      </c>
      <c r="F497" s="113"/>
      <c r="G497" s="113"/>
    </row>
    <row r="498" spans="3:7" ht="15">
      <c r="C498" s="114" t="s">
        <v>321</v>
      </c>
      <c r="D498" s="115"/>
      <c r="E498" s="116">
        <f>E438</f>
        <v>510</v>
      </c>
      <c r="F498" s="113"/>
      <c r="G498" s="113"/>
    </row>
    <row r="499" spans="3:7" ht="15">
      <c r="C499" s="114" t="s">
        <v>660</v>
      </c>
      <c r="D499" s="115"/>
      <c r="E499" s="116">
        <f>E435+E443</f>
        <v>8299.412</v>
      </c>
      <c r="F499" s="113"/>
      <c r="G499" s="113"/>
    </row>
    <row r="500" spans="3:7" ht="15">
      <c r="C500" s="114" t="s">
        <v>322</v>
      </c>
      <c r="D500" s="115"/>
      <c r="E500" s="116">
        <f>E412</f>
        <v>210</v>
      </c>
      <c r="F500" s="113"/>
      <c r="G500" s="113"/>
    </row>
    <row r="501" spans="3:7" ht="15">
      <c r="C501" s="114" t="s">
        <v>439</v>
      </c>
      <c r="D501" s="115"/>
      <c r="E501" s="116"/>
      <c r="F501" s="113"/>
      <c r="G501" s="113"/>
    </row>
    <row r="502" spans="3:7" ht="15">
      <c r="C502" s="114" t="s">
        <v>323</v>
      </c>
      <c r="D502" s="115"/>
      <c r="E502" s="116">
        <f>E202+E199</f>
        <v>2328.6200000000003</v>
      </c>
      <c r="F502" s="113"/>
      <c r="G502" s="113"/>
    </row>
    <row r="503" spans="3:7" ht="15">
      <c r="C503" s="114" t="s">
        <v>324</v>
      </c>
      <c r="D503" s="115"/>
      <c r="E503" s="116">
        <f>E181</f>
        <v>3.223</v>
      </c>
      <c r="F503" s="113"/>
      <c r="G503" s="113"/>
    </row>
    <row r="504" spans="3:7" ht="15">
      <c r="C504" s="114" t="s">
        <v>440</v>
      </c>
      <c r="D504" s="115"/>
      <c r="E504" s="116"/>
      <c r="F504" s="113"/>
      <c r="G504" s="113"/>
    </row>
    <row r="505" spans="3:7" ht="15">
      <c r="C505" s="114" t="s">
        <v>325</v>
      </c>
      <c r="D505" s="115"/>
      <c r="E505" s="116">
        <f>E456+E459</f>
        <v>17377.670000000002</v>
      </c>
      <c r="F505" s="113"/>
      <c r="G505" s="113"/>
    </row>
    <row r="506" spans="3:7" ht="15">
      <c r="C506" s="114" t="s">
        <v>441</v>
      </c>
      <c r="D506" s="115"/>
      <c r="E506" s="116">
        <v>0</v>
      </c>
      <c r="F506" s="113"/>
      <c r="G506" s="113"/>
    </row>
    <row r="507" spans="3:7" ht="15">
      <c r="C507" s="114" t="s">
        <v>356</v>
      </c>
      <c r="D507" s="115"/>
      <c r="E507" s="116"/>
      <c r="F507" s="113"/>
      <c r="G507" s="113"/>
    </row>
    <row r="508" spans="3:7" ht="15">
      <c r="C508" s="114" t="s">
        <v>326</v>
      </c>
      <c r="D508" s="115"/>
      <c r="E508" s="116">
        <f>E78+E81</f>
        <v>1010.914</v>
      </c>
      <c r="F508" s="113"/>
      <c r="G508" s="113"/>
    </row>
    <row r="509" spans="3:7" ht="15">
      <c r="C509" s="114" t="s">
        <v>442</v>
      </c>
      <c r="D509" s="115"/>
      <c r="E509" s="116"/>
      <c r="F509" s="113"/>
      <c r="G509" s="113"/>
    </row>
    <row r="510" spans="3:7" ht="15">
      <c r="C510" s="114" t="s">
        <v>345</v>
      </c>
      <c r="D510" s="115"/>
      <c r="E510" s="116">
        <f>E450</f>
        <v>1762.5</v>
      </c>
      <c r="F510" s="113"/>
      <c r="G510" s="113"/>
    </row>
    <row r="511" spans="3:7" ht="15">
      <c r="C511" s="114" t="s">
        <v>327</v>
      </c>
      <c r="D511" s="115"/>
      <c r="E511" s="116">
        <f>E84</f>
        <v>2780.432</v>
      </c>
      <c r="F511" s="113"/>
      <c r="G511" s="113"/>
    </row>
    <row r="512" spans="3:7" ht="15">
      <c r="C512" s="114" t="s">
        <v>328</v>
      </c>
      <c r="D512" s="115"/>
      <c r="E512" s="116">
        <f>E93</f>
        <v>15006.263</v>
      </c>
      <c r="F512" s="113"/>
      <c r="G512" s="113"/>
    </row>
    <row r="513" spans="3:7" ht="15">
      <c r="C513" s="114" t="s">
        <v>406</v>
      </c>
      <c r="D513" s="115"/>
      <c r="E513" s="116"/>
      <c r="F513" s="113"/>
      <c r="G513" s="113"/>
    </row>
    <row r="514" spans="3:7" ht="15">
      <c r="C514" s="114" t="s">
        <v>443</v>
      </c>
      <c r="D514" s="115"/>
      <c r="E514" s="116"/>
      <c r="F514" s="113"/>
      <c r="G514" s="113"/>
    </row>
    <row r="515" spans="3:7" ht="15">
      <c r="C515" s="114" t="s">
        <v>329</v>
      </c>
      <c r="D515" s="115"/>
      <c r="E515" s="116">
        <f>E219+E222+E213+E227+E233+E236+E230+E255+E252</f>
        <v>35601.964</v>
      </c>
      <c r="F515" s="113"/>
      <c r="G515" s="113"/>
    </row>
    <row r="516" spans="3:7" ht="15">
      <c r="C516" s="114" t="s">
        <v>330</v>
      </c>
      <c r="D516" s="115"/>
      <c r="E516" s="116">
        <f>E187+E190+E193</f>
        <v>26938.484</v>
      </c>
      <c r="F516" s="113"/>
      <c r="G516" s="113"/>
    </row>
    <row r="517" spans="3:7" ht="15">
      <c r="C517" s="114" t="s">
        <v>331</v>
      </c>
      <c r="D517" s="115"/>
      <c r="E517" s="116">
        <f>E241</f>
        <v>210.112</v>
      </c>
      <c r="F517" s="113"/>
      <c r="G517" s="113"/>
    </row>
    <row r="518" spans="3:7" ht="15">
      <c r="C518" s="114" t="s">
        <v>332</v>
      </c>
      <c r="D518" s="115"/>
      <c r="E518" s="116">
        <f>E103</f>
        <v>84.519</v>
      </c>
      <c r="F518" s="113">
        <f>SUM(E480:E518)</f>
        <v>637856.226</v>
      </c>
      <c r="G518" s="113"/>
    </row>
    <row r="519" spans="3:7" ht="15">
      <c r="C519" s="114" t="s">
        <v>159</v>
      </c>
      <c r="D519" s="115"/>
      <c r="E519" s="116">
        <f>E18+E23+E38+E45+E71+E51+E106+E156+E162+E168+E174+E244+E401+E427+E66+E415+E205</f>
        <v>85185.81999999999</v>
      </c>
      <c r="F519" s="113"/>
      <c r="G519" s="113"/>
    </row>
    <row r="520" spans="3:7" ht="15">
      <c r="C520" s="114"/>
      <c r="D520" s="115"/>
      <c r="E520" s="116">
        <f>SUM(E480:E519)</f>
        <v>723042.046</v>
      </c>
      <c r="F520" s="113">
        <f>E476-E520</f>
        <v>0</v>
      </c>
      <c r="G520" s="113"/>
    </row>
    <row r="521" ht="15">
      <c r="C521" s="75"/>
    </row>
    <row r="522" ht="15">
      <c r="C522" s="75"/>
    </row>
    <row r="523" ht="15">
      <c r="C523" s="75"/>
    </row>
    <row r="524" ht="15">
      <c r="C524" s="75"/>
    </row>
    <row r="525" ht="15">
      <c r="C525" s="75"/>
    </row>
    <row r="526" ht="15">
      <c r="C526" s="75"/>
    </row>
    <row r="527" ht="15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rintOptions/>
  <pageMargins left="0.984251968503937" right="0.984251968503937" top="0.35433070866141736" bottom="0.3937007874015748" header="0.31496062992125984" footer="0.31496062992125984"/>
  <pageSetup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zoomScale="98" zoomScaleSheetLayoutView="98" workbookViewId="0" topLeftCell="B1">
      <selection activeCell="F2" sqref="F2"/>
    </sheetView>
  </sheetViews>
  <sheetFormatPr defaultColWidth="9.140625" defaultRowHeight="15" outlineLevelRow="6"/>
  <cols>
    <col min="1" max="1" width="71.8515625" style="133" customWidth="1"/>
    <col min="2" max="2" width="7.7109375" style="68" customWidth="1"/>
    <col min="3" max="3" width="14.57421875" style="68" customWidth="1"/>
    <col min="4" max="4" width="6.421875" style="68" customWidth="1"/>
    <col min="5" max="5" width="15.00390625" style="68" customWidth="1"/>
    <col min="6" max="6" width="14.7109375" style="46" customWidth="1"/>
    <col min="7" max="7" width="13.57421875" style="1" customWidth="1"/>
    <col min="8" max="8" width="14.140625" style="1" customWidth="1"/>
    <col min="9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21" t="s">
        <v>372</v>
      </c>
    </row>
    <row r="2" ht="18.75">
      <c r="F2" s="151" t="s">
        <v>675</v>
      </c>
    </row>
    <row r="3" ht="15">
      <c r="F3" s="151" t="s">
        <v>676</v>
      </c>
    </row>
    <row r="4" ht="15">
      <c r="F4" s="151"/>
    </row>
    <row r="5" ht="15">
      <c r="F5" s="151" t="s">
        <v>452</v>
      </c>
    </row>
    <row r="6" ht="15">
      <c r="F6" s="151" t="s">
        <v>614</v>
      </c>
    </row>
    <row r="7" ht="15">
      <c r="F7" s="151" t="s">
        <v>615</v>
      </c>
    </row>
    <row r="8" ht="15">
      <c r="F8" s="151" t="s">
        <v>616</v>
      </c>
    </row>
    <row r="9" spans="1:6" ht="15">
      <c r="A9" s="169" t="s">
        <v>279</v>
      </c>
      <c r="B9" s="169"/>
      <c r="C9" s="169"/>
      <c r="D9" s="169"/>
      <c r="E9" s="169"/>
      <c r="F9" s="169"/>
    </row>
    <row r="10" spans="1:6" ht="15">
      <c r="A10" s="164" t="s">
        <v>465</v>
      </c>
      <c r="B10" s="164"/>
      <c r="C10" s="164"/>
      <c r="D10" s="164"/>
      <c r="E10" s="164"/>
      <c r="F10" s="164"/>
    </row>
    <row r="11" spans="1:6" ht="19.5" customHeight="1">
      <c r="A11" s="164" t="s">
        <v>453</v>
      </c>
      <c r="B11" s="164"/>
      <c r="C11" s="164"/>
      <c r="D11" s="164"/>
      <c r="E11" s="164"/>
      <c r="F11" s="164"/>
    </row>
    <row r="12" spans="1:6" ht="19.5" customHeight="1">
      <c r="A12" s="164" t="s">
        <v>454</v>
      </c>
      <c r="B12" s="164"/>
      <c r="C12" s="164"/>
      <c r="D12" s="164"/>
      <c r="E12" s="164"/>
      <c r="F12" s="164"/>
    </row>
    <row r="13" spans="1:6" ht="15">
      <c r="A13" s="164" t="s">
        <v>455</v>
      </c>
      <c r="B13" s="164"/>
      <c r="C13" s="164"/>
      <c r="D13" s="164"/>
      <c r="E13" s="164"/>
      <c r="F13" s="164"/>
    </row>
    <row r="14" spans="1:6" ht="15">
      <c r="A14" s="44"/>
      <c r="B14" s="69"/>
      <c r="C14" s="69"/>
      <c r="D14" s="69"/>
      <c r="F14" s="143" t="s">
        <v>337</v>
      </c>
    </row>
    <row r="15" spans="1:6" ht="37.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444</v>
      </c>
      <c r="F15" s="48" t="s">
        <v>461</v>
      </c>
    </row>
    <row r="16" spans="1:7" s="3" customFormat="1" ht="15">
      <c r="A16" s="50" t="s">
        <v>9</v>
      </c>
      <c r="B16" s="51" t="s">
        <v>10</v>
      </c>
      <c r="C16" s="51" t="s">
        <v>158</v>
      </c>
      <c r="D16" s="51" t="s">
        <v>8</v>
      </c>
      <c r="E16" s="102">
        <f>E17+E22+E37+E44+E50+E65</f>
        <v>64059.075999999994</v>
      </c>
      <c r="F16" s="102">
        <f>F17+F22+F37+F44+F50+F65</f>
        <v>63692.31</v>
      </c>
      <c r="G16" s="9"/>
    </row>
    <row r="17" spans="1:6" ht="38.25" customHeight="1" outlineLevel="1">
      <c r="A17" s="52" t="s">
        <v>42</v>
      </c>
      <c r="B17" s="53" t="s">
        <v>43</v>
      </c>
      <c r="C17" s="53" t="s">
        <v>158</v>
      </c>
      <c r="D17" s="53" t="s">
        <v>8</v>
      </c>
      <c r="E17" s="103">
        <f aca="true" t="shared" si="0" ref="E17:F20">E18</f>
        <v>2135.65</v>
      </c>
      <c r="F17" s="103">
        <f t="shared" si="0"/>
        <v>2135.65</v>
      </c>
    </row>
    <row r="18" spans="1:6" ht="15" outlineLevel="2">
      <c r="A18" s="52" t="s">
        <v>281</v>
      </c>
      <c r="B18" s="53" t="s">
        <v>43</v>
      </c>
      <c r="C18" s="53" t="s">
        <v>159</v>
      </c>
      <c r="D18" s="53" t="s">
        <v>8</v>
      </c>
      <c r="E18" s="103">
        <f t="shared" si="0"/>
        <v>2135.65</v>
      </c>
      <c r="F18" s="103">
        <f t="shared" si="0"/>
        <v>2135.65</v>
      </c>
    </row>
    <row r="19" spans="1:6" ht="15" outlineLevel="4">
      <c r="A19" s="52" t="s">
        <v>44</v>
      </c>
      <c r="B19" s="53" t="s">
        <v>43</v>
      </c>
      <c r="C19" s="53" t="s">
        <v>167</v>
      </c>
      <c r="D19" s="53" t="s">
        <v>8</v>
      </c>
      <c r="E19" s="103">
        <f t="shared" si="0"/>
        <v>2135.65</v>
      </c>
      <c r="F19" s="103">
        <f t="shared" si="0"/>
        <v>2135.65</v>
      </c>
    </row>
    <row r="20" spans="1:6" ht="75.75" customHeight="1" outlineLevel="5">
      <c r="A20" s="52" t="s">
        <v>14</v>
      </c>
      <c r="B20" s="53" t="s">
        <v>43</v>
      </c>
      <c r="C20" s="53" t="s">
        <v>167</v>
      </c>
      <c r="D20" s="53" t="s">
        <v>15</v>
      </c>
      <c r="E20" s="103">
        <f t="shared" si="0"/>
        <v>2135.65</v>
      </c>
      <c r="F20" s="103">
        <f t="shared" si="0"/>
        <v>2135.65</v>
      </c>
    </row>
    <row r="21" spans="1:6" ht="37.5" outlineLevel="6">
      <c r="A21" s="52" t="s">
        <v>456</v>
      </c>
      <c r="B21" s="53" t="s">
        <v>43</v>
      </c>
      <c r="C21" s="53" t="s">
        <v>167</v>
      </c>
      <c r="D21" s="53" t="s">
        <v>17</v>
      </c>
      <c r="E21" s="103">
        <v>2135.65</v>
      </c>
      <c r="F21" s="144">
        <v>2135.65</v>
      </c>
    </row>
    <row r="22" spans="1:6" ht="54.75" customHeight="1" outlineLevel="1">
      <c r="A22" s="52" t="s">
        <v>131</v>
      </c>
      <c r="B22" s="53" t="s">
        <v>132</v>
      </c>
      <c r="C22" s="53" t="s">
        <v>158</v>
      </c>
      <c r="D22" s="53" t="s">
        <v>8</v>
      </c>
      <c r="E22" s="103">
        <f>E23</f>
        <v>4092.3700000000003</v>
      </c>
      <c r="F22" s="103">
        <f>F23</f>
        <v>4092.3700000000003</v>
      </c>
    </row>
    <row r="23" spans="1:6" ht="15" outlineLevel="3">
      <c r="A23" s="52" t="s">
        <v>281</v>
      </c>
      <c r="B23" s="53" t="s">
        <v>132</v>
      </c>
      <c r="C23" s="53" t="s">
        <v>159</v>
      </c>
      <c r="D23" s="53" t="s">
        <v>8</v>
      </c>
      <c r="E23" s="103">
        <f>E24+E27+E34</f>
        <v>4092.3700000000003</v>
      </c>
      <c r="F23" s="103">
        <f>F24+F27+F34</f>
        <v>4092.3700000000003</v>
      </c>
    </row>
    <row r="24" spans="1:6" ht="18.75" customHeight="1" outlineLevel="4">
      <c r="A24" s="52" t="s">
        <v>133</v>
      </c>
      <c r="B24" s="53" t="s">
        <v>132</v>
      </c>
      <c r="C24" s="53" t="s">
        <v>194</v>
      </c>
      <c r="D24" s="53" t="s">
        <v>8</v>
      </c>
      <c r="E24" s="103">
        <f>E25</f>
        <v>1850.94</v>
      </c>
      <c r="F24" s="103">
        <f>F25</f>
        <v>1850.94</v>
      </c>
    </row>
    <row r="25" spans="1:6" ht="76.5" customHeight="1" outlineLevel="5">
      <c r="A25" s="52" t="s">
        <v>14</v>
      </c>
      <c r="B25" s="53" t="s">
        <v>132</v>
      </c>
      <c r="C25" s="53" t="s">
        <v>194</v>
      </c>
      <c r="D25" s="53" t="s">
        <v>15</v>
      </c>
      <c r="E25" s="103">
        <f>E26</f>
        <v>1850.94</v>
      </c>
      <c r="F25" s="103">
        <f>F26</f>
        <v>1850.94</v>
      </c>
    </row>
    <row r="26" spans="1:6" ht="37.5" outlineLevel="6">
      <c r="A26" s="52" t="s">
        <v>16</v>
      </c>
      <c r="B26" s="53" t="s">
        <v>132</v>
      </c>
      <c r="C26" s="53" t="s">
        <v>194</v>
      </c>
      <c r="D26" s="53" t="s">
        <v>17</v>
      </c>
      <c r="E26" s="103">
        <v>1850.94</v>
      </c>
      <c r="F26" s="144">
        <v>1850.94</v>
      </c>
    </row>
    <row r="27" spans="1:6" ht="56.25" outlineLevel="4">
      <c r="A27" s="52" t="s">
        <v>13</v>
      </c>
      <c r="B27" s="53" t="s">
        <v>132</v>
      </c>
      <c r="C27" s="53" t="s">
        <v>160</v>
      </c>
      <c r="D27" s="53" t="s">
        <v>8</v>
      </c>
      <c r="E27" s="103">
        <f>E28+E30+E32</f>
        <v>2061.4300000000003</v>
      </c>
      <c r="F27" s="103">
        <f>F28+F30+F32</f>
        <v>2061.4300000000003</v>
      </c>
    </row>
    <row r="28" spans="1:6" ht="76.5" customHeight="1" outlineLevel="5">
      <c r="A28" s="52" t="s">
        <v>14</v>
      </c>
      <c r="B28" s="53" t="s">
        <v>132</v>
      </c>
      <c r="C28" s="53" t="s">
        <v>160</v>
      </c>
      <c r="D28" s="53" t="s">
        <v>15</v>
      </c>
      <c r="E28" s="103">
        <f>E29</f>
        <v>1912.93</v>
      </c>
      <c r="F28" s="103">
        <f>F29</f>
        <v>1912.93</v>
      </c>
    </row>
    <row r="29" spans="1:6" ht="37.5" outlineLevel="6">
      <c r="A29" s="52" t="s">
        <v>16</v>
      </c>
      <c r="B29" s="53" t="s">
        <v>132</v>
      </c>
      <c r="C29" s="53" t="s">
        <v>160</v>
      </c>
      <c r="D29" s="53" t="s">
        <v>17</v>
      </c>
      <c r="E29" s="103">
        <v>1912.93</v>
      </c>
      <c r="F29" s="144">
        <v>1912.93</v>
      </c>
    </row>
    <row r="30" spans="1:6" ht="37.5" outlineLevel="5">
      <c r="A30" s="52" t="s">
        <v>18</v>
      </c>
      <c r="B30" s="53" t="s">
        <v>132</v>
      </c>
      <c r="C30" s="53" t="s">
        <v>160</v>
      </c>
      <c r="D30" s="53" t="s">
        <v>19</v>
      </c>
      <c r="E30" s="103">
        <f>E31</f>
        <v>143</v>
      </c>
      <c r="F30" s="103">
        <f>F31</f>
        <v>143</v>
      </c>
    </row>
    <row r="31" spans="1:6" ht="37.5" outlineLevel="6">
      <c r="A31" s="52" t="s">
        <v>20</v>
      </c>
      <c r="B31" s="53" t="s">
        <v>132</v>
      </c>
      <c r="C31" s="53" t="s">
        <v>160</v>
      </c>
      <c r="D31" s="53" t="s">
        <v>21</v>
      </c>
      <c r="E31" s="103">
        <v>143</v>
      </c>
      <c r="F31" s="144">
        <v>143</v>
      </c>
    </row>
    <row r="32" spans="1:6" ht="15" outlineLevel="5">
      <c r="A32" s="52" t="s">
        <v>22</v>
      </c>
      <c r="B32" s="53" t="s">
        <v>132</v>
      </c>
      <c r="C32" s="53" t="s">
        <v>160</v>
      </c>
      <c r="D32" s="53" t="s">
        <v>23</v>
      </c>
      <c r="E32" s="103">
        <f>E33</f>
        <v>5.5</v>
      </c>
      <c r="F32" s="103">
        <f>F33</f>
        <v>5.5</v>
      </c>
    </row>
    <row r="33" spans="1:6" ht="15" outlineLevel="6">
      <c r="A33" s="52" t="s">
        <v>24</v>
      </c>
      <c r="B33" s="53" t="s">
        <v>132</v>
      </c>
      <c r="C33" s="53" t="s">
        <v>160</v>
      </c>
      <c r="D33" s="53" t="s">
        <v>25</v>
      </c>
      <c r="E33" s="103">
        <v>5.5</v>
      </c>
      <c r="F33" s="144">
        <v>5.5</v>
      </c>
    </row>
    <row r="34" spans="1:6" ht="15" outlineLevel="4">
      <c r="A34" s="52" t="s">
        <v>134</v>
      </c>
      <c r="B34" s="53" t="s">
        <v>132</v>
      </c>
      <c r="C34" s="53" t="s">
        <v>195</v>
      </c>
      <c r="D34" s="53" t="s">
        <v>8</v>
      </c>
      <c r="E34" s="103">
        <f>E35</f>
        <v>180</v>
      </c>
      <c r="F34" s="103">
        <f>F35</f>
        <v>180</v>
      </c>
    </row>
    <row r="35" spans="1:6" ht="76.5" customHeight="1" outlineLevel="5">
      <c r="A35" s="52" t="s">
        <v>14</v>
      </c>
      <c r="B35" s="53" t="s">
        <v>132</v>
      </c>
      <c r="C35" s="53" t="s">
        <v>195</v>
      </c>
      <c r="D35" s="53" t="s">
        <v>15</v>
      </c>
      <c r="E35" s="103">
        <f>E36</f>
        <v>180</v>
      </c>
      <c r="F35" s="103">
        <f>F36</f>
        <v>180</v>
      </c>
    </row>
    <row r="36" spans="1:6" ht="37.5" outlineLevel="6">
      <c r="A36" s="52" t="s">
        <v>16</v>
      </c>
      <c r="B36" s="53" t="s">
        <v>132</v>
      </c>
      <c r="C36" s="53" t="s">
        <v>195</v>
      </c>
      <c r="D36" s="53" t="s">
        <v>17</v>
      </c>
      <c r="E36" s="103">
        <v>180</v>
      </c>
      <c r="F36" s="144">
        <v>180</v>
      </c>
    </row>
    <row r="37" spans="1:6" ht="58.5" customHeight="1" outlineLevel="1">
      <c r="A37" s="52" t="s">
        <v>45</v>
      </c>
      <c r="B37" s="53" t="s">
        <v>46</v>
      </c>
      <c r="C37" s="53" t="s">
        <v>158</v>
      </c>
      <c r="D37" s="53" t="s">
        <v>8</v>
      </c>
      <c r="E37" s="103">
        <f>E38</f>
        <v>12911.87</v>
      </c>
      <c r="F37" s="103">
        <f>F38</f>
        <v>12911.87</v>
      </c>
    </row>
    <row r="38" spans="1:6" ht="15" outlineLevel="3">
      <c r="A38" s="52" t="s">
        <v>281</v>
      </c>
      <c r="B38" s="53" t="s">
        <v>46</v>
      </c>
      <c r="C38" s="53" t="s">
        <v>159</v>
      </c>
      <c r="D38" s="53" t="s">
        <v>8</v>
      </c>
      <c r="E38" s="103">
        <f>E39</f>
        <v>12911.87</v>
      </c>
      <c r="F38" s="103">
        <f>F39</f>
        <v>12911.87</v>
      </c>
    </row>
    <row r="39" spans="1:6" ht="56.25" outlineLevel="4">
      <c r="A39" s="52" t="s">
        <v>13</v>
      </c>
      <c r="B39" s="53" t="s">
        <v>46</v>
      </c>
      <c r="C39" s="53" t="s">
        <v>160</v>
      </c>
      <c r="D39" s="53" t="s">
        <v>8</v>
      </c>
      <c r="E39" s="103">
        <f>E40+E42</f>
        <v>12911.87</v>
      </c>
      <c r="F39" s="103">
        <f>F40+F42</f>
        <v>12911.87</v>
      </c>
    </row>
    <row r="40" spans="1:6" ht="75.75" customHeight="1" outlineLevel="5">
      <c r="A40" s="52" t="s">
        <v>14</v>
      </c>
      <c r="B40" s="53" t="s">
        <v>46</v>
      </c>
      <c r="C40" s="53" t="s">
        <v>160</v>
      </c>
      <c r="D40" s="53" t="s">
        <v>15</v>
      </c>
      <c r="E40" s="103">
        <f>E41</f>
        <v>12844.87</v>
      </c>
      <c r="F40" s="103">
        <f>F41</f>
        <v>12844.87</v>
      </c>
    </row>
    <row r="41" spans="1:6" ht="37.5" outlineLevel="6">
      <c r="A41" s="52" t="s">
        <v>16</v>
      </c>
      <c r="B41" s="53" t="s">
        <v>46</v>
      </c>
      <c r="C41" s="53" t="s">
        <v>160</v>
      </c>
      <c r="D41" s="53" t="s">
        <v>17</v>
      </c>
      <c r="E41" s="103">
        <v>12844.87</v>
      </c>
      <c r="F41" s="144">
        <v>12844.87</v>
      </c>
    </row>
    <row r="42" spans="1:6" ht="37.5" outlineLevel="5">
      <c r="A42" s="52" t="s">
        <v>18</v>
      </c>
      <c r="B42" s="53" t="s">
        <v>46</v>
      </c>
      <c r="C42" s="53" t="s">
        <v>160</v>
      </c>
      <c r="D42" s="53" t="s">
        <v>19</v>
      </c>
      <c r="E42" s="103">
        <f>E43</f>
        <v>67</v>
      </c>
      <c r="F42" s="103">
        <f>F43</f>
        <v>67</v>
      </c>
    </row>
    <row r="43" spans="1:6" ht="37.5" outlineLevel="6">
      <c r="A43" s="52" t="s">
        <v>20</v>
      </c>
      <c r="B43" s="53" t="s">
        <v>46</v>
      </c>
      <c r="C43" s="53" t="s">
        <v>160</v>
      </c>
      <c r="D43" s="53" t="s">
        <v>21</v>
      </c>
      <c r="E43" s="103">
        <v>67</v>
      </c>
      <c r="F43" s="144">
        <v>67</v>
      </c>
    </row>
    <row r="44" spans="1:6" ht="15" outlineLevel="6">
      <c r="A44" s="52" t="s">
        <v>390</v>
      </c>
      <c r="B44" s="53" t="s">
        <v>391</v>
      </c>
      <c r="C44" s="53" t="s">
        <v>158</v>
      </c>
      <c r="D44" s="53" t="s">
        <v>8</v>
      </c>
      <c r="E44" s="103">
        <f aca="true" t="shared" si="1" ref="E44:F48">E45</f>
        <v>21.921</v>
      </c>
      <c r="F44" s="103">
        <f t="shared" si="1"/>
        <v>23.055</v>
      </c>
    </row>
    <row r="45" spans="1:6" ht="37.5" outlineLevel="6">
      <c r="A45" s="52" t="s">
        <v>173</v>
      </c>
      <c r="B45" s="53" t="s">
        <v>391</v>
      </c>
      <c r="C45" s="53" t="s">
        <v>159</v>
      </c>
      <c r="D45" s="53" t="s">
        <v>8</v>
      </c>
      <c r="E45" s="103">
        <f>E46</f>
        <v>21.921</v>
      </c>
      <c r="F45" s="103">
        <f>F46</f>
        <v>23.055</v>
      </c>
    </row>
    <row r="46" spans="1:6" ht="15" outlineLevel="6">
      <c r="A46" s="52" t="s">
        <v>491</v>
      </c>
      <c r="B46" s="53" t="s">
        <v>391</v>
      </c>
      <c r="C46" s="53" t="s">
        <v>490</v>
      </c>
      <c r="D46" s="53" t="s">
        <v>8</v>
      </c>
      <c r="E46" s="103">
        <f>E47</f>
        <v>21.921</v>
      </c>
      <c r="F46" s="103">
        <f>F47</f>
        <v>23.055</v>
      </c>
    </row>
    <row r="47" spans="1:6" ht="114.75" customHeight="1" outlineLevel="6">
      <c r="A47" s="52" t="s">
        <v>535</v>
      </c>
      <c r="B47" s="53" t="s">
        <v>391</v>
      </c>
      <c r="C47" s="53" t="s">
        <v>508</v>
      </c>
      <c r="D47" s="53" t="s">
        <v>8</v>
      </c>
      <c r="E47" s="103">
        <f t="shared" si="1"/>
        <v>21.921</v>
      </c>
      <c r="F47" s="103">
        <f t="shared" si="1"/>
        <v>23.055</v>
      </c>
    </row>
    <row r="48" spans="1:6" ht="37.5" outlineLevel="6">
      <c r="A48" s="52" t="s">
        <v>18</v>
      </c>
      <c r="B48" s="53" t="s">
        <v>391</v>
      </c>
      <c r="C48" s="53" t="s">
        <v>508</v>
      </c>
      <c r="D48" s="53" t="s">
        <v>19</v>
      </c>
      <c r="E48" s="103">
        <f t="shared" si="1"/>
        <v>21.921</v>
      </c>
      <c r="F48" s="103">
        <f t="shared" si="1"/>
        <v>23.055</v>
      </c>
    </row>
    <row r="49" spans="1:6" ht="37.5" outlineLevel="6">
      <c r="A49" s="52" t="s">
        <v>20</v>
      </c>
      <c r="B49" s="53" t="s">
        <v>391</v>
      </c>
      <c r="C49" s="53" t="s">
        <v>508</v>
      </c>
      <c r="D49" s="53" t="s">
        <v>21</v>
      </c>
      <c r="E49" s="103">
        <v>21.921</v>
      </c>
      <c r="F49" s="144">
        <v>23.055</v>
      </c>
    </row>
    <row r="50" spans="1:6" ht="56.25" outlineLevel="1">
      <c r="A50" s="52" t="s">
        <v>11</v>
      </c>
      <c r="B50" s="53" t="s">
        <v>12</v>
      </c>
      <c r="C50" s="53" t="s">
        <v>158</v>
      </c>
      <c r="D50" s="53" t="s">
        <v>8</v>
      </c>
      <c r="E50" s="103">
        <f>E51</f>
        <v>6773.66</v>
      </c>
      <c r="F50" s="103">
        <f>F51</f>
        <v>6773.66</v>
      </c>
    </row>
    <row r="51" spans="1:6" ht="15" outlineLevel="3">
      <c r="A51" s="52" t="s">
        <v>281</v>
      </c>
      <c r="B51" s="53" t="s">
        <v>12</v>
      </c>
      <c r="C51" s="53" t="s">
        <v>159</v>
      </c>
      <c r="D51" s="53" t="s">
        <v>8</v>
      </c>
      <c r="E51" s="103">
        <f>E52+E59+E62</f>
        <v>6773.66</v>
      </c>
      <c r="F51" s="103">
        <f>F52+F59+F62</f>
        <v>6773.66</v>
      </c>
    </row>
    <row r="52" spans="1:6" ht="56.25" outlineLevel="4">
      <c r="A52" s="52" t="s">
        <v>13</v>
      </c>
      <c r="B52" s="53" t="s">
        <v>12</v>
      </c>
      <c r="C52" s="53" t="s">
        <v>160</v>
      </c>
      <c r="D52" s="53" t="s">
        <v>8</v>
      </c>
      <c r="E52" s="103">
        <f>E53+E55+E57</f>
        <v>5159</v>
      </c>
      <c r="F52" s="103">
        <f>F53+F55+F57</f>
        <v>5159</v>
      </c>
    </row>
    <row r="53" spans="1:6" ht="76.5" customHeight="1" outlineLevel="5">
      <c r="A53" s="52" t="s">
        <v>14</v>
      </c>
      <c r="B53" s="53" t="s">
        <v>12</v>
      </c>
      <c r="C53" s="53" t="s">
        <v>160</v>
      </c>
      <c r="D53" s="53" t="s">
        <v>15</v>
      </c>
      <c r="E53" s="103">
        <f>E54</f>
        <v>5025.6</v>
      </c>
      <c r="F53" s="103">
        <f>F54</f>
        <v>5025.6</v>
      </c>
    </row>
    <row r="54" spans="1:6" ht="37.5" outlineLevel="6">
      <c r="A54" s="52" t="s">
        <v>16</v>
      </c>
      <c r="B54" s="53" t="s">
        <v>12</v>
      </c>
      <c r="C54" s="53" t="s">
        <v>160</v>
      </c>
      <c r="D54" s="53" t="s">
        <v>17</v>
      </c>
      <c r="E54" s="103">
        <v>5025.6</v>
      </c>
      <c r="F54" s="144">
        <v>5025.6</v>
      </c>
    </row>
    <row r="55" spans="1:6" ht="37.5" outlineLevel="5">
      <c r="A55" s="52" t="s">
        <v>18</v>
      </c>
      <c r="B55" s="53" t="s">
        <v>12</v>
      </c>
      <c r="C55" s="53" t="s">
        <v>160</v>
      </c>
      <c r="D55" s="53" t="s">
        <v>19</v>
      </c>
      <c r="E55" s="103">
        <f>E56</f>
        <v>132.4</v>
      </c>
      <c r="F55" s="103">
        <f>F56</f>
        <v>132.4</v>
      </c>
    </row>
    <row r="56" spans="1:6" ht="37.5" outlineLevel="6">
      <c r="A56" s="52" t="s">
        <v>20</v>
      </c>
      <c r="B56" s="53" t="s">
        <v>12</v>
      </c>
      <c r="C56" s="53" t="s">
        <v>160</v>
      </c>
      <c r="D56" s="53" t="s">
        <v>21</v>
      </c>
      <c r="E56" s="103">
        <v>132.4</v>
      </c>
      <c r="F56" s="144">
        <v>132.4</v>
      </c>
    </row>
    <row r="57" spans="1:6" ht="15" outlineLevel="5">
      <c r="A57" s="52" t="s">
        <v>22</v>
      </c>
      <c r="B57" s="53" t="s">
        <v>12</v>
      </c>
      <c r="C57" s="53" t="s">
        <v>160</v>
      </c>
      <c r="D57" s="53" t="s">
        <v>23</v>
      </c>
      <c r="E57" s="103">
        <f>E58</f>
        <v>1</v>
      </c>
      <c r="F57" s="103">
        <f>F58</f>
        <v>1</v>
      </c>
    </row>
    <row r="58" spans="1:6" ht="15" outlineLevel="6">
      <c r="A58" s="52" t="s">
        <v>24</v>
      </c>
      <c r="B58" s="53" t="s">
        <v>12</v>
      </c>
      <c r="C58" s="53" t="s">
        <v>160</v>
      </c>
      <c r="D58" s="53" t="s">
        <v>25</v>
      </c>
      <c r="E58" s="103">
        <v>1</v>
      </c>
      <c r="F58" s="144">
        <v>1</v>
      </c>
    </row>
    <row r="59" spans="1:6" ht="15" outlineLevel="4">
      <c r="A59" s="52" t="s">
        <v>282</v>
      </c>
      <c r="B59" s="53" t="s">
        <v>12</v>
      </c>
      <c r="C59" s="53" t="s">
        <v>196</v>
      </c>
      <c r="D59" s="53" t="s">
        <v>8</v>
      </c>
      <c r="E59" s="103">
        <f>E60</f>
        <v>1020.42</v>
      </c>
      <c r="F59" s="103">
        <f>F60</f>
        <v>1020.42</v>
      </c>
    </row>
    <row r="60" spans="1:6" ht="75.75" customHeight="1" outlineLevel="5">
      <c r="A60" s="52" t="s">
        <v>14</v>
      </c>
      <c r="B60" s="53" t="s">
        <v>12</v>
      </c>
      <c r="C60" s="53" t="s">
        <v>196</v>
      </c>
      <c r="D60" s="53" t="s">
        <v>15</v>
      </c>
      <c r="E60" s="103">
        <f>E61</f>
        <v>1020.42</v>
      </c>
      <c r="F60" s="103">
        <f>F61</f>
        <v>1020.42</v>
      </c>
    </row>
    <row r="61" spans="1:6" ht="37.5" outlineLevel="6">
      <c r="A61" s="52" t="s">
        <v>16</v>
      </c>
      <c r="B61" s="53" t="s">
        <v>12</v>
      </c>
      <c r="C61" s="53" t="s">
        <v>196</v>
      </c>
      <c r="D61" s="53" t="s">
        <v>17</v>
      </c>
      <c r="E61" s="103">
        <v>1020.42</v>
      </c>
      <c r="F61" s="144">
        <v>1020.42</v>
      </c>
    </row>
    <row r="62" spans="1:6" ht="37.5" outlineLevel="4">
      <c r="A62" s="52" t="s">
        <v>47</v>
      </c>
      <c r="B62" s="53" t="s">
        <v>12</v>
      </c>
      <c r="C62" s="53" t="s">
        <v>168</v>
      </c>
      <c r="D62" s="53" t="s">
        <v>8</v>
      </c>
      <c r="E62" s="103">
        <f>E63</f>
        <v>594.24</v>
      </c>
      <c r="F62" s="103">
        <f>F63</f>
        <v>594.24</v>
      </c>
    </row>
    <row r="63" spans="1:6" ht="76.5" customHeight="1" outlineLevel="5">
      <c r="A63" s="52" t="s">
        <v>14</v>
      </c>
      <c r="B63" s="53" t="s">
        <v>12</v>
      </c>
      <c r="C63" s="53" t="s">
        <v>168</v>
      </c>
      <c r="D63" s="53" t="s">
        <v>15</v>
      </c>
      <c r="E63" s="103">
        <f>E64</f>
        <v>594.24</v>
      </c>
      <c r="F63" s="103">
        <f>F64</f>
        <v>594.24</v>
      </c>
    </row>
    <row r="64" spans="1:6" ht="37.5" outlineLevel="6">
      <c r="A64" s="52" t="s">
        <v>16</v>
      </c>
      <c r="B64" s="53" t="s">
        <v>12</v>
      </c>
      <c r="C64" s="53" t="s">
        <v>168</v>
      </c>
      <c r="D64" s="53" t="s">
        <v>17</v>
      </c>
      <c r="E64" s="103">
        <v>594.24</v>
      </c>
      <c r="F64" s="144">
        <v>594.24</v>
      </c>
    </row>
    <row r="65" spans="1:6" ht="15" outlineLevel="1">
      <c r="A65" s="52" t="s">
        <v>26</v>
      </c>
      <c r="B65" s="53" t="s">
        <v>27</v>
      </c>
      <c r="C65" s="53" t="s">
        <v>158</v>
      </c>
      <c r="D65" s="53" t="s">
        <v>8</v>
      </c>
      <c r="E65" s="103">
        <f>E66+E86</f>
        <v>38123.604999999996</v>
      </c>
      <c r="F65" s="103">
        <f>F66+F86</f>
        <v>37755.705</v>
      </c>
    </row>
    <row r="66" spans="1:6" ht="56.25" outlineLevel="2">
      <c r="A66" s="52" t="s">
        <v>511</v>
      </c>
      <c r="B66" s="53" t="s">
        <v>27</v>
      </c>
      <c r="C66" s="53" t="s">
        <v>161</v>
      </c>
      <c r="D66" s="53" t="s">
        <v>8</v>
      </c>
      <c r="E66" s="103">
        <f>E67+E74+E79</f>
        <v>16685.249</v>
      </c>
      <c r="F66" s="103">
        <f>F67+F74+F79</f>
        <v>16685.249</v>
      </c>
    </row>
    <row r="67" spans="1:6" ht="37.5" outlineLevel="3">
      <c r="A67" s="52" t="s">
        <v>512</v>
      </c>
      <c r="B67" s="53" t="s">
        <v>27</v>
      </c>
      <c r="C67" s="53" t="s">
        <v>169</v>
      </c>
      <c r="D67" s="53" t="s">
        <v>8</v>
      </c>
      <c r="E67" s="103">
        <f>E68+E71</f>
        <v>990.5999999999999</v>
      </c>
      <c r="F67" s="103">
        <f>F68+F71</f>
        <v>990.5999999999999</v>
      </c>
    </row>
    <row r="68" spans="1:6" ht="56.25" outlineLevel="4">
      <c r="A68" s="52" t="s">
        <v>28</v>
      </c>
      <c r="B68" s="53" t="s">
        <v>27</v>
      </c>
      <c r="C68" s="53" t="s">
        <v>163</v>
      </c>
      <c r="D68" s="53" t="s">
        <v>8</v>
      </c>
      <c r="E68" s="103">
        <f>E69</f>
        <v>702.3</v>
      </c>
      <c r="F68" s="103">
        <f>F69</f>
        <v>692.3</v>
      </c>
    </row>
    <row r="69" spans="1:6" ht="37.5" outlineLevel="5">
      <c r="A69" s="52" t="s">
        <v>18</v>
      </c>
      <c r="B69" s="53" t="s">
        <v>27</v>
      </c>
      <c r="C69" s="53" t="s">
        <v>163</v>
      </c>
      <c r="D69" s="53" t="s">
        <v>19</v>
      </c>
      <c r="E69" s="103">
        <f>E70</f>
        <v>702.3</v>
      </c>
      <c r="F69" s="103">
        <f>F70</f>
        <v>692.3</v>
      </c>
    </row>
    <row r="70" spans="1:6" ht="37.5" outlineLevel="6">
      <c r="A70" s="52" t="s">
        <v>20</v>
      </c>
      <c r="B70" s="53" t="s">
        <v>27</v>
      </c>
      <c r="C70" s="53" t="s">
        <v>163</v>
      </c>
      <c r="D70" s="53" t="s">
        <v>21</v>
      </c>
      <c r="E70" s="103">
        <f>452.3+240+10</f>
        <v>702.3</v>
      </c>
      <c r="F70" s="144">
        <f>452.3+240</f>
        <v>692.3</v>
      </c>
    </row>
    <row r="71" spans="1:6" ht="15" outlineLevel="4">
      <c r="A71" s="52" t="s">
        <v>29</v>
      </c>
      <c r="B71" s="53" t="s">
        <v>27</v>
      </c>
      <c r="C71" s="53" t="s">
        <v>164</v>
      </c>
      <c r="D71" s="53" t="s">
        <v>8</v>
      </c>
      <c r="E71" s="103">
        <f>E72</f>
        <v>288.3</v>
      </c>
      <c r="F71" s="103">
        <f>F72</f>
        <v>298.3</v>
      </c>
    </row>
    <row r="72" spans="1:6" ht="37.5" outlineLevel="5">
      <c r="A72" s="52" t="s">
        <v>18</v>
      </c>
      <c r="B72" s="53" t="s">
        <v>27</v>
      </c>
      <c r="C72" s="53" t="s">
        <v>164</v>
      </c>
      <c r="D72" s="53" t="s">
        <v>19</v>
      </c>
      <c r="E72" s="103">
        <f>E73</f>
        <v>288.3</v>
      </c>
      <c r="F72" s="103">
        <f>F73</f>
        <v>298.3</v>
      </c>
    </row>
    <row r="73" spans="1:6" ht="37.5" outlineLevel="6">
      <c r="A73" s="52" t="s">
        <v>20</v>
      </c>
      <c r="B73" s="53" t="s">
        <v>27</v>
      </c>
      <c r="C73" s="53" t="s">
        <v>164</v>
      </c>
      <c r="D73" s="53" t="s">
        <v>21</v>
      </c>
      <c r="E73" s="103">
        <f>29.3+250+19-10</f>
        <v>288.3</v>
      </c>
      <c r="F73" s="144">
        <f>29.3+250+19</f>
        <v>298.3</v>
      </c>
    </row>
    <row r="74" spans="1:6" ht="55.5" customHeight="1" outlineLevel="4">
      <c r="A74" s="52" t="s">
        <v>48</v>
      </c>
      <c r="B74" s="53" t="s">
        <v>27</v>
      </c>
      <c r="C74" s="53" t="s">
        <v>170</v>
      </c>
      <c r="D74" s="53" t="s">
        <v>8</v>
      </c>
      <c r="E74" s="103">
        <f>E75+E77</f>
        <v>1050.09</v>
      </c>
      <c r="F74" s="103">
        <f>F75+F77</f>
        <v>1050.09</v>
      </c>
    </row>
    <row r="75" spans="1:6" ht="37.5" outlineLevel="5">
      <c r="A75" s="52" t="s">
        <v>18</v>
      </c>
      <c r="B75" s="53" t="s">
        <v>27</v>
      </c>
      <c r="C75" s="53" t="s">
        <v>170</v>
      </c>
      <c r="D75" s="53" t="s">
        <v>19</v>
      </c>
      <c r="E75" s="103">
        <f>E76</f>
        <v>857.41</v>
      </c>
      <c r="F75" s="103">
        <f>F76</f>
        <v>857.41</v>
      </c>
    </row>
    <row r="76" spans="1:6" ht="37.5" outlineLevel="6">
      <c r="A76" s="52" t="s">
        <v>20</v>
      </c>
      <c r="B76" s="53" t="s">
        <v>27</v>
      </c>
      <c r="C76" s="53" t="s">
        <v>170</v>
      </c>
      <c r="D76" s="53" t="s">
        <v>21</v>
      </c>
      <c r="E76" s="103">
        <v>857.41</v>
      </c>
      <c r="F76" s="144">
        <v>857.41</v>
      </c>
    </row>
    <row r="77" spans="1:6" ht="15" outlineLevel="5">
      <c r="A77" s="52" t="s">
        <v>22</v>
      </c>
      <c r="B77" s="53" t="s">
        <v>27</v>
      </c>
      <c r="C77" s="53" t="s">
        <v>170</v>
      </c>
      <c r="D77" s="53" t="s">
        <v>23</v>
      </c>
      <c r="E77" s="103">
        <f>E78</f>
        <v>192.68</v>
      </c>
      <c r="F77" s="103">
        <f>F78</f>
        <v>192.68</v>
      </c>
    </row>
    <row r="78" spans="1:6" ht="15" outlineLevel="6">
      <c r="A78" s="52" t="s">
        <v>24</v>
      </c>
      <c r="B78" s="53" t="s">
        <v>27</v>
      </c>
      <c r="C78" s="53" t="s">
        <v>170</v>
      </c>
      <c r="D78" s="53" t="s">
        <v>25</v>
      </c>
      <c r="E78" s="103">
        <v>192.68</v>
      </c>
      <c r="F78" s="144">
        <v>192.68</v>
      </c>
    </row>
    <row r="79" spans="1:6" ht="37.5" outlineLevel="4">
      <c r="A79" s="52" t="s">
        <v>49</v>
      </c>
      <c r="B79" s="53" t="s">
        <v>27</v>
      </c>
      <c r="C79" s="53" t="s">
        <v>171</v>
      </c>
      <c r="D79" s="53" t="s">
        <v>8</v>
      </c>
      <c r="E79" s="103">
        <f>E80+E82+E84</f>
        <v>14644.559</v>
      </c>
      <c r="F79" s="103">
        <f>F80+F82+F84</f>
        <v>14644.559</v>
      </c>
    </row>
    <row r="80" spans="1:6" ht="77.25" customHeight="1" outlineLevel="5">
      <c r="A80" s="52" t="s">
        <v>14</v>
      </c>
      <c r="B80" s="53" t="s">
        <v>27</v>
      </c>
      <c r="C80" s="53" t="s">
        <v>171</v>
      </c>
      <c r="D80" s="53" t="s">
        <v>15</v>
      </c>
      <c r="E80" s="103">
        <f>E81</f>
        <v>6727.6</v>
      </c>
      <c r="F80" s="103">
        <f>F81</f>
        <v>6727.6</v>
      </c>
    </row>
    <row r="81" spans="1:6" ht="15" outlineLevel="6">
      <c r="A81" s="52" t="s">
        <v>50</v>
      </c>
      <c r="B81" s="53" t="s">
        <v>27</v>
      </c>
      <c r="C81" s="53" t="s">
        <v>171</v>
      </c>
      <c r="D81" s="53" t="s">
        <v>51</v>
      </c>
      <c r="E81" s="103">
        <v>6727.6</v>
      </c>
      <c r="F81" s="144">
        <v>6727.6</v>
      </c>
    </row>
    <row r="82" spans="1:6" ht="37.5" outlineLevel="5">
      <c r="A82" s="52" t="s">
        <v>18</v>
      </c>
      <c r="B82" s="53" t="s">
        <v>27</v>
      </c>
      <c r="C82" s="53" t="s">
        <v>171</v>
      </c>
      <c r="D82" s="53" t="s">
        <v>19</v>
      </c>
      <c r="E82" s="103">
        <f>E83</f>
        <v>7211.239</v>
      </c>
      <c r="F82" s="103">
        <f>F83</f>
        <v>7211.239</v>
      </c>
    </row>
    <row r="83" spans="1:6" ht="37.5" outlineLevel="6">
      <c r="A83" s="52" t="s">
        <v>20</v>
      </c>
      <c r="B83" s="53" t="s">
        <v>27</v>
      </c>
      <c r="C83" s="53" t="s">
        <v>171</v>
      </c>
      <c r="D83" s="53" t="s">
        <v>21</v>
      </c>
      <c r="E83" s="103">
        <v>7211.239</v>
      </c>
      <c r="F83" s="144">
        <v>7211.239</v>
      </c>
    </row>
    <row r="84" spans="1:6" ht="15" outlineLevel="5">
      <c r="A84" s="52" t="s">
        <v>22</v>
      </c>
      <c r="B84" s="53" t="s">
        <v>27</v>
      </c>
      <c r="C84" s="53" t="s">
        <v>171</v>
      </c>
      <c r="D84" s="53" t="s">
        <v>23</v>
      </c>
      <c r="E84" s="103">
        <f>E85</f>
        <v>705.72</v>
      </c>
      <c r="F84" s="103">
        <f>F85</f>
        <v>705.72</v>
      </c>
    </row>
    <row r="85" spans="1:6" ht="15" outlineLevel="6">
      <c r="A85" s="52" t="s">
        <v>24</v>
      </c>
      <c r="B85" s="53" t="s">
        <v>27</v>
      </c>
      <c r="C85" s="53" t="s">
        <v>171</v>
      </c>
      <c r="D85" s="53" t="s">
        <v>25</v>
      </c>
      <c r="E85" s="103">
        <v>705.72</v>
      </c>
      <c r="F85" s="144">
        <v>705.72</v>
      </c>
    </row>
    <row r="86" spans="1:6" ht="15" outlineLevel="2">
      <c r="A86" s="52" t="s">
        <v>281</v>
      </c>
      <c r="B86" s="53" t="s">
        <v>27</v>
      </c>
      <c r="C86" s="53" t="s">
        <v>159</v>
      </c>
      <c r="D86" s="53" t="s">
        <v>8</v>
      </c>
      <c r="E86" s="103">
        <f>E87+E90+E93+E96+E99</f>
        <v>21438.355999999996</v>
      </c>
      <c r="F86" s="103">
        <f>F87+F90+F93+F96+F99</f>
        <v>21070.456</v>
      </c>
    </row>
    <row r="87" spans="1:6" ht="56.25" outlineLevel="4">
      <c r="A87" s="52" t="s">
        <v>13</v>
      </c>
      <c r="B87" s="53" t="s">
        <v>27</v>
      </c>
      <c r="C87" s="53" t="s">
        <v>160</v>
      </c>
      <c r="D87" s="53" t="s">
        <v>8</v>
      </c>
      <c r="E87" s="103">
        <f>E88</f>
        <v>16592.37</v>
      </c>
      <c r="F87" s="103">
        <f>F88</f>
        <v>16592.37</v>
      </c>
    </row>
    <row r="88" spans="1:6" ht="75.75" customHeight="1" outlineLevel="5">
      <c r="A88" s="52" t="s">
        <v>14</v>
      </c>
      <c r="B88" s="53" t="s">
        <v>27</v>
      </c>
      <c r="C88" s="53" t="s">
        <v>160</v>
      </c>
      <c r="D88" s="53" t="s">
        <v>15</v>
      </c>
      <c r="E88" s="103">
        <f>E89</f>
        <v>16592.37</v>
      </c>
      <c r="F88" s="103">
        <f>F89</f>
        <v>16592.37</v>
      </c>
    </row>
    <row r="89" spans="1:6" ht="37.5" outlineLevel="6">
      <c r="A89" s="52" t="s">
        <v>16</v>
      </c>
      <c r="B89" s="53" t="s">
        <v>27</v>
      </c>
      <c r="C89" s="53" t="s">
        <v>160</v>
      </c>
      <c r="D89" s="53" t="s">
        <v>17</v>
      </c>
      <c r="E89" s="103">
        <v>16592.37</v>
      </c>
      <c r="F89" s="144">
        <v>16592.37</v>
      </c>
    </row>
    <row r="90" spans="1:6" ht="56.25" outlineLevel="6">
      <c r="A90" s="52" t="s">
        <v>347</v>
      </c>
      <c r="B90" s="53" t="s">
        <v>27</v>
      </c>
      <c r="C90" s="53" t="s">
        <v>348</v>
      </c>
      <c r="D90" s="53" t="s">
        <v>8</v>
      </c>
      <c r="E90" s="103">
        <f>E91</f>
        <v>76.35</v>
      </c>
      <c r="F90" s="103">
        <f>F91</f>
        <v>76.35</v>
      </c>
    </row>
    <row r="91" spans="1:6" ht="75.75" customHeight="1" outlineLevel="6">
      <c r="A91" s="52" t="s">
        <v>14</v>
      </c>
      <c r="B91" s="53" t="s">
        <v>27</v>
      </c>
      <c r="C91" s="53" t="s">
        <v>348</v>
      </c>
      <c r="D91" s="53" t="s">
        <v>15</v>
      </c>
      <c r="E91" s="103">
        <f>E92</f>
        <v>76.35</v>
      </c>
      <c r="F91" s="103">
        <f>F92</f>
        <v>76.35</v>
      </c>
    </row>
    <row r="92" spans="1:6" ht="37.5" outlineLevel="6">
      <c r="A92" s="52" t="s">
        <v>16</v>
      </c>
      <c r="B92" s="53" t="s">
        <v>27</v>
      </c>
      <c r="C92" s="53" t="s">
        <v>348</v>
      </c>
      <c r="D92" s="53" t="s">
        <v>17</v>
      </c>
      <c r="E92" s="103">
        <v>76.35</v>
      </c>
      <c r="F92" s="144">
        <v>76.35</v>
      </c>
    </row>
    <row r="93" spans="1:6" ht="37.5" outlineLevel="6">
      <c r="A93" s="52" t="s">
        <v>363</v>
      </c>
      <c r="B93" s="53" t="s">
        <v>27</v>
      </c>
      <c r="C93" s="53" t="s">
        <v>364</v>
      </c>
      <c r="D93" s="53" t="s">
        <v>8</v>
      </c>
      <c r="E93" s="103">
        <f>E94</f>
        <v>188</v>
      </c>
      <c r="F93" s="103">
        <f>F94</f>
        <v>188</v>
      </c>
    </row>
    <row r="94" spans="1:6" ht="37.5" outlineLevel="6">
      <c r="A94" s="52" t="s">
        <v>18</v>
      </c>
      <c r="B94" s="53" t="s">
        <v>27</v>
      </c>
      <c r="C94" s="53" t="s">
        <v>364</v>
      </c>
      <c r="D94" s="53" t="s">
        <v>19</v>
      </c>
      <c r="E94" s="103">
        <f>E95</f>
        <v>188</v>
      </c>
      <c r="F94" s="103">
        <f>F95</f>
        <v>188</v>
      </c>
    </row>
    <row r="95" spans="1:6" ht="37.5" outlineLevel="6">
      <c r="A95" s="52" t="s">
        <v>20</v>
      </c>
      <c r="B95" s="53" t="s">
        <v>27</v>
      </c>
      <c r="C95" s="53" t="s">
        <v>364</v>
      </c>
      <c r="D95" s="53" t="s">
        <v>21</v>
      </c>
      <c r="E95" s="103">
        <v>188</v>
      </c>
      <c r="F95" s="144">
        <v>188</v>
      </c>
    </row>
    <row r="96" spans="1:6" ht="37.5" outlineLevel="6">
      <c r="A96" s="52" t="s">
        <v>400</v>
      </c>
      <c r="B96" s="53" t="s">
        <v>27</v>
      </c>
      <c r="C96" s="120">
        <v>9909970200</v>
      </c>
      <c r="D96" s="53" t="s">
        <v>8</v>
      </c>
      <c r="E96" s="103">
        <f>E97</f>
        <v>100</v>
      </c>
      <c r="F96" s="103">
        <f>F97</f>
        <v>100</v>
      </c>
    </row>
    <row r="97" spans="1:6" ht="37.5" outlineLevel="6">
      <c r="A97" s="52" t="s">
        <v>18</v>
      </c>
      <c r="B97" s="53" t="s">
        <v>27</v>
      </c>
      <c r="C97" s="120">
        <v>9909970200</v>
      </c>
      <c r="D97" s="53" t="s">
        <v>19</v>
      </c>
      <c r="E97" s="103">
        <f>E98</f>
        <v>100</v>
      </c>
      <c r="F97" s="103">
        <f>F98</f>
        <v>100</v>
      </c>
    </row>
    <row r="98" spans="1:6" ht="37.5" outlineLevel="6">
      <c r="A98" s="52" t="s">
        <v>20</v>
      </c>
      <c r="B98" s="53" t="s">
        <v>27</v>
      </c>
      <c r="C98" s="120">
        <v>9909970200</v>
      </c>
      <c r="D98" s="53" t="s">
        <v>21</v>
      </c>
      <c r="E98" s="103">
        <v>100</v>
      </c>
      <c r="F98" s="144">
        <v>100</v>
      </c>
    </row>
    <row r="99" spans="1:6" ht="15" outlineLevel="6">
      <c r="A99" s="52" t="s">
        <v>491</v>
      </c>
      <c r="B99" s="53" t="s">
        <v>27</v>
      </c>
      <c r="C99" s="53" t="s">
        <v>490</v>
      </c>
      <c r="D99" s="53" t="s">
        <v>8</v>
      </c>
      <c r="E99" s="103">
        <f>E100+E105+E110+E115</f>
        <v>4481.6359999999995</v>
      </c>
      <c r="F99" s="103">
        <f>F100+F105+F110+F115</f>
        <v>4113.736</v>
      </c>
    </row>
    <row r="100" spans="1:6" ht="93.75" outlineLevel="4">
      <c r="A100" s="32" t="s">
        <v>488</v>
      </c>
      <c r="B100" s="53" t="s">
        <v>27</v>
      </c>
      <c r="C100" s="53" t="s">
        <v>538</v>
      </c>
      <c r="D100" s="53" t="s">
        <v>8</v>
      </c>
      <c r="E100" s="103">
        <f>E101+E103</f>
        <v>1858.6999999999998</v>
      </c>
      <c r="F100" s="103">
        <f>F101+F103</f>
        <v>1490.8</v>
      </c>
    </row>
    <row r="101" spans="1:6" ht="74.25" customHeight="1" outlineLevel="5">
      <c r="A101" s="52" t="s">
        <v>14</v>
      </c>
      <c r="B101" s="53" t="s">
        <v>27</v>
      </c>
      <c r="C101" s="53" t="s">
        <v>538</v>
      </c>
      <c r="D101" s="53" t="s">
        <v>15</v>
      </c>
      <c r="E101" s="103">
        <f>E102</f>
        <v>1186.1</v>
      </c>
      <c r="F101" s="103">
        <f>F102</f>
        <v>1186.1</v>
      </c>
    </row>
    <row r="102" spans="1:6" ht="37.5" outlineLevel="6">
      <c r="A102" s="52" t="s">
        <v>16</v>
      </c>
      <c r="B102" s="53" t="s">
        <v>27</v>
      </c>
      <c r="C102" s="53" t="s">
        <v>538</v>
      </c>
      <c r="D102" s="53" t="s">
        <v>17</v>
      </c>
      <c r="E102" s="103">
        <v>1186.1</v>
      </c>
      <c r="F102" s="144">
        <v>1186.1</v>
      </c>
    </row>
    <row r="103" spans="1:6" ht="37.5" outlineLevel="5">
      <c r="A103" s="52" t="s">
        <v>18</v>
      </c>
      <c r="B103" s="53" t="s">
        <v>27</v>
      </c>
      <c r="C103" s="53" t="s">
        <v>538</v>
      </c>
      <c r="D103" s="53" t="s">
        <v>19</v>
      </c>
      <c r="E103" s="103">
        <f>E104</f>
        <v>672.6</v>
      </c>
      <c r="F103" s="103">
        <f>F104</f>
        <v>304.7</v>
      </c>
    </row>
    <row r="104" spans="1:6" ht="37.5" outlineLevel="6">
      <c r="A104" s="52" t="s">
        <v>20</v>
      </c>
      <c r="B104" s="53" t="s">
        <v>27</v>
      </c>
      <c r="C104" s="53" t="s">
        <v>538</v>
      </c>
      <c r="D104" s="53" t="s">
        <v>21</v>
      </c>
      <c r="E104" s="103">
        <v>672.6</v>
      </c>
      <c r="F104" s="144">
        <v>304.7</v>
      </c>
    </row>
    <row r="105" spans="1:6" ht="94.5" customHeight="1" outlineLevel="4">
      <c r="A105" s="32" t="s">
        <v>485</v>
      </c>
      <c r="B105" s="53" t="s">
        <v>27</v>
      </c>
      <c r="C105" s="53" t="s">
        <v>539</v>
      </c>
      <c r="D105" s="53" t="s">
        <v>8</v>
      </c>
      <c r="E105" s="103">
        <f>E106+E108</f>
        <v>1137.906</v>
      </c>
      <c r="F105" s="103">
        <f>F106+F108</f>
        <v>1137.906</v>
      </c>
    </row>
    <row r="106" spans="1:6" ht="76.5" customHeight="1" outlineLevel="5">
      <c r="A106" s="52" t="s">
        <v>14</v>
      </c>
      <c r="B106" s="53" t="s">
        <v>27</v>
      </c>
      <c r="C106" s="53" t="s">
        <v>539</v>
      </c>
      <c r="D106" s="53" t="s">
        <v>15</v>
      </c>
      <c r="E106" s="103">
        <f>E107</f>
        <v>1099.216</v>
      </c>
      <c r="F106" s="103">
        <f>F107</f>
        <v>1099.216</v>
      </c>
    </row>
    <row r="107" spans="1:6" ht="37.5" outlineLevel="6">
      <c r="A107" s="52" t="s">
        <v>16</v>
      </c>
      <c r="B107" s="53" t="s">
        <v>27</v>
      </c>
      <c r="C107" s="53" t="s">
        <v>539</v>
      </c>
      <c r="D107" s="53" t="s">
        <v>17</v>
      </c>
      <c r="E107" s="103">
        <v>1099.216</v>
      </c>
      <c r="F107" s="144">
        <v>1099.216</v>
      </c>
    </row>
    <row r="108" spans="1:6" ht="37.5" outlineLevel="5">
      <c r="A108" s="52" t="s">
        <v>18</v>
      </c>
      <c r="B108" s="53" t="s">
        <v>27</v>
      </c>
      <c r="C108" s="53" t="s">
        <v>539</v>
      </c>
      <c r="D108" s="53" t="s">
        <v>19</v>
      </c>
      <c r="E108" s="103">
        <f>E109</f>
        <v>38.69</v>
      </c>
      <c r="F108" s="103">
        <f>F109</f>
        <v>38.69</v>
      </c>
    </row>
    <row r="109" spans="1:6" ht="37.5" outlineLevel="6">
      <c r="A109" s="52" t="s">
        <v>20</v>
      </c>
      <c r="B109" s="53" t="s">
        <v>27</v>
      </c>
      <c r="C109" s="53" t="s">
        <v>539</v>
      </c>
      <c r="D109" s="53" t="s">
        <v>21</v>
      </c>
      <c r="E109" s="103">
        <v>38.69</v>
      </c>
      <c r="F109" s="144">
        <v>38.69</v>
      </c>
    </row>
    <row r="110" spans="1:6" ht="93.75" outlineLevel="4">
      <c r="A110" s="32" t="s">
        <v>484</v>
      </c>
      <c r="B110" s="53" t="s">
        <v>27</v>
      </c>
      <c r="C110" s="53" t="s">
        <v>540</v>
      </c>
      <c r="D110" s="53" t="s">
        <v>8</v>
      </c>
      <c r="E110" s="103">
        <f>E111+E113</f>
        <v>737.873</v>
      </c>
      <c r="F110" s="103">
        <f>F111+F113</f>
        <v>737.873</v>
      </c>
    </row>
    <row r="111" spans="1:6" ht="77.25" customHeight="1" outlineLevel="5">
      <c r="A111" s="52" t="s">
        <v>14</v>
      </c>
      <c r="B111" s="53" t="s">
        <v>27</v>
      </c>
      <c r="C111" s="53" t="s">
        <v>540</v>
      </c>
      <c r="D111" s="53" t="s">
        <v>15</v>
      </c>
      <c r="E111" s="103">
        <f>E112</f>
        <v>709.947</v>
      </c>
      <c r="F111" s="103">
        <f>F112</f>
        <v>709.947</v>
      </c>
    </row>
    <row r="112" spans="1:6" ht="37.5" outlineLevel="6">
      <c r="A112" s="52" t="s">
        <v>16</v>
      </c>
      <c r="B112" s="53" t="s">
        <v>27</v>
      </c>
      <c r="C112" s="53" t="s">
        <v>540</v>
      </c>
      <c r="D112" s="53" t="s">
        <v>17</v>
      </c>
      <c r="E112" s="103">
        <v>709.947</v>
      </c>
      <c r="F112" s="144">
        <v>709.947</v>
      </c>
    </row>
    <row r="113" spans="1:6" ht="37.5" outlineLevel="6">
      <c r="A113" s="52" t="s">
        <v>18</v>
      </c>
      <c r="B113" s="53" t="s">
        <v>27</v>
      </c>
      <c r="C113" s="53" t="s">
        <v>540</v>
      </c>
      <c r="D113" s="53" t="s">
        <v>19</v>
      </c>
      <c r="E113" s="103">
        <f>E114</f>
        <v>27.926</v>
      </c>
      <c r="F113" s="103">
        <f>F114</f>
        <v>27.926</v>
      </c>
    </row>
    <row r="114" spans="1:6" ht="37.5" outlineLevel="6">
      <c r="A114" s="52" t="s">
        <v>20</v>
      </c>
      <c r="B114" s="53" t="s">
        <v>27</v>
      </c>
      <c r="C114" s="53" t="s">
        <v>540</v>
      </c>
      <c r="D114" s="53" t="s">
        <v>21</v>
      </c>
      <c r="E114" s="103">
        <v>27.926</v>
      </c>
      <c r="F114" s="144">
        <v>27.926</v>
      </c>
    </row>
    <row r="115" spans="1:6" ht="73.5" customHeight="1" outlineLevel="4">
      <c r="A115" s="32" t="s">
        <v>486</v>
      </c>
      <c r="B115" s="53" t="s">
        <v>27</v>
      </c>
      <c r="C115" s="53" t="s">
        <v>541</v>
      </c>
      <c r="D115" s="53" t="s">
        <v>8</v>
      </c>
      <c r="E115" s="103">
        <f>E116+E118</f>
        <v>747.1569999999999</v>
      </c>
      <c r="F115" s="103">
        <f>F116+F118</f>
        <v>747.1569999999999</v>
      </c>
    </row>
    <row r="116" spans="1:6" ht="74.25" customHeight="1" outlineLevel="5">
      <c r="A116" s="52" t="s">
        <v>14</v>
      </c>
      <c r="B116" s="53" t="s">
        <v>27</v>
      </c>
      <c r="C116" s="53" t="s">
        <v>541</v>
      </c>
      <c r="D116" s="53" t="s">
        <v>15</v>
      </c>
      <c r="E116" s="103">
        <f>E117</f>
        <v>733.333</v>
      </c>
      <c r="F116" s="103">
        <f>F117</f>
        <v>733.333</v>
      </c>
    </row>
    <row r="117" spans="1:6" ht="37.5" outlineLevel="6">
      <c r="A117" s="52" t="s">
        <v>16</v>
      </c>
      <c r="B117" s="53" t="s">
        <v>27</v>
      </c>
      <c r="C117" s="53" t="s">
        <v>541</v>
      </c>
      <c r="D117" s="53" t="s">
        <v>17</v>
      </c>
      <c r="E117" s="103">
        <v>733.333</v>
      </c>
      <c r="F117" s="144">
        <v>733.333</v>
      </c>
    </row>
    <row r="118" spans="1:6" ht="37.5" outlineLevel="5">
      <c r="A118" s="52" t="s">
        <v>18</v>
      </c>
      <c r="B118" s="53" t="s">
        <v>27</v>
      </c>
      <c r="C118" s="53" t="s">
        <v>541</v>
      </c>
      <c r="D118" s="53" t="s">
        <v>19</v>
      </c>
      <c r="E118" s="103">
        <f>E119</f>
        <v>13.824</v>
      </c>
      <c r="F118" s="103">
        <f>F119</f>
        <v>13.824</v>
      </c>
    </row>
    <row r="119" spans="1:6" ht="37.5" outlineLevel="6">
      <c r="A119" s="52" t="s">
        <v>20</v>
      </c>
      <c r="B119" s="53" t="s">
        <v>27</v>
      </c>
      <c r="C119" s="53" t="s">
        <v>541</v>
      </c>
      <c r="D119" s="53" t="s">
        <v>21</v>
      </c>
      <c r="E119" s="103">
        <v>13.824</v>
      </c>
      <c r="F119" s="144">
        <v>13.824</v>
      </c>
    </row>
    <row r="120" spans="1:6" s="3" customFormat="1" ht="15">
      <c r="A120" s="50" t="s">
        <v>152</v>
      </c>
      <c r="B120" s="51" t="s">
        <v>30</v>
      </c>
      <c r="C120" s="51" t="s">
        <v>158</v>
      </c>
      <c r="D120" s="51" t="s">
        <v>8</v>
      </c>
      <c r="E120" s="102">
        <f aca="true" t="shared" si="2" ref="E120:F125">E121</f>
        <v>1110.648</v>
      </c>
      <c r="F120" s="102">
        <f t="shared" si="2"/>
        <v>1110.648</v>
      </c>
    </row>
    <row r="121" spans="1:6" ht="15" outlineLevel="1">
      <c r="A121" s="52" t="s">
        <v>153</v>
      </c>
      <c r="B121" s="53" t="s">
        <v>154</v>
      </c>
      <c r="C121" s="53" t="s">
        <v>158</v>
      </c>
      <c r="D121" s="53" t="s">
        <v>8</v>
      </c>
      <c r="E121" s="103">
        <f t="shared" si="2"/>
        <v>1110.648</v>
      </c>
      <c r="F121" s="103">
        <f t="shared" si="2"/>
        <v>1110.648</v>
      </c>
    </row>
    <row r="122" spans="1:6" ht="15" outlineLevel="3">
      <c r="A122" s="52" t="s">
        <v>281</v>
      </c>
      <c r="B122" s="53" t="s">
        <v>154</v>
      </c>
      <c r="C122" s="53" t="s">
        <v>159</v>
      </c>
      <c r="D122" s="53" t="s">
        <v>8</v>
      </c>
      <c r="E122" s="103">
        <f>E123</f>
        <v>1110.648</v>
      </c>
      <c r="F122" s="103">
        <f>F123</f>
        <v>1110.648</v>
      </c>
    </row>
    <row r="123" spans="1:6" ht="15" outlineLevel="3">
      <c r="A123" s="52" t="s">
        <v>491</v>
      </c>
      <c r="B123" s="53" t="s">
        <v>154</v>
      </c>
      <c r="C123" s="53" t="s">
        <v>490</v>
      </c>
      <c r="D123" s="53" t="s">
        <v>8</v>
      </c>
      <c r="E123" s="103">
        <f>E124</f>
        <v>1110.648</v>
      </c>
      <c r="F123" s="103">
        <f>F124</f>
        <v>1110.648</v>
      </c>
    </row>
    <row r="124" spans="1:6" ht="93.75" outlineLevel="4">
      <c r="A124" s="32" t="s">
        <v>467</v>
      </c>
      <c r="B124" s="53" t="s">
        <v>154</v>
      </c>
      <c r="C124" s="53" t="s">
        <v>555</v>
      </c>
      <c r="D124" s="53" t="s">
        <v>8</v>
      </c>
      <c r="E124" s="103">
        <f t="shared" si="2"/>
        <v>1110.648</v>
      </c>
      <c r="F124" s="103">
        <f t="shared" si="2"/>
        <v>1110.648</v>
      </c>
    </row>
    <row r="125" spans="1:6" ht="15" outlineLevel="5">
      <c r="A125" s="52" t="s">
        <v>31</v>
      </c>
      <c r="B125" s="53" t="s">
        <v>154</v>
      </c>
      <c r="C125" s="53" t="s">
        <v>555</v>
      </c>
      <c r="D125" s="53" t="s">
        <v>32</v>
      </c>
      <c r="E125" s="103">
        <f t="shared" si="2"/>
        <v>1110.648</v>
      </c>
      <c r="F125" s="103">
        <f t="shared" si="2"/>
        <v>1110.648</v>
      </c>
    </row>
    <row r="126" spans="1:6" ht="15" outlineLevel="6">
      <c r="A126" s="52" t="s">
        <v>155</v>
      </c>
      <c r="B126" s="53" t="s">
        <v>154</v>
      </c>
      <c r="C126" s="53" t="s">
        <v>555</v>
      </c>
      <c r="D126" s="53" t="s">
        <v>156</v>
      </c>
      <c r="E126" s="103">
        <v>1110.648</v>
      </c>
      <c r="F126" s="144">
        <v>1110.648</v>
      </c>
    </row>
    <row r="127" spans="1:6" s="3" customFormat="1" ht="37.5">
      <c r="A127" s="50" t="s">
        <v>57</v>
      </c>
      <c r="B127" s="51" t="s">
        <v>58</v>
      </c>
      <c r="C127" s="51" t="s">
        <v>158</v>
      </c>
      <c r="D127" s="51" t="s">
        <v>8</v>
      </c>
      <c r="E127" s="102">
        <f aca="true" t="shared" si="3" ref="E127:F131">E128</f>
        <v>65</v>
      </c>
      <c r="F127" s="102">
        <f t="shared" si="3"/>
        <v>65</v>
      </c>
    </row>
    <row r="128" spans="1:6" ht="42" customHeight="1" outlineLevel="1">
      <c r="A128" s="52" t="s">
        <v>59</v>
      </c>
      <c r="B128" s="53" t="s">
        <v>60</v>
      </c>
      <c r="C128" s="53" t="s">
        <v>158</v>
      </c>
      <c r="D128" s="53" t="s">
        <v>8</v>
      </c>
      <c r="E128" s="103">
        <f t="shared" si="3"/>
        <v>65</v>
      </c>
      <c r="F128" s="103">
        <f t="shared" si="3"/>
        <v>65</v>
      </c>
    </row>
    <row r="129" spans="1:6" ht="15" outlineLevel="3">
      <c r="A129" s="52" t="s">
        <v>281</v>
      </c>
      <c r="B129" s="53" t="s">
        <v>60</v>
      </c>
      <c r="C129" s="53" t="s">
        <v>159</v>
      </c>
      <c r="D129" s="53" t="s">
        <v>8</v>
      </c>
      <c r="E129" s="103">
        <f t="shared" si="3"/>
        <v>65</v>
      </c>
      <c r="F129" s="103">
        <f t="shared" si="3"/>
        <v>65</v>
      </c>
    </row>
    <row r="130" spans="1:6" ht="37.5" outlineLevel="4">
      <c r="A130" s="52" t="s">
        <v>61</v>
      </c>
      <c r="B130" s="53" t="s">
        <v>60</v>
      </c>
      <c r="C130" s="53" t="s">
        <v>174</v>
      </c>
      <c r="D130" s="53" t="s">
        <v>8</v>
      </c>
      <c r="E130" s="103">
        <f t="shared" si="3"/>
        <v>65</v>
      </c>
      <c r="F130" s="103">
        <f t="shared" si="3"/>
        <v>65</v>
      </c>
    </row>
    <row r="131" spans="1:6" ht="37.5" outlineLevel="5">
      <c r="A131" s="52" t="s">
        <v>18</v>
      </c>
      <c r="B131" s="53" t="s">
        <v>60</v>
      </c>
      <c r="C131" s="53" t="s">
        <v>174</v>
      </c>
      <c r="D131" s="53" t="s">
        <v>19</v>
      </c>
      <c r="E131" s="103">
        <f t="shared" si="3"/>
        <v>65</v>
      </c>
      <c r="F131" s="103">
        <f t="shared" si="3"/>
        <v>65</v>
      </c>
    </row>
    <row r="132" spans="1:6" ht="37.5" outlineLevel="6">
      <c r="A132" s="52" t="s">
        <v>20</v>
      </c>
      <c r="B132" s="53" t="s">
        <v>60</v>
      </c>
      <c r="C132" s="53" t="s">
        <v>174</v>
      </c>
      <c r="D132" s="53" t="s">
        <v>21</v>
      </c>
      <c r="E132" s="103">
        <v>65</v>
      </c>
      <c r="F132" s="144">
        <v>65</v>
      </c>
    </row>
    <row r="133" spans="1:6" s="3" customFormat="1" ht="15">
      <c r="A133" s="50" t="s">
        <v>146</v>
      </c>
      <c r="B133" s="51" t="s">
        <v>62</v>
      </c>
      <c r="C133" s="51" t="s">
        <v>158</v>
      </c>
      <c r="D133" s="51" t="s">
        <v>8</v>
      </c>
      <c r="E133" s="102">
        <f>E151+E140+E134+E145</f>
        <v>11578.713</v>
      </c>
      <c r="F133" s="102">
        <f>F151+F140+F134+F145</f>
        <v>12473.713</v>
      </c>
    </row>
    <row r="134" spans="1:6" s="3" customFormat="1" ht="15">
      <c r="A134" s="52" t="s">
        <v>148</v>
      </c>
      <c r="B134" s="53" t="s">
        <v>149</v>
      </c>
      <c r="C134" s="53" t="s">
        <v>158</v>
      </c>
      <c r="D134" s="53" t="s">
        <v>8</v>
      </c>
      <c r="E134" s="103">
        <f aca="true" t="shared" si="4" ref="E134:F136">E135</f>
        <v>374.49</v>
      </c>
      <c r="F134" s="103">
        <f t="shared" si="4"/>
        <v>374.49</v>
      </c>
    </row>
    <row r="135" spans="1:6" s="3" customFormat="1" ht="15">
      <c r="A135" s="52" t="s">
        <v>281</v>
      </c>
      <c r="B135" s="53" t="s">
        <v>149</v>
      </c>
      <c r="C135" s="53" t="s">
        <v>159</v>
      </c>
      <c r="D135" s="53" t="s">
        <v>8</v>
      </c>
      <c r="E135" s="103">
        <f t="shared" si="4"/>
        <v>374.49</v>
      </c>
      <c r="F135" s="103">
        <f t="shared" si="4"/>
        <v>374.49</v>
      </c>
    </row>
    <row r="136" spans="1:6" s="3" customFormat="1" ht="15">
      <c r="A136" s="52" t="s">
        <v>491</v>
      </c>
      <c r="B136" s="53" t="s">
        <v>149</v>
      </c>
      <c r="C136" s="53" t="s">
        <v>490</v>
      </c>
      <c r="D136" s="53" t="s">
        <v>8</v>
      </c>
      <c r="E136" s="103">
        <f t="shared" si="4"/>
        <v>374.49</v>
      </c>
      <c r="F136" s="103">
        <f t="shared" si="4"/>
        <v>374.49</v>
      </c>
    </row>
    <row r="137" spans="1:6" s="3" customFormat="1" ht="150" customHeight="1">
      <c r="A137" s="32" t="s">
        <v>487</v>
      </c>
      <c r="B137" s="53" t="s">
        <v>149</v>
      </c>
      <c r="C137" s="53" t="s">
        <v>509</v>
      </c>
      <c r="D137" s="53" t="s">
        <v>8</v>
      </c>
      <c r="E137" s="103">
        <f aca="true" t="shared" si="5" ref="E137:F138">E138</f>
        <v>374.49</v>
      </c>
      <c r="F137" s="103">
        <f t="shared" si="5"/>
        <v>374.49</v>
      </c>
    </row>
    <row r="138" spans="1:6" s="3" customFormat="1" ht="37.5">
      <c r="A138" s="52" t="s">
        <v>18</v>
      </c>
      <c r="B138" s="53" t="s">
        <v>149</v>
      </c>
      <c r="C138" s="53" t="s">
        <v>509</v>
      </c>
      <c r="D138" s="53" t="s">
        <v>19</v>
      </c>
      <c r="E138" s="103">
        <f t="shared" si="5"/>
        <v>374.49</v>
      </c>
      <c r="F138" s="103">
        <f t="shared" si="5"/>
        <v>374.49</v>
      </c>
    </row>
    <row r="139" spans="1:6" s="3" customFormat="1" ht="37.5">
      <c r="A139" s="52" t="s">
        <v>20</v>
      </c>
      <c r="B139" s="53" t="s">
        <v>149</v>
      </c>
      <c r="C139" s="53" t="s">
        <v>509</v>
      </c>
      <c r="D139" s="53" t="s">
        <v>21</v>
      </c>
      <c r="E139" s="103">
        <v>374.49</v>
      </c>
      <c r="F139" s="144">
        <v>374.49</v>
      </c>
    </row>
    <row r="140" spans="1:6" s="3" customFormat="1" ht="15">
      <c r="A140" s="52" t="s">
        <v>596</v>
      </c>
      <c r="B140" s="53" t="s">
        <v>597</v>
      </c>
      <c r="C140" s="53" t="s">
        <v>158</v>
      </c>
      <c r="D140" s="53" t="s">
        <v>8</v>
      </c>
      <c r="E140" s="103">
        <f aca="true" t="shared" si="6" ref="E140:F143">E141</f>
        <v>3.223</v>
      </c>
      <c r="F140" s="103">
        <f t="shared" si="6"/>
        <v>3.223</v>
      </c>
    </row>
    <row r="141" spans="1:6" s="3" customFormat="1" ht="35.25" customHeight="1">
      <c r="A141" s="52" t="s">
        <v>518</v>
      </c>
      <c r="B141" s="53" t="s">
        <v>597</v>
      </c>
      <c r="C141" s="53" t="s">
        <v>165</v>
      </c>
      <c r="D141" s="53" t="s">
        <v>8</v>
      </c>
      <c r="E141" s="103">
        <f t="shared" si="6"/>
        <v>3.223</v>
      </c>
      <c r="F141" s="103">
        <f t="shared" si="6"/>
        <v>3.223</v>
      </c>
    </row>
    <row r="142" spans="1:6" s="3" customFormat="1" ht="134.25" customHeight="1">
      <c r="A142" s="32" t="s">
        <v>589</v>
      </c>
      <c r="B142" s="53" t="s">
        <v>597</v>
      </c>
      <c r="C142" s="53" t="s">
        <v>598</v>
      </c>
      <c r="D142" s="53" t="s">
        <v>8</v>
      </c>
      <c r="E142" s="103">
        <f t="shared" si="6"/>
        <v>3.223</v>
      </c>
      <c r="F142" s="103">
        <f t="shared" si="6"/>
        <v>3.223</v>
      </c>
    </row>
    <row r="143" spans="1:6" s="3" customFormat="1" ht="37.5">
      <c r="A143" s="52" t="s">
        <v>18</v>
      </c>
      <c r="B143" s="53" t="s">
        <v>597</v>
      </c>
      <c r="C143" s="53" t="s">
        <v>598</v>
      </c>
      <c r="D143" s="53" t="s">
        <v>19</v>
      </c>
      <c r="E143" s="103">
        <f t="shared" si="6"/>
        <v>3.223</v>
      </c>
      <c r="F143" s="103">
        <f t="shared" si="6"/>
        <v>3.223</v>
      </c>
    </row>
    <row r="144" spans="1:6" s="3" customFormat="1" ht="37.5">
      <c r="A144" s="52" t="s">
        <v>20</v>
      </c>
      <c r="B144" s="53" t="s">
        <v>597</v>
      </c>
      <c r="C144" s="53" t="s">
        <v>598</v>
      </c>
      <c r="D144" s="53" t="s">
        <v>21</v>
      </c>
      <c r="E144" s="103">
        <v>3.223</v>
      </c>
      <c r="F144" s="144">
        <v>3.223</v>
      </c>
    </row>
    <row r="145" spans="1:6" ht="15" outlineLevel="6">
      <c r="A145" s="52" t="s">
        <v>65</v>
      </c>
      <c r="B145" s="53" t="s">
        <v>66</v>
      </c>
      <c r="C145" s="53" t="s">
        <v>158</v>
      </c>
      <c r="D145" s="53" t="s">
        <v>8</v>
      </c>
      <c r="E145" s="103">
        <f aca="true" t="shared" si="7" ref="E145:F149">E146</f>
        <v>9766</v>
      </c>
      <c r="F145" s="103">
        <f t="shared" si="7"/>
        <v>10661</v>
      </c>
    </row>
    <row r="146" spans="1:6" ht="55.5" customHeight="1" outlineLevel="6">
      <c r="A146" s="52" t="s">
        <v>516</v>
      </c>
      <c r="B146" s="53" t="s">
        <v>66</v>
      </c>
      <c r="C146" s="53" t="s">
        <v>175</v>
      </c>
      <c r="D146" s="53" t="s">
        <v>8</v>
      </c>
      <c r="E146" s="103">
        <f t="shared" si="7"/>
        <v>9766</v>
      </c>
      <c r="F146" s="103">
        <f t="shared" si="7"/>
        <v>10661</v>
      </c>
    </row>
    <row r="147" spans="1:6" ht="36.75" customHeight="1" outlineLevel="6">
      <c r="A147" s="52" t="s">
        <v>517</v>
      </c>
      <c r="B147" s="53" t="s">
        <v>66</v>
      </c>
      <c r="C147" s="53" t="s">
        <v>176</v>
      </c>
      <c r="D147" s="53" t="s">
        <v>8</v>
      </c>
      <c r="E147" s="103">
        <f t="shared" si="7"/>
        <v>9766</v>
      </c>
      <c r="F147" s="103">
        <f t="shared" si="7"/>
        <v>10661</v>
      </c>
    </row>
    <row r="148" spans="1:6" ht="75" outlineLevel="6">
      <c r="A148" s="52" t="s">
        <v>67</v>
      </c>
      <c r="B148" s="53" t="s">
        <v>66</v>
      </c>
      <c r="C148" s="53" t="s">
        <v>177</v>
      </c>
      <c r="D148" s="53" t="s">
        <v>8</v>
      </c>
      <c r="E148" s="103">
        <f t="shared" si="7"/>
        <v>9766</v>
      </c>
      <c r="F148" s="103">
        <f t="shared" si="7"/>
        <v>10661</v>
      </c>
    </row>
    <row r="149" spans="1:6" ht="37.5" outlineLevel="6">
      <c r="A149" s="52" t="s">
        <v>18</v>
      </c>
      <c r="B149" s="53" t="s">
        <v>66</v>
      </c>
      <c r="C149" s="53" t="s">
        <v>177</v>
      </c>
      <c r="D149" s="53" t="s">
        <v>19</v>
      </c>
      <c r="E149" s="103">
        <f t="shared" si="7"/>
        <v>9766</v>
      </c>
      <c r="F149" s="103">
        <f t="shared" si="7"/>
        <v>10661</v>
      </c>
    </row>
    <row r="150" spans="1:6" ht="37.5" outlineLevel="6">
      <c r="A150" s="52" t="s">
        <v>20</v>
      </c>
      <c r="B150" s="53" t="s">
        <v>66</v>
      </c>
      <c r="C150" s="53" t="s">
        <v>177</v>
      </c>
      <c r="D150" s="53" t="s">
        <v>21</v>
      </c>
      <c r="E150" s="103">
        <v>9766</v>
      </c>
      <c r="F150" s="144">
        <v>10661</v>
      </c>
    </row>
    <row r="151" spans="1:6" ht="15" outlineLevel="1">
      <c r="A151" s="52" t="s">
        <v>69</v>
      </c>
      <c r="B151" s="53" t="s">
        <v>70</v>
      </c>
      <c r="C151" s="53" t="s">
        <v>158</v>
      </c>
      <c r="D151" s="53" t="s">
        <v>8</v>
      </c>
      <c r="E151" s="103">
        <f>E152</f>
        <v>1435</v>
      </c>
      <c r="F151" s="103">
        <f>F152</f>
        <v>1435</v>
      </c>
    </row>
    <row r="152" spans="1:6" ht="39" customHeight="1" outlineLevel="1">
      <c r="A152" s="52" t="s">
        <v>518</v>
      </c>
      <c r="B152" s="53" t="s">
        <v>70</v>
      </c>
      <c r="C152" s="53" t="s">
        <v>165</v>
      </c>
      <c r="D152" s="53" t="s">
        <v>8</v>
      </c>
      <c r="E152" s="103">
        <f>E153</f>
        <v>1435</v>
      </c>
      <c r="F152" s="103">
        <f>F153</f>
        <v>1435</v>
      </c>
    </row>
    <row r="153" spans="1:6" ht="55.5" customHeight="1" outlineLevel="1">
      <c r="A153" s="52" t="s">
        <v>551</v>
      </c>
      <c r="B153" s="53" t="s">
        <v>70</v>
      </c>
      <c r="C153" s="53" t="s">
        <v>286</v>
      </c>
      <c r="D153" s="53" t="s">
        <v>8</v>
      </c>
      <c r="E153" s="103">
        <f>E154+E157</f>
        <v>1435</v>
      </c>
      <c r="F153" s="103">
        <f>F154+F157</f>
        <v>1435</v>
      </c>
    </row>
    <row r="154" spans="1:6" ht="37.5" outlineLevel="1">
      <c r="A154" s="52" t="s">
        <v>334</v>
      </c>
      <c r="B154" s="53" t="s">
        <v>70</v>
      </c>
      <c r="C154" s="53" t="s">
        <v>335</v>
      </c>
      <c r="D154" s="53" t="s">
        <v>8</v>
      </c>
      <c r="E154" s="103">
        <f>E155</f>
        <v>30</v>
      </c>
      <c r="F154" s="103">
        <f>F155</f>
        <v>30</v>
      </c>
    </row>
    <row r="155" spans="1:6" ht="37.5" outlineLevel="1">
      <c r="A155" s="52" t="s">
        <v>18</v>
      </c>
      <c r="B155" s="53" t="s">
        <v>70</v>
      </c>
      <c r="C155" s="53" t="s">
        <v>335</v>
      </c>
      <c r="D155" s="53" t="s">
        <v>19</v>
      </c>
      <c r="E155" s="103">
        <f>E156</f>
        <v>30</v>
      </c>
      <c r="F155" s="103">
        <f>F156</f>
        <v>30</v>
      </c>
    </row>
    <row r="156" spans="1:6" ht="37.5" outlineLevel="1">
      <c r="A156" s="52" t="s">
        <v>20</v>
      </c>
      <c r="B156" s="53" t="s">
        <v>70</v>
      </c>
      <c r="C156" s="53" t="s">
        <v>335</v>
      </c>
      <c r="D156" s="53" t="s">
        <v>21</v>
      </c>
      <c r="E156" s="103">
        <v>30</v>
      </c>
      <c r="F156" s="144">
        <v>30</v>
      </c>
    </row>
    <row r="157" spans="1:6" ht="18" customHeight="1" outlineLevel="4">
      <c r="A157" s="52" t="s">
        <v>71</v>
      </c>
      <c r="B157" s="53" t="s">
        <v>70</v>
      </c>
      <c r="C157" s="53" t="s">
        <v>178</v>
      </c>
      <c r="D157" s="53" t="s">
        <v>8</v>
      </c>
      <c r="E157" s="103">
        <f>E158</f>
        <v>1405</v>
      </c>
      <c r="F157" s="103">
        <f>F158</f>
        <v>1405</v>
      </c>
    </row>
    <row r="158" spans="1:6" ht="37.5" outlineLevel="5">
      <c r="A158" s="52" t="s">
        <v>18</v>
      </c>
      <c r="B158" s="53" t="s">
        <v>70</v>
      </c>
      <c r="C158" s="53" t="s">
        <v>178</v>
      </c>
      <c r="D158" s="53" t="s">
        <v>19</v>
      </c>
      <c r="E158" s="103">
        <f>E159</f>
        <v>1405</v>
      </c>
      <c r="F158" s="103">
        <f>F159</f>
        <v>1405</v>
      </c>
    </row>
    <row r="159" spans="1:6" ht="37.5" outlineLevel="6">
      <c r="A159" s="52" t="s">
        <v>20</v>
      </c>
      <c r="B159" s="53" t="s">
        <v>70</v>
      </c>
      <c r="C159" s="53" t="s">
        <v>178</v>
      </c>
      <c r="D159" s="53" t="s">
        <v>21</v>
      </c>
      <c r="E159" s="103">
        <v>1405</v>
      </c>
      <c r="F159" s="144">
        <v>1405</v>
      </c>
    </row>
    <row r="160" spans="1:6" s="3" customFormat="1" ht="15">
      <c r="A160" s="50" t="s">
        <v>72</v>
      </c>
      <c r="B160" s="51" t="s">
        <v>73</v>
      </c>
      <c r="C160" s="51" t="s">
        <v>158</v>
      </c>
      <c r="D160" s="51" t="s">
        <v>8</v>
      </c>
      <c r="E160" s="102">
        <f>E161+E167+E182+E187</f>
        <v>7572.376</v>
      </c>
      <c r="F160" s="102">
        <f>F161+F167+F182+F187</f>
        <v>5300</v>
      </c>
    </row>
    <row r="161" spans="1:6" s="3" customFormat="1" ht="15">
      <c r="A161" s="52" t="s">
        <v>74</v>
      </c>
      <c r="B161" s="53" t="s">
        <v>75</v>
      </c>
      <c r="C161" s="53" t="s">
        <v>158</v>
      </c>
      <c r="D161" s="53" t="s">
        <v>8</v>
      </c>
      <c r="E161" s="103">
        <f aca="true" t="shared" si="8" ref="E161:F165">E162</f>
        <v>1000</v>
      </c>
      <c r="F161" s="103">
        <f t="shared" si="8"/>
        <v>1000</v>
      </c>
    </row>
    <row r="162" spans="1:6" s="3" customFormat="1" ht="57" customHeight="1">
      <c r="A162" s="52" t="s">
        <v>516</v>
      </c>
      <c r="B162" s="53" t="s">
        <v>75</v>
      </c>
      <c r="C162" s="53" t="s">
        <v>175</v>
      </c>
      <c r="D162" s="53" t="s">
        <v>8</v>
      </c>
      <c r="E162" s="103">
        <f t="shared" si="8"/>
        <v>1000</v>
      </c>
      <c r="F162" s="103">
        <f t="shared" si="8"/>
        <v>1000</v>
      </c>
    </row>
    <row r="163" spans="1:6" s="3" customFormat="1" ht="56.25">
      <c r="A163" s="52" t="s">
        <v>519</v>
      </c>
      <c r="B163" s="53" t="s">
        <v>75</v>
      </c>
      <c r="C163" s="53" t="s">
        <v>179</v>
      </c>
      <c r="D163" s="53" t="s">
        <v>8</v>
      </c>
      <c r="E163" s="103">
        <f t="shared" si="8"/>
        <v>1000</v>
      </c>
      <c r="F163" s="103">
        <f t="shared" si="8"/>
        <v>1000</v>
      </c>
    </row>
    <row r="164" spans="1:6" s="3" customFormat="1" ht="75.75" customHeight="1">
      <c r="A164" s="58" t="s">
        <v>76</v>
      </c>
      <c r="B164" s="53" t="s">
        <v>75</v>
      </c>
      <c r="C164" s="53" t="s">
        <v>180</v>
      </c>
      <c r="D164" s="53" t="s">
        <v>8</v>
      </c>
      <c r="E164" s="103">
        <f t="shared" si="8"/>
        <v>1000</v>
      </c>
      <c r="F164" s="103">
        <f t="shared" si="8"/>
        <v>1000</v>
      </c>
    </row>
    <row r="165" spans="1:6" s="3" customFormat="1" ht="37.5">
      <c r="A165" s="52" t="s">
        <v>18</v>
      </c>
      <c r="B165" s="53" t="s">
        <v>75</v>
      </c>
      <c r="C165" s="53" t="s">
        <v>180</v>
      </c>
      <c r="D165" s="53" t="s">
        <v>19</v>
      </c>
      <c r="E165" s="103">
        <f t="shared" si="8"/>
        <v>1000</v>
      </c>
      <c r="F165" s="103">
        <f t="shared" si="8"/>
        <v>1000</v>
      </c>
    </row>
    <row r="166" spans="1:6" s="3" customFormat="1" ht="37.5">
      <c r="A166" s="52" t="s">
        <v>20</v>
      </c>
      <c r="B166" s="53" t="s">
        <v>75</v>
      </c>
      <c r="C166" s="53" t="s">
        <v>180</v>
      </c>
      <c r="D166" s="53" t="s">
        <v>21</v>
      </c>
      <c r="E166" s="103">
        <v>1000</v>
      </c>
      <c r="F166" s="144">
        <v>1000</v>
      </c>
    </row>
    <row r="167" spans="1:6" s="3" customFormat="1" ht="15">
      <c r="A167" s="52" t="s">
        <v>77</v>
      </c>
      <c r="B167" s="53" t="s">
        <v>78</v>
      </c>
      <c r="C167" s="53" t="s">
        <v>158</v>
      </c>
      <c r="D167" s="53" t="s">
        <v>8</v>
      </c>
      <c r="E167" s="103">
        <f aca="true" t="shared" si="9" ref="E167:F171">E168</f>
        <v>6098.4490000000005</v>
      </c>
      <c r="F167" s="103">
        <f t="shared" si="9"/>
        <v>4050</v>
      </c>
    </row>
    <row r="168" spans="1:6" s="3" customFormat="1" ht="57.75" customHeight="1">
      <c r="A168" s="52" t="s">
        <v>516</v>
      </c>
      <c r="B168" s="53" t="s">
        <v>78</v>
      </c>
      <c r="C168" s="53" t="s">
        <v>175</v>
      </c>
      <c r="D168" s="53" t="s">
        <v>8</v>
      </c>
      <c r="E168" s="103">
        <f t="shared" si="9"/>
        <v>6098.4490000000005</v>
      </c>
      <c r="F168" s="103">
        <f t="shared" si="9"/>
        <v>4050</v>
      </c>
    </row>
    <row r="169" spans="1:6" s="3" customFormat="1" ht="56.25">
      <c r="A169" s="52" t="s">
        <v>519</v>
      </c>
      <c r="B169" s="53" t="s">
        <v>78</v>
      </c>
      <c r="C169" s="53" t="s">
        <v>179</v>
      </c>
      <c r="D169" s="53" t="s">
        <v>8</v>
      </c>
      <c r="E169" s="103">
        <f>E170+E173+E176+E179</f>
        <v>6098.4490000000005</v>
      </c>
      <c r="F169" s="103">
        <f>F170+F173+F179</f>
        <v>4050</v>
      </c>
    </row>
    <row r="170" spans="1:6" s="3" customFormat="1" ht="73.5" customHeight="1">
      <c r="A170" s="58" t="s">
        <v>79</v>
      </c>
      <c r="B170" s="53" t="s">
        <v>78</v>
      </c>
      <c r="C170" s="53" t="s">
        <v>181</v>
      </c>
      <c r="D170" s="53" t="s">
        <v>8</v>
      </c>
      <c r="E170" s="103">
        <f t="shared" si="9"/>
        <v>948.789</v>
      </c>
      <c r="F170" s="103">
        <f t="shared" si="9"/>
        <v>1000</v>
      </c>
    </row>
    <row r="171" spans="1:6" s="3" customFormat="1" ht="37.5">
      <c r="A171" s="52" t="s">
        <v>18</v>
      </c>
      <c r="B171" s="53" t="s">
        <v>78</v>
      </c>
      <c r="C171" s="53" t="s">
        <v>181</v>
      </c>
      <c r="D171" s="53" t="s">
        <v>19</v>
      </c>
      <c r="E171" s="103">
        <f t="shared" si="9"/>
        <v>948.789</v>
      </c>
      <c r="F171" s="103">
        <f t="shared" si="9"/>
        <v>1000</v>
      </c>
    </row>
    <row r="172" spans="1:6" s="3" customFormat="1" ht="37.5">
      <c r="A172" s="52" t="s">
        <v>20</v>
      </c>
      <c r="B172" s="53" t="s">
        <v>78</v>
      </c>
      <c r="C172" s="53" t="s">
        <v>181</v>
      </c>
      <c r="D172" s="53" t="s">
        <v>21</v>
      </c>
      <c r="E172" s="103">
        <v>948.789</v>
      </c>
      <c r="F172" s="144">
        <v>1000</v>
      </c>
    </row>
    <row r="173" spans="1:6" s="3" customFormat="1" ht="56.25">
      <c r="A173" s="52" t="s">
        <v>366</v>
      </c>
      <c r="B173" s="53" t="s">
        <v>78</v>
      </c>
      <c r="C173" s="53" t="s">
        <v>367</v>
      </c>
      <c r="D173" s="53" t="s">
        <v>8</v>
      </c>
      <c r="E173" s="105">
        <f>E174</f>
        <v>1050</v>
      </c>
      <c r="F173" s="105">
        <f>F174</f>
        <v>1050</v>
      </c>
    </row>
    <row r="174" spans="1:6" s="3" customFormat="1" ht="15">
      <c r="A174" s="52" t="s">
        <v>22</v>
      </c>
      <c r="B174" s="53" t="s">
        <v>78</v>
      </c>
      <c r="C174" s="53" t="s">
        <v>367</v>
      </c>
      <c r="D174" s="53" t="s">
        <v>23</v>
      </c>
      <c r="E174" s="105">
        <f>E175</f>
        <v>1050</v>
      </c>
      <c r="F174" s="105">
        <f>F175</f>
        <v>1050</v>
      </c>
    </row>
    <row r="175" spans="1:6" s="3" customFormat="1" ht="56.25">
      <c r="A175" s="52" t="s">
        <v>63</v>
      </c>
      <c r="B175" s="53" t="s">
        <v>78</v>
      </c>
      <c r="C175" s="53" t="s">
        <v>367</v>
      </c>
      <c r="D175" s="53" t="s">
        <v>64</v>
      </c>
      <c r="E175" s="105">
        <v>1050</v>
      </c>
      <c r="F175" s="105">
        <v>1050</v>
      </c>
    </row>
    <row r="176" spans="1:6" s="3" customFormat="1" ht="56.25">
      <c r="A176" s="155" t="s">
        <v>646</v>
      </c>
      <c r="B176" s="53" t="s">
        <v>78</v>
      </c>
      <c r="C176" s="53" t="s">
        <v>647</v>
      </c>
      <c r="D176" s="53" t="s">
        <v>8</v>
      </c>
      <c r="E176" s="105">
        <f>E177</f>
        <v>108.626</v>
      </c>
      <c r="F176" s="105">
        <f>F177</f>
        <v>0</v>
      </c>
    </row>
    <row r="177" spans="1:6" s="3" customFormat="1" ht="37.5">
      <c r="A177" s="52" t="s">
        <v>18</v>
      </c>
      <c r="B177" s="53" t="s">
        <v>78</v>
      </c>
      <c r="C177" s="53" t="s">
        <v>647</v>
      </c>
      <c r="D177" s="53" t="s">
        <v>19</v>
      </c>
      <c r="E177" s="105">
        <f>E178</f>
        <v>108.626</v>
      </c>
      <c r="F177" s="105">
        <f>F178</f>
        <v>0</v>
      </c>
    </row>
    <row r="178" spans="1:6" s="3" customFormat="1" ht="37.5">
      <c r="A178" s="52" t="s">
        <v>20</v>
      </c>
      <c r="B178" s="53" t="s">
        <v>78</v>
      </c>
      <c r="C178" s="53" t="s">
        <v>647</v>
      </c>
      <c r="D178" s="53" t="s">
        <v>21</v>
      </c>
      <c r="E178" s="105">
        <v>108.626</v>
      </c>
      <c r="F178" s="105">
        <v>0</v>
      </c>
    </row>
    <row r="179" spans="1:6" s="3" customFormat="1" ht="56.25">
      <c r="A179" s="52" t="s">
        <v>394</v>
      </c>
      <c r="B179" s="53" t="s">
        <v>78</v>
      </c>
      <c r="C179" s="53" t="s">
        <v>395</v>
      </c>
      <c r="D179" s="53" t="s">
        <v>8</v>
      </c>
      <c r="E179" s="105">
        <f>E180</f>
        <v>3991.034</v>
      </c>
      <c r="F179" s="105">
        <f>F180</f>
        <v>2000</v>
      </c>
    </row>
    <row r="180" spans="1:6" s="3" customFormat="1" ht="39" customHeight="1">
      <c r="A180" s="52" t="s">
        <v>396</v>
      </c>
      <c r="B180" s="53" t="s">
        <v>78</v>
      </c>
      <c r="C180" s="53" t="s">
        <v>395</v>
      </c>
      <c r="D180" s="53" t="s">
        <v>397</v>
      </c>
      <c r="E180" s="105">
        <f>E181</f>
        <v>3991.034</v>
      </c>
      <c r="F180" s="105">
        <f>F181</f>
        <v>2000</v>
      </c>
    </row>
    <row r="181" spans="1:6" s="3" customFormat="1" ht="15">
      <c r="A181" s="52" t="s">
        <v>398</v>
      </c>
      <c r="B181" s="53" t="s">
        <v>78</v>
      </c>
      <c r="C181" s="53" t="s">
        <v>395</v>
      </c>
      <c r="D181" s="53" t="s">
        <v>399</v>
      </c>
      <c r="E181" s="105">
        <v>3991.034</v>
      </c>
      <c r="F181" s="105">
        <v>2000</v>
      </c>
    </row>
    <row r="182" spans="1:6" s="3" customFormat="1" ht="15">
      <c r="A182" s="52" t="s">
        <v>80</v>
      </c>
      <c r="B182" s="53" t="s">
        <v>81</v>
      </c>
      <c r="C182" s="53" t="s">
        <v>158</v>
      </c>
      <c r="D182" s="53" t="s">
        <v>8</v>
      </c>
      <c r="E182" s="103">
        <f aca="true" t="shared" si="10" ref="E182:F185">E183</f>
        <v>250</v>
      </c>
      <c r="F182" s="103">
        <f t="shared" si="10"/>
        <v>250</v>
      </c>
    </row>
    <row r="183" spans="1:6" s="3" customFormat="1" ht="58.5" customHeight="1">
      <c r="A183" s="52" t="s">
        <v>516</v>
      </c>
      <c r="B183" s="53" t="s">
        <v>81</v>
      </c>
      <c r="C183" s="53" t="s">
        <v>175</v>
      </c>
      <c r="D183" s="53" t="s">
        <v>8</v>
      </c>
      <c r="E183" s="103">
        <f t="shared" si="10"/>
        <v>250</v>
      </c>
      <c r="F183" s="103">
        <f t="shared" si="10"/>
        <v>250</v>
      </c>
    </row>
    <row r="184" spans="1:6" s="3" customFormat="1" ht="93.75">
      <c r="A184" s="58" t="s">
        <v>283</v>
      </c>
      <c r="B184" s="53" t="s">
        <v>81</v>
      </c>
      <c r="C184" s="53" t="s">
        <v>182</v>
      </c>
      <c r="D184" s="53" t="s">
        <v>8</v>
      </c>
      <c r="E184" s="103">
        <f t="shared" si="10"/>
        <v>250</v>
      </c>
      <c r="F184" s="103">
        <f t="shared" si="10"/>
        <v>250</v>
      </c>
    </row>
    <row r="185" spans="1:6" s="3" customFormat="1" ht="37.5">
      <c r="A185" s="52" t="s">
        <v>18</v>
      </c>
      <c r="B185" s="53" t="s">
        <v>81</v>
      </c>
      <c r="C185" s="53" t="s">
        <v>182</v>
      </c>
      <c r="D185" s="53" t="s">
        <v>19</v>
      </c>
      <c r="E185" s="103">
        <f t="shared" si="10"/>
        <v>250</v>
      </c>
      <c r="F185" s="103">
        <f t="shared" si="10"/>
        <v>250</v>
      </c>
    </row>
    <row r="186" spans="1:6" s="3" customFormat="1" ht="37.5">
      <c r="A186" s="52" t="s">
        <v>20</v>
      </c>
      <c r="B186" s="53" t="s">
        <v>81</v>
      </c>
      <c r="C186" s="53" t="s">
        <v>182</v>
      </c>
      <c r="D186" s="53" t="s">
        <v>21</v>
      </c>
      <c r="E186" s="103">
        <v>250</v>
      </c>
      <c r="F186" s="144">
        <v>250</v>
      </c>
    </row>
    <row r="187" spans="1:6" s="3" customFormat="1" ht="37.5">
      <c r="A187" s="52" t="s">
        <v>600</v>
      </c>
      <c r="B187" s="53" t="s">
        <v>601</v>
      </c>
      <c r="C187" s="53" t="s">
        <v>158</v>
      </c>
      <c r="D187" s="53" t="s">
        <v>8</v>
      </c>
      <c r="E187" s="103">
        <f aca="true" t="shared" si="11" ref="E187:F191">E188</f>
        <v>223.927</v>
      </c>
      <c r="F187" s="103">
        <f t="shared" si="11"/>
        <v>0</v>
      </c>
    </row>
    <row r="188" spans="1:6" s="3" customFormat="1" ht="56.25">
      <c r="A188" s="52" t="s">
        <v>516</v>
      </c>
      <c r="B188" s="53" t="s">
        <v>601</v>
      </c>
      <c r="C188" s="53" t="s">
        <v>175</v>
      </c>
      <c r="D188" s="53" t="s">
        <v>8</v>
      </c>
      <c r="E188" s="103">
        <f t="shared" si="11"/>
        <v>223.927</v>
      </c>
      <c r="F188" s="103">
        <f t="shared" si="11"/>
        <v>0</v>
      </c>
    </row>
    <row r="189" spans="1:6" s="3" customFormat="1" ht="56.25">
      <c r="A189" s="52" t="s">
        <v>519</v>
      </c>
      <c r="B189" s="53" t="s">
        <v>601</v>
      </c>
      <c r="C189" s="53" t="s">
        <v>179</v>
      </c>
      <c r="D189" s="53" t="s">
        <v>8</v>
      </c>
      <c r="E189" s="103">
        <f t="shared" si="11"/>
        <v>223.927</v>
      </c>
      <c r="F189" s="103">
        <f t="shared" si="11"/>
        <v>0</v>
      </c>
    </row>
    <row r="190" spans="1:6" s="3" customFormat="1" ht="56.25">
      <c r="A190" s="52" t="s">
        <v>663</v>
      </c>
      <c r="B190" s="53" t="s">
        <v>601</v>
      </c>
      <c r="C190" s="53" t="s">
        <v>664</v>
      </c>
      <c r="D190" s="53" t="s">
        <v>8</v>
      </c>
      <c r="E190" s="103">
        <f t="shared" si="11"/>
        <v>223.927</v>
      </c>
      <c r="F190" s="103">
        <f t="shared" si="11"/>
        <v>0</v>
      </c>
    </row>
    <row r="191" spans="1:6" s="3" customFormat="1" ht="15">
      <c r="A191" s="52" t="s">
        <v>22</v>
      </c>
      <c r="B191" s="53" t="s">
        <v>601</v>
      </c>
      <c r="C191" s="53" t="s">
        <v>664</v>
      </c>
      <c r="D191" s="53" t="s">
        <v>23</v>
      </c>
      <c r="E191" s="103">
        <f t="shared" si="11"/>
        <v>223.927</v>
      </c>
      <c r="F191" s="103">
        <f t="shared" si="11"/>
        <v>0</v>
      </c>
    </row>
    <row r="192" spans="1:6" s="3" customFormat="1" ht="56.25">
      <c r="A192" s="52" t="s">
        <v>63</v>
      </c>
      <c r="B192" s="53" t="s">
        <v>601</v>
      </c>
      <c r="C192" s="53" t="s">
        <v>664</v>
      </c>
      <c r="D192" s="53" t="s">
        <v>64</v>
      </c>
      <c r="E192" s="103">
        <v>223.927</v>
      </c>
      <c r="F192" s="144">
        <v>0</v>
      </c>
    </row>
    <row r="193" spans="1:6" s="3" customFormat="1" ht="15">
      <c r="A193" s="50" t="s">
        <v>83</v>
      </c>
      <c r="B193" s="51" t="s">
        <v>84</v>
      </c>
      <c r="C193" s="51" t="s">
        <v>158</v>
      </c>
      <c r="D193" s="51" t="s">
        <v>8</v>
      </c>
      <c r="E193" s="102">
        <f>E194</f>
        <v>175</v>
      </c>
      <c r="F193" s="102">
        <f>F194</f>
        <v>175</v>
      </c>
    </row>
    <row r="194" spans="1:6" ht="15" outlineLevel="1">
      <c r="A194" s="52" t="s">
        <v>85</v>
      </c>
      <c r="B194" s="53" t="s">
        <v>86</v>
      </c>
      <c r="C194" s="53" t="s">
        <v>158</v>
      </c>
      <c r="D194" s="53" t="s">
        <v>8</v>
      </c>
      <c r="E194" s="103">
        <f>E195</f>
        <v>175</v>
      </c>
      <c r="F194" s="103">
        <f>F195</f>
        <v>175</v>
      </c>
    </row>
    <row r="195" spans="1:6" ht="39" customHeight="1" outlineLevel="2">
      <c r="A195" s="52" t="s">
        <v>520</v>
      </c>
      <c r="B195" s="53" t="s">
        <v>86</v>
      </c>
      <c r="C195" s="53" t="s">
        <v>183</v>
      </c>
      <c r="D195" s="53" t="s">
        <v>8</v>
      </c>
      <c r="E195" s="103">
        <f>E200+E203+E196</f>
        <v>175</v>
      </c>
      <c r="F195" s="103">
        <f>F200+F203+F196</f>
        <v>175</v>
      </c>
    </row>
    <row r="196" spans="1:6" ht="55.5" customHeight="1" outlineLevel="2">
      <c r="A196" s="52" t="s">
        <v>552</v>
      </c>
      <c r="B196" s="53" t="s">
        <v>86</v>
      </c>
      <c r="C196" s="53" t="s">
        <v>350</v>
      </c>
      <c r="D196" s="53" t="s">
        <v>8</v>
      </c>
      <c r="E196" s="103">
        <f aca="true" t="shared" si="12" ref="E196:F198">E197</f>
        <v>100</v>
      </c>
      <c r="F196" s="103">
        <f t="shared" si="12"/>
        <v>100</v>
      </c>
    </row>
    <row r="197" spans="1:6" ht="37.5" outlineLevel="2">
      <c r="A197" s="52" t="s">
        <v>351</v>
      </c>
      <c r="B197" s="53" t="s">
        <v>86</v>
      </c>
      <c r="C197" s="53" t="s">
        <v>352</v>
      </c>
      <c r="D197" s="53" t="s">
        <v>8</v>
      </c>
      <c r="E197" s="103">
        <f t="shared" si="12"/>
        <v>100</v>
      </c>
      <c r="F197" s="103">
        <f t="shared" si="12"/>
        <v>100</v>
      </c>
    </row>
    <row r="198" spans="1:6" ht="37.5" outlineLevel="2">
      <c r="A198" s="52" t="s">
        <v>18</v>
      </c>
      <c r="B198" s="53" t="s">
        <v>86</v>
      </c>
      <c r="C198" s="53" t="s">
        <v>352</v>
      </c>
      <c r="D198" s="53" t="s">
        <v>19</v>
      </c>
      <c r="E198" s="103">
        <f t="shared" si="12"/>
        <v>100</v>
      </c>
      <c r="F198" s="103">
        <f t="shared" si="12"/>
        <v>100</v>
      </c>
    </row>
    <row r="199" spans="1:6" ht="37.5" outlineLevel="2">
      <c r="A199" s="52" t="s">
        <v>20</v>
      </c>
      <c r="B199" s="53" t="s">
        <v>86</v>
      </c>
      <c r="C199" s="53" t="s">
        <v>352</v>
      </c>
      <c r="D199" s="53" t="s">
        <v>21</v>
      </c>
      <c r="E199" s="103">
        <v>100</v>
      </c>
      <c r="F199" s="103">
        <v>100</v>
      </c>
    </row>
    <row r="200" spans="1:6" ht="37.5" outlineLevel="4">
      <c r="A200" s="52" t="s">
        <v>88</v>
      </c>
      <c r="B200" s="53" t="s">
        <v>86</v>
      </c>
      <c r="C200" s="53" t="s">
        <v>184</v>
      </c>
      <c r="D200" s="53" t="s">
        <v>8</v>
      </c>
      <c r="E200" s="103">
        <f>E201</f>
        <v>45</v>
      </c>
      <c r="F200" s="103">
        <f>F201</f>
        <v>45</v>
      </c>
    </row>
    <row r="201" spans="1:6" ht="37.5" outlineLevel="5">
      <c r="A201" s="52" t="s">
        <v>18</v>
      </c>
      <c r="B201" s="53" t="s">
        <v>86</v>
      </c>
      <c r="C201" s="53" t="s">
        <v>184</v>
      </c>
      <c r="D201" s="53" t="s">
        <v>19</v>
      </c>
      <c r="E201" s="103">
        <f>E202</f>
        <v>45</v>
      </c>
      <c r="F201" s="103">
        <f>F202</f>
        <v>45</v>
      </c>
    </row>
    <row r="202" spans="1:6" ht="37.5" outlineLevel="6">
      <c r="A202" s="52" t="s">
        <v>20</v>
      </c>
      <c r="B202" s="53" t="s">
        <v>86</v>
      </c>
      <c r="C202" s="53" t="s">
        <v>184</v>
      </c>
      <c r="D202" s="53" t="s">
        <v>21</v>
      </c>
      <c r="E202" s="103">
        <v>45</v>
      </c>
      <c r="F202" s="144">
        <v>45</v>
      </c>
    </row>
    <row r="203" spans="1:6" ht="15" outlineLevel="4">
      <c r="A203" s="52" t="s">
        <v>87</v>
      </c>
      <c r="B203" s="53" t="s">
        <v>86</v>
      </c>
      <c r="C203" s="53" t="s">
        <v>353</v>
      </c>
      <c r="D203" s="53" t="s">
        <v>8</v>
      </c>
      <c r="E203" s="103">
        <f>E204</f>
        <v>30</v>
      </c>
      <c r="F203" s="103">
        <f>F204</f>
        <v>30</v>
      </c>
    </row>
    <row r="204" spans="1:6" ht="37.5" outlineLevel="5">
      <c r="A204" s="52" t="s">
        <v>18</v>
      </c>
      <c r="B204" s="53" t="s">
        <v>86</v>
      </c>
      <c r="C204" s="53" t="s">
        <v>353</v>
      </c>
      <c r="D204" s="53" t="s">
        <v>19</v>
      </c>
      <c r="E204" s="103">
        <f>E205</f>
        <v>30</v>
      </c>
      <c r="F204" s="103">
        <f>F205</f>
        <v>30</v>
      </c>
    </row>
    <row r="205" spans="1:6" ht="37.5" outlineLevel="6">
      <c r="A205" s="52" t="s">
        <v>20</v>
      </c>
      <c r="B205" s="53" t="s">
        <v>86</v>
      </c>
      <c r="C205" s="53" t="s">
        <v>353</v>
      </c>
      <c r="D205" s="53" t="s">
        <v>21</v>
      </c>
      <c r="E205" s="103">
        <v>30</v>
      </c>
      <c r="F205" s="144">
        <v>30</v>
      </c>
    </row>
    <row r="206" spans="1:6" s="3" customFormat="1" ht="15">
      <c r="A206" s="50" t="s">
        <v>89</v>
      </c>
      <c r="B206" s="51" t="s">
        <v>90</v>
      </c>
      <c r="C206" s="51" t="s">
        <v>158</v>
      </c>
      <c r="D206" s="51" t="s">
        <v>8</v>
      </c>
      <c r="E206" s="102">
        <f>E207+E225+E259+E273+E240</f>
        <v>470518.79300000006</v>
      </c>
      <c r="F206" s="102">
        <f>F207+F225+F259+F273+F240</f>
        <v>463127.39600000007</v>
      </c>
    </row>
    <row r="207" spans="1:6" ht="15" outlineLevel="1">
      <c r="A207" s="52" t="s">
        <v>137</v>
      </c>
      <c r="B207" s="53" t="s">
        <v>138</v>
      </c>
      <c r="C207" s="53" t="s">
        <v>158</v>
      </c>
      <c r="D207" s="53" t="s">
        <v>8</v>
      </c>
      <c r="E207" s="103">
        <f>E208</f>
        <v>113402.907</v>
      </c>
      <c r="F207" s="103">
        <f>F208</f>
        <v>108014.357</v>
      </c>
    </row>
    <row r="208" spans="1:6" ht="36" customHeight="1" outlineLevel="2">
      <c r="A208" s="52" t="s">
        <v>528</v>
      </c>
      <c r="B208" s="53" t="s">
        <v>138</v>
      </c>
      <c r="C208" s="53" t="s">
        <v>187</v>
      </c>
      <c r="D208" s="53" t="s">
        <v>8</v>
      </c>
      <c r="E208" s="103">
        <f>E209</f>
        <v>113402.907</v>
      </c>
      <c r="F208" s="103">
        <f>F209</f>
        <v>108014.357</v>
      </c>
    </row>
    <row r="209" spans="1:6" ht="37.5" outlineLevel="3">
      <c r="A209" s="52" t="s">
        <v>529</v>
      </c>
      <c r="B209" s="53" t="s">
        <v>138</v>
      </c>
      <c r="C209" s="53" t="s">
        <v>188</v>
      </c>
      <c r="D209" s="53" t="s">
        <v>8</v>
      </c>
      <c r="E209" s="103">
        <f>E210+E216+E219+E213+E222</f>
        <v>113402.907</v>
      </c>
      <c r="F209" s="103">
        <f>F210+F216+F219+F213+F222</f>
        <v>108014.357</v>
      </c>
    </row>
    <row r="210" spans="1:6" ht="56.25" outlineLevel="4">
      <c r="A210" s="52" t="s">
        <v>140</v>
      </c>
      <c r="B210" s="53" t="s">
        <v>138</v>
      </c>
      <c r="C210" s="53" t="s">
        <v>197</v>
      </c>
      <c r="D210" s="53" t="s">
        <v>8</v>
      </c>
      <c r="E210" s="103">
        <f>E211</f>
        <v>39250.907</v>
      </c>
      <c r="F210" s="103">
        <f>F211</f>
        <v>33862.357</v>
      </c>
    </row>
    <row r="211" spans="1:6" ht="37.5" outlineLevel="5">
      <c r="A211" s="52" t="s">
        <v>53</v>
      </c>
      <c r="B211" s="53" t="s">
        <v>138</v>
      </c>
      <c r="C211" s="53" t="s">
        <v>197</v>
      </c>
      <c r="D211" s="53" t="s">
        <v>54</v>
      </c>
      <c r="E211" s="103">
        <f>E212</f>
        <v>39250.907</v>
      </c>
      <c r="F211" s="103">
        <f>F212</f>
        <v>33862.357</v>
      </c>
    </row>
    <row r="212" spans="1:6" ht="15" outlineLevel="6">
      <c r="A212" s="52" t="s">
        <v>94</v>
      </c>
      <c r="B212" s="53" t="s">
        <v>138</v>
      </c>
      <c r="C212" s="53" t="s">
        <v>197</v>
      </c>
      <c r="D212" s="53" t="s">
        <v>95</v>
      </c>
      <c r="E212" s="103">
        <v>39250.907</v>
      </c>
      <c r="F212" s="144">
        <v>33862.357</v>
      </c>
    </row>
    <row r="213" spans="1:6" ht="112.5" customHeight="1" outlineLevel="4">
      <c r="A213" s="32" t="s">
        <v>482</v>
      </c>
      <c r="B213" s="53" t="s">
        <v>138</v>
      </c>
      <c r="C213" s="53" t="s">
        <v>198</v>
      </c>
      <c r="D213" s="53" t="s">
        <v>8</v>
      </c>
      <c r="E213" s="103">
        <f>E214</f>
        <v>72007</v>
      </c>
      <c r="F213" s="103">
        <f>F214</f>
        <v>72007</v>
      </c>
    </row>
    <row r="214" spans="1:6" ht="37.5" outlineLevel="5">
      <c r="A214" s="52" t="s">
        <v>53</v>
      </c>
      <c r="B214" s="53" t="s">
        <v>138</v>
      </c>
      <c r="C214" s="53" t="s">
        <v>198</v>
      </c>
      <c r="D214" s="53" t="s">
        <v>54</v>
      </c>
      <c r="E214" s="103">
        <f>E215</f>
        <v>72007</v>
      </c>
      <c r="F214" s="103">
        <f>F215</f>
        <v>72007</v>
      </c>
    </row>
    <row r="215" spans="1:6" ht="15" outlineLevel="6">
      <c r="A215" s="52" t="s">
        <v>94</v>
      </c>
      <c r="B215" s="53" t="s">
        <v>138</v>
      </c>
      <c r="C215" s="53" t="s">
        <v>198</v>
      </c>
      <c r="D215" s="53" t="s">
        <v>95</v>
      </c>
      <c r="E215" s="103">
        <v>72007</v>
      </c>
      <c r="F215" s="144">
        <v>72007</v>
      </c>
    </row>
    <row r="216" spans="1:6" ht="37.5" outlineLevel="6">
      <c r="A216" s="52" t="s">
        <v>503</v>
      </c>
      <c r="B216" s="53" t="s">
        <v>138</v>
      </c>
      <c r="C216" s="53" t="s">
        <v>504</v>
      </c>
      <c r="D216" s="53" t="s">
        <v>8</v>
      </c>
      <c r="E216" s="103">
        <f>E217</f>
        <v>100</v>
      </c>
      <c r="F216" s="103">
        <f>F217</f>
        <v>100</v>
      </c>
    </row>
    <row r="217" spans="1:6" ht="37.5" outlineLevel="6">
      <c r="A217" s="52" t="s">
        <v>53</v>
      </c>
      <c r="B217" s="53" t="s">
        <v>138</v>
      </c>
      <c r="C217" s="53" t="s">
        <v>504</v>
      </c>
      <c r="D217" s="53" t="s">
        <v>54</v>
      </c>
      <c r="E217" s="103">
        <f>E218</f>
        <v>100</v>
      </c>
      <c r="F217" s="103">
        <f>F218</f>
        <v>100</v>
      </c>
    </row>
    <row r="218" spans="1:6" ht="15" outlineLevel="6">
      <c r="A218" s="52" t="s">
        <v>94</v>
      </c>
      <c r="B218" s="53" t="s">
        <v>138</v>
      </c>
      <c r="C218" s="53" t="s">
        <v>504</v>
      </c>
      <c r="D218" s="53" t="s">
        <v>95</v>
      </c>
      <c r="E218" s="103">
        <v>100</v>
      </c>
      <c r="F218" s="144">
        <v>100</v>
      </c>
    </row>
    <row r="219" spans="1:6" ht="22.5" customHeight="1" outlineLevel="6">
      <c r="A219" s="52" t="s">
        <v>403</v>
      </c>
      <c r="B219" s="53" t="s">
        <v>138</v>
      </c>
      <c r="C219" s="53" t="s">
        <v>505</v>
      </c>
      <c r="D219" s="53" t="s">
        <v>8</v>
      </c>
      <c r="E219" s="103">
        <f>E220</f>
        <v>45</v>
      </c>
      <c r="F219" s="103">
        <f>F220</f>
        <v>45</v>
      </c>
    </row>
    <row r="220" spans="1:6" ht="37.5" outlineLevel="6">
      <c r="A220" s="52" t="s">
        <v>53</v>
      </c>
      <c r="B220" s="53" t="s">
        <v>138</v>
      </c>
      <c r="C220" s="53" t="s">
        <v>505</v>
      </c>
      <c r="D220" s="53" t="s">
        <v>54</v>
      </c>
      <c r="E220" s="103">
        <f>E221</f>
        <v>45</v>
      </c>
      <c r="F220" s="103">
        <f>F221</f>
        <v>45</v>
      </c>
    </row>
    <row r="221" spans="1:6" ht="15" outlineLevel="6">
      <c r="A221" s="52" t="s">
        <v>94</v>
      </c>
      <c r="B221" s="53" t="s">
        <v>138</v>
      </c>
      <c r="C221" s="53" t="s">
        <v>505</v>
      </c>
      <c r="D221" s="53" t="s">
        <v>95</v>
      </c>
      <c r="E221" s="103">
        <v>45</v>
      </c>
      <c r="F221" s="144">
        <v>45</v>
      </c>
    </row>
    <row r="222" spans="1:6" ht="78.75" customHeight="1" outlineLevel="6">
      <c r="A222" s="52" t="s">
        <v>507</v>
      </c>
      <c r="B222" s="53" t="s">
        <v>138</v>
      </c>
      <c r="C222" s="53" t="s">
        <v>506</v>
      </c>
      <c r="D222" s="53" t="s">
        <v>8</v>
      </c>
      <c r="E222" s="103">
        <f>E223</f>
        <v>2000</v>
      </c>
      <c r="F222" s="103">
        <f>F223</f>
        <v>2000</v>
      </c>
    </row>
    <row r="223" spans="1:6" ht="40.5" customHeight="1" outlineLevel="6">
      <c r="A223" s="52" t="s">
        <v>396</v>
      </c>
      <c r="B223" s="53" t="s">
        <v>138</v>
      </c>
      <c r="C223" s="53" t="s">
        <v>506</v>
      </c>
      <c r="D223" s="53" t="s">
        <v>397</v>
      </c>
      <c r="E223" s="103">
        <f>E224</f>
        <v>2000</v>
      </c>
      <c r="F223" s="103">
        <f>F224</f>
        <v>2000</v>
      </c>
    </row>
    <row r="224" spans="1:6" ht="15" outlineLevel="6">
      <c r="A224" s="52" t="s">
        <v>398</v>
      </c>
      <c r="B224" s="53" t="s">
        <v>138</v>
      </c>
      <c r="C224" s="53" t="s">
        <v>506</v>
      </c>
      <c r="D224" s="53" t="s">
        <v>399</v>
      </c>
      <c r="E224" s="103">
        <v>2000</v>
      </c>
      <c r="F224" s="144">
        <v>2000</v>
      </c>
    </row>
    <row r="225" spans="1:6" ht="15" outlineLevel="1">
      <c r="A225" s="52" t="s">
        <v>91</v>
      </c>
      <c r="B225" s="53" t="s">
        <v>92</v>
      </c>
      <c r="C225" s="53" t="s">
        <v>158</v>
      </c>
      <c r="D225" s="53" t="s">
        <v>8</v>
      </c>
      <c r="E225" s="103">
        <f>E226</f>
        <v>303645.064</v>
      </c>
      <c r="F225" s="103">
        <f>F226</f>
        <v>303204.927</v>
      </c>
    </row>
    <row r="226" spans="1:6" ht="37.5" customHeight="1" outlineLevel="2">
      <c r="A226" s="52" t="s">
        <v>528</v>
      </c>
      <c r="B226" s="53" t="s">
        <v>92</v>
      </c>
      <c r="C226" s="53" t="s">
        <v>187</v>
      </c>
      <c r="D226" s="53" t="s">
        <v>8</v>
      </c>
      <c r="E226" s="103">
        <f>E227</f>
        <v>303645.064</v>
      </c>
      <c r="F226" s="103">
        <f>F227</f>
        <v>303204.927</v>
      </c>
    </row>
    <row r="227" spans="1:6" ht="41.25" customHeight="1" outlineLevel="3">
      <c r="A227" s="52" t="s">
        <v>531</v>
      </c>
      <c r="B227" s="53" t="s">
        <v>92</v>
      </c>
      <c r="C227" s="53" t="s">
        <v>199</v>
      </c>
      <c r="D227" s="53" t="s">
        <v>8</v>
      </c>
      <c r="E227" s="103">
        <f>+E228+E237+E234+E231</f>
        <v>303645.064</v>
      </c>
      <c r="F227" s="103">
        <f>+F228+F237+F234+F231</f>
        <v>303204.927</v>
      </c>
    </row>
    <row r="228" spans="1:6" ht="56.25" outlineLevel="4">
      <c r="A228" s="52" t="s">
        <v>141</v>
      </c>
      <c r="B228" s="53" t="s">
        <v>92</v>
      </c>
      <c r="C228" s="53" t="s">
        <v>200</v>
      </c>
      <c r="D228" s="53" t="s">
        <v>8</v>
      </c>
      <c r="E228" s="103">
        <f>E229</f>
        <v>72884.71800000001</v>
      </c>
      <c r="F228" s="103">
        <f>F229</f>
        <v>72503.781</v>
      </c>
    </row>
    <row r="229" spans="1:6" ht="37.5" outlineLevel="5">
      <c r="A229" s="52" t="s">
        <v>53</v>
      </c>
      <c r="B229" s="53" t="s">
        <v>92</v>
      </c>
      <c r="C229" s="53" t="s">
        <v>200</v>
      </c>
      <c r="D229" s="53" t="s">
        <v>54</v>
      </c>
      <c r="E229" s="103">
        <f>E230</f>
        <v>72884.71800000001</v>
      </c>
      <c r="F229" s="103">
        <f>F230</f>
        <v>72503.781</v>
      </c>
    </row>
    <row r="230" spans="1:6" ht="15" outlineLevel="6">
      <c r="A230" s="52" t="s">
        <v>94</v>
      </c>
      <c r="B230" s="53" t="s">
        <v>92</v>
      </c>
      <c r="C230" s="53" t="s">
        <v>200</v>
      </c>
      <c r="D230" s="53" t="s">
        <v>95</v>
      </c>
      <c r="E230" s="103">
        <f>72918.596-33.878</f>
        <v>72884.71800000001</v>
      </c>
      <c r="F230" s="144">
        <f>72612.543-108.762</f>
        <v>72503.781</v>
      </c>
    </row>
    <row r="231" spans="1:6" ht="132.75" customHeight="1" outlineLevel="4">
      <c r="A231" s="32" t="s">
        <v>481</v>
      </c>
      <c r="B231" s="53" t="s">
        <v>92</v>
      </c>
      <c r="C231" s="53" t="s">
        <v>201</v>
      </c>
      <c r="D231" s="53" t="s">
        <v>8</v>
      </c>
      <c r="E231" s="103">
        <f>E232</f>
        <v>217508</v>
      </c>
      <c r="F231" s="103">
        <f>F232</f>
        <v>217508</v>
      </c>
    </row>
    <row r="232" spans="1:6" ht="37.5" outlineLevel="5">
      <c r="A232" s="52" t="s">
        <v>53</v>
      </c>
      <c r="B232" s="53" t="s">
        <v>92</v>
      </c>
      <c r="C232" s="53" t="s">
        <v>201</v>
      </c>
      <c r="D232" s="53" t="s">
        <v>54</v>
      </c>
      <c r="E232" s="103">
        <f>E233</f>
        <v>217508</v>
      </c>
      <c r="F232" s="103">
        <f>F233</f>
        <v>217508</v>
      </c>
    </row>
    <row r="233" spans="1:6" ht="15" outlineLevel="6">
      <c r="A233" s="52" t="s">
        <v>94</v>
      </c>
      <c r="B233" s="53" t="s">
        <v>92</v>
      </c>
      <c r="C233" s="53" t="s">
        <v>201</v>
      </c>
      <c r="D233" s="53" t="s">
        <v>95</v>
      </c>
      <c r="E233" s="103">
        <v>217508</v>
      </c>
      <c r="F233" s="144">
        <v>217508</v>
      </c>
    </row>
    <row r="234" spans="1:6" ht="21.75" customHeight="1" outlineLevel="6">
      <c r="A234" s="52" t="s">
        <v>403</v>
      </c>
      <c r="B234" s="53" t="s">
        <v>92</v>
      </c>
      <c r="C234" s="53" t="s">
        <v>404</v>
      </c>
      <c r="D234" s="53" t="s">
        <v>8</v>
      </c>
      <c r="E234" s="103">
        <f>E235</f>
        <v>238.6</v>
      </c>
      <c r="F234" s="103">
        <f>F235</f>
        <v>179.4</v>
      </c>
    </row>
    <row r="235" spans="1:6" ht="37.5" outlineLevel="6">
      <c r="A235" s="52" t="s">
        <v>53</v>
      </c>
      <c r="B235" s="53" t="s">
        <v>92</v>
      </c>
      <c r="C235" s="53" t="s">
        <v>404</v>
      </c>
      <c r="D235" s="53" t="s">
        <v>54</v>
      </c>
      <c r="E235" s="103">
        <f>E236</f>
        <v>238.6</v>
      </c>
      <c r="F235" s="103">
        <f>F236</f>
        <v>179.4</v>
      </c>
    </row>
    <row r="236" spans="1:6" ht="15" outlineLevel="6">
      <c r="A236" s="52" t="s">
        <v>94</v>
      </c>
      <c r="B236" s="53" t="s">
        <v>92</v>
      </c>
      <c r="C236" s="53" t="s">
        <v>404</v>
      </c>
      <c r="D236" s="53" t="s">
        <v>95</v>
      </c>
      <c r="E236" s="103">
        <v>238.6</v>
      </c>
      <c r="F236" s="144">
        <v>179.4</v>
      </c>
    </row>
    <row r="237" spans="1:6" ht="90.75" customHeight="1" outlineLevel="4">
      <c r="A237" s="59" t="s">
        <v>610</v>
      </c>
      <c r="B237" s="53" t="s">
        <v>92</v>
      </c>
      <c r="C237" s="53" t="s">
        <v>611</v>
      </c>
      <c r="D237" s="53" t="s">
        <v>8</v>
      </c>
      <c r="E237" s="103">
        <f>E238</f>
        <v>13013.746</v>
      </c>
      <c r="F237" s="103">
        <f>F238</f>
        <v>13013.746</v>
      </c>
    </row>
    <row r="238" spans="1:6" ht="37.5" outlineLevel="5">
      <c r="A238" s="52" t="s">
        <v>53</v>
      </c>
      <c r="B238" s="53" t="s">
        <v>92</v>
      </c>
      <c r="C238" s="53" t="s">
        <v>611</v>
      </c>
      <c r="D238" s="53" t="s">
        <v>54</v>
      </c>
      <c r="E238" s="103">
        <f>E239</f>
        <v>13013.746</v>
      </c>
      <c r="F238" s="103">
        <f>F239</f>
        <v>13013.746</v>
      </c>
    </row>
    <row r="239" spans="1:6" ht="15" outlineLevel="6">
      <c r="A239" s="52" t="s">
        <v>94</v>
      </c>
      <c r="B239" s="53" t="s">
        <v>92</v>
      </c>
      <c r="C239" s="53" t="s">
        <v>611</v>
      </c>
      <c r="D239" s="53" t="s">
        <v>95</v>
      </c>
      <c r="E239" s="103">
        <v>13013.746</v>
      </c>
      <c r="F239" s="144">
        <v>13013.746</v>
      </c>
    </row>
    <row r="240" spans="1:6" ht="15" outlineLevel="6">
      <c r="A240" s="52" t="s">
        <v>376</v>
      </c>
      <c r="B240" s="53" t="s">
        <v>375</v>
      </c>
      <c r="C240" s="53" t="s">
        <v>158</v>
      </c>
      <c r="D240" s="53" t="s">
        <v>8</v>
      </c>
      <c r="E240" s="103">
        <f>E241+E255</f>
        <v>32657.374</v>
      </c>
      <c r="F240" s="103">
        <f>F241+F255</f>
        <v>31407.864</v>
      </c>
    </row>
    <row r="241" spans="1:6" ht="37.5" customHeight="1" outlineLevel="6">
      <c r="A241" s="52" t="s">
        <v>533</v>
      </c>
      <c r="B241" s="53" t="s">
        <v>375</v>
      </c>
      <c r="C241" s="53" t="s">
        <v>187</v>
      </c>
      <c r="D241" s="53" t="s">
        <v>8</v>
      </c>
      <c r="E241" s="103">
        <f>E242</f>
        <v>19672.41</v>
      </c>
      <c r="F241" s="103">
        <f>F242</f>
        <v>19322.9</v>
      </c>
    </row>
    <row r="242" spans="1:6" ht="56.25" outlineLevel="3">
      <c r="A242" s="52" t="s">
        <v>532</v>
      </c>
      <c r="B242" s="53" t="s">
        <v>375</v>
      </c>
      <c r="C242" s="53" t="s">
        <v>202</v>
      </c>
      <c r="D242" s="53" t="s">
        <v>8</v>
      </c>
      <c r="E242" s="103">
        <f>E252+E246+E249+E243</f>
        <v>19672.41</v>
      </c>
      <c r="F242" s="103">
        <f>F252+F246+F249+F243</f>
        <v>19322.9</v>
      </c>
    </row>
    <row r="243" spans="1:6" ht="56.25" outlineLevel="4">
      <c r="A243" s="52" t="s">
        <v>142</v>
      </c>
      <c r="B243" s="53" t="s">
        <v>375</v>
      </c>
      <c r="C243" s="53" t="s">
        <v>204</v>
      </c>
      <c r="D243" s="53" t="s">
        <v>8</v>
      </c>
      <c r="E243" s="103">
        <f>E244</f>
        <v>19477.51</v>
      </c>
      <c r="F243" s="103">
        <f>F244</f>
        <v>19177</v>
      </c>
    </row>
    <row r="244" spans="1:6" ht="37.5" outlineLevel="5">
      <c r="A244" s="52" t="s">
        <v>53</v>
      </c>
      <c r="B244" s="53" t="s">
        <v>375</v>
      </c>
      <c r="C244" s="53" t="s">
        <v>204</v>
      </c>
      <c r="D244" s="53" t="s">
        <v>54</v>
      </c>
      <c r="E244" s="103">
        <f>E245</f>
        <v>19477.51</v>
      </c>
      <c r="F244" s="103">
        <f>F245</f>
        <v>19177</v>
      </c>
    </row>
    <row r="245" spans="1:6" ht="15" outlineLevel="6">
      <c r="A245" s="52" t="s">
        <v>94</v>
      </c>
      <c r="B245" s="53" t="s">
        <v>375</v>
      </c>
      <c r="C245" s="53" t="s">
        <v>204</v>
      </c>
      <c r="D245" s="53" t="s">
        <v>95</v>
      </c>
      <c r="E245" s="103">
        <v>19477.51</v>
      </c>
      <c r="F245" s="144">
        <v>19177</v>
      </c>
    </row>
    <row r="246" spans="1:6" ht="112.5" outlineLevel="6">
      <c r="A246" s="156" t="s">
        <v>683</v>
      </c>
      <c r="B246" s="53" t="s">
        <v>375</v>
      </c>
      <c r="C246" s="53" t="s">
        <v>684</v>
      </c>
      <c r="D246" s="53" t="s">
        <v>8</v>
      </c>
      <c r="E246" s="103">
        <f>E247</f>
        <v>100</v>
      </c>
      <c r="F246" s="103">
        <f>F247</f>
        <v>0</v>
      </c>
    </row>
    <row r="247" spans="1:6" ht="37.5" outlineLevel="6">
      <c r="A247" s="52" t="s">
        <v>53</v>
      </c>
      <c r="B247" s="53" t="s">
        <v>375</v>
      </c>
      <c r="C247" s="53" t="s">
        <v>684</v>
      </c>
      <c r="D247" s="53" t="s">
        <v>54</v>
      </c>
      <c r="E247" s="103">
        <f>E248</f>
        <v>100</v>
      </c>
      <c r="F247" s="103">
        <f>F248</f>
        <v>0</v>
      </c>
    </row>
    <row r="248" spans="1:6" ht="15" outlineLevel="6">
      <c r="A248" s="52" t="s">
        <v>94</v>
      </c>
      <c r="B248" s="53" t="s">
        <v>375</v>
      </c>
      <c r="C248" s="53" t="s">
        <v>684</v>
      </c>
      <c r="D248" s="53" t="s">
        <v>95</v>
      </c>
      <c r="E248" s="103">
        <v>100</v>
      </c>
      <c r="F248" s="144">
        <v>0</v>
      </c>
    </row>
    <row r="249" spans="1:6" ht="23.25" customHeight="1" outlineLevel="6">
      <c r="A249" s="52" t="s">
        <v>403</v>
      </c>
      <c r="B249" s="53" t="s">
        <v>375</v>
      </c>
      <c r="C249" s="53" t="s">
        <v>576</v>
      </c>
      <c r="D249" s="53" t="s">
        <v>8</v>
      </c>
      <c r="E249" s="103">
        <f>E250</f>
        <v>15</v>
      </c>
      <c r="F249" s="103">
        <f>F250</f>
        <v>66</v>
      </c>
    </row>
    <row r="250" spans="1:6" ht="37.5" outlineLevel="6">
      <c r="A250" s="52" t="s">
        <v>53</v>
      </c>
      <c r="B250" s="53" t="s">
        <v>375</v>
      </c>
      <c r="C250" s="53" t="s">
        <v>576</v>
      </c>
      <c r="D250" s="53" t="s">
        <v>54</v>
      </c>
      <c r="E250" s="103">
        <f>E251</f>
        <v>15</v>
      </c>
      <c r="F250" s="103">
        <f>F251</f>
        <v>66</v>
      </c>
    </row>
    <row r="251" spans="1:6" ht="15" outlineLevel="6">
      <c r="A251" s="52" t="s">
        <v>94</v>
      </c>
      <c r="B251" s="53" t="s">
        <v>375</v>
      </c>
      <c r="C251" s="53" t="s">
        <v>576</v>
      </c>
      <c r="D251" s="53" t="s">
        <v>95</v>
      </c>
      <c r="E251" s="103">
        <v>15</v>
      </c>
      <c r="F251" s="144">
        <v>66</v>
      </c>
    </row>
    <row r="252" spans="1:6" ht="15" outlineLevel="4">
      <c r="A252" s="52" t="s">
        <v>139</v>
      </c>
      <c r="B252" s="53" t="s">
        <v>375</v>
      </c>
      <c r="C252" s="53" t="s">
        <v>203</v>
      </c>
      <c r="D252" s="53" t="s">
        <v>8</v>
      </c>
      <c r="E252" s="103">
        <f>E253</f>
        <v>79.9</v>
      </c>
      <c r="F252" s="103">
        <f>F253</f>
        <v>79.9</v>
      </c>
    </row>
    <row r="253" spans="1:6" ht="37.5" outlineLevel="5">
      <c r="A253" s="52" t="s">
        <v>53</v>
      </c>
      <c r="B253" s="53" t="s">
        <v>375</v>
      </c>
      <c r="C253" s="53" t="s">
        <v>203</v>
      </c>
      <c r="D253" s="53" t="s">
        <v>54</v>
      </c>
      <c r="E253" s="103">
        <f>E254</f>
        <v>79.9</v>
      </c>
      <c r="F253" s="103">
        <f>F254</f>
        <v>79.9</v>
      </c>
    </row>
    <row r="254" spans="1:6" ht="15" outlineLevel="6">
      <c r="A254" s="52" t="s">
        <v>94</v>
      </c>
      <c r="B254" s="53" t="s">
        <v>375</v>
      </c>
      <c r="C254" s="53" t="s">
        <v>203</v>
      </c>
      <c r="D254" s="53" t="s">
        <v>95</v>
      </c>
      <c r="E254" s="103">
        <v>79.9</v>
      </c>
      <c r="F254" s="144">
        <v>79.9</v>
      </c>
    </row>
    <row r="255" spans="1:6" ht="37.5" customHeight="1" outlineLevel="2">
      <c r="A255" s="52" t="s">
        <v>522</v>
      </c>
      <c r="B255" s="53" t="s">
        <v>375</v>
      </c>
      <c r="C255" s="53" t="s">
        <v>185</v>
      </c>
      <c r="D255" s="53" t="s">
        <v>8</v>
      </c>
      <c r="E255" s="103">
        <f aca="true" t="shared" si="13" ref="E255:F257">E256</f>
        <v>12984.964</v>
      </c>
      <c r="F255" s="103">
        <f t="shared" si="13"/>
        <v>12084.964</v>
      </c>
    </row>
    <row r="256" spans="1:6" ht="56.25" outlineLevel="4">
      <c r="A256" s="52" t="s">
        <v>93</v>
      </c>
      <c r="B256" s="53" t="s">
        <v>375</v>
      </c>
      <c r="C256" s="53" t="s">
        <v>186</v>
      </c>
      <c r="D256" s="53" t="s">
        <v>8</v>
      </c>
      <c r="E256" s="103">
        <f t="shared" si="13"/>
        <v>12984.964</v>
      </c>
      <c r="F256" s="103">
        <f t="shared" si="13"/>
        <v>12084.964</v>
      </c>
    </row>
    <row r="257" spans="1:6" ht="37.5" outlineLevel="5">
      <c r="A257" s="52" t="s">
        <v>53</v>
      </c>
      <c r="B257" s="53" t="s">
        <v>375</v>
      </c>
      <c r="C257" s="53" t="s">
        <v>186</v>
      </c>
      <c r="D257" s="53" t="s">
        <v>54</v>
      </c>
      <c r="E257" s="103">
        <f t="shared" si="13"/>
        <v>12984.964</v>
      </c>
      <c r="F257" s="103">
        <f t="shared" si="13"/>
        <v>12084.964</v>
      </c>
    </row>
    <row r="258" spans="1:6" ht="15" outlineLevel="6">
      <c r="A258" s="52" t="s">
        <v>94</v>
      </c>
      <c r="B258" s="53" t="s">
        <v>375</v>
      </c>
      <c r="C258" s="53" t="s">
        <v>186</v>
      </c>
      <c r="D258" s="53" t="s">
        <v>95</v>
      </c>
      <c r="E258" s="103">
        <v>12984.964</v>
      </c>
      <c r="F258" s="144">
        <v>12084.964</v>
      </c>
    </row>
    <row r="259" spans="1:6" ht="15" outlineLevel="1">
      <c r="A259" s="52" t="s">
        <v>96</v>
      </c>
      <c r="B259" s="53" t="s">
        <v>97</v>
      </c>
      <c r="C259" s="53" t="s">
        <v>158</v>
      </c>
      <c r="D259" s="53" t="s">
        <v>8</v>
      </c>
      <c r="E259" s="103">
        <f>E260</f>
        <v>3502.058</v>
      </c>
      <c r="F259" s="103">
        <f>F260</f>
        <v>3502.058</v>
      </c>
    </row>
    <row r="260" spans="1:6" ht="36.75" customHeight="1" outlineLevel="2">
      <c r="A260" s="52" t="s">
        <v>528</v>
      </c>
      <c r="B260" s="53" t="s">
        <v>97</v>
      </c>
      <c r="C260" s="53" t="s">
        <v>187</v>
      </c>
      <c r="D260" s="53" t="s">
        <v>8</v>
      </c>
      <c r="E260" s="103">
        <f>E261+E270</f>
        <v>3502.058</v>
      </c>
      <c r="F260" s="103">
        <f>F261+F270</f>
        <v>3502.058</v>
      </c>
    </row>
    <row r="261" spans="1:6" ht="39.75" customHeight="1" outlineLevel="3">
      <c r="A261" s="52" t="s">
        <v>531</v>
      </c>
      <c r="B261" s="53" t="s">
        <v>97</v>
      </c>
      <c r="C261" s="53" t="s">
        <v>199</v>
      </c>
      <c r="D261" s="53" t="s">
        <v>8</v>
      </c>
      <c r="E261" s="103">
        <f>E265+E262</f>
        <v>3428.058</v>
      </c>
      <c r="F261" s="103">
        <f>F265+F262</f>
        <v>3428.058</v>
      </c>
    </row>
    <row r="262" spans="1:6" ht="37.5" outlineLevel="3">
      <c r="A262" s="52" t="s">
        <v>98</v>
      </c>
      <c r="B262" s="53" t="s">
        <v>97</v>
      </c>
      <c r="C262" s="53" t="s">
        <v>336</v>
      </c>
      <c r="D262" s="53" t="s">
        <v>8</v>
      </c>
      <c r="E262" s="103">
        <f>E263</f>
        <v>70</v>
      </c>
      <c r="F262" s="103">
        <f>F263</f>
        <v>70</v>
      </c>
    </row>
    <row r="263" spans="1:6" ht="37.5" outlineLevel="3">
      <c r="A263" s="52" t="s">
        <v>18</v>
      </c>
      <c r="B263" s="53" t="s">
        <v>97</v>
      </c>
      <c r="C263" s="53" t="s">
        <v>336</v>
      </c>
      <c r="D263" s="53" t="s">
        <v>19</v>
      </c>
      <c r="E263" s="103">
        <f>E264</f>
        <v>70</v>
      </c>
      <c r="F263" s="103">
        <f>F264</f>
        <v>70</v>
      </c>
    </row>
    <row r="264" spans="1:6" ht="37.5" outlineLevel="3">
      <c r="A264" s="52" t="s">
        <v>20</v>
      </c>
      <c r="B264" s="53" t="s">
        <v>97</v>
      </c>
      <c r="C264" s="53" t="s">
        <v>336</v>
      </c>
      <c r="D264" s="53" t="s">
        <v>21</v>
      </c>
      <c r="E264" s="103">
        <v>70</v>
      </c>
      <c r="F264" s="144">
        <v>70</v>
      </c>
    </row>
    <row r="265" spans="1:6" ht="116.25" customHeight="1" outlineLevel="4">
      <c r="A265" s="32" t="s">
        <v>483</v>
      </c>
      <c r="B265" s="53" t="s">
        <v>97</v>
      </c>
      <c r="C265" s="53" t="s">
        <v>205</v>
      </c>
      <c r="D265" s="53" t="s">
        <v>8</v>
      </c>
      <c r="E265" s="103">
        <f>E268+E266</f>
        <v>3358.058</v>
      </c>
      <c r="F265" s="103">
        <f>F268+F266</f>
        <v>3358.058</v>
      </c>
    </row>
    <row r="266" spans="1:6" ht="15" outlineLevel="6">
      <c r="A266" s="52" t="s">
        <v>111</v>
      </c>
      <c r="B266" s="53" t="s">
        <v>97</v>
      </c>
      <c r="C266" s="53" t="s">
        <v>205</v>
      </c>
      <c r="D266" s="53" t="s">
        <v>112</v>
      </c>
      <c r="E266" s="103">
        <f>E267</f>
        <v>300</v>
      </c>
      <c r="F266" s="103">
        <f>F267</f>
        <v>300</v>
      </c>
    </row>
    <row r="267" spans="1:6" ht="37.5" outlineLevel="6">
      <c r="A267" s="52" t="s">
        <v>118</v>
      </c>
      <c r="B267" s="53" t="s">
        <v>97</v>
      </c>
      <c r="C267" s="53" t="s">
        <v>205</v>
      </c>
      <c r="D267" s="53" t="s">
        <v>119</v>
      </c>
      <c r="E267" s="103">
        <v>300</v>
      </c>
      <c r="F267" s="144">
        <v>300</v>
      </c>
    </row>
    <row r="268" spans="1:6" ht="37.5" outlineLevel="5">
      <c r="A268" s="52" t="s">
        <v>53</v>
      </c>
      <c r="B268" s="53" t="s">
        <v>97</v>
      </c>
      <c r="C268" s="53" t="s">
        <v>205</v>
      </c>
      <c r="D268" s="53" t="s">
        <v>54</v>
      </c>
      <c r="E268" s="103">
        <f>E269</f>
        <v>3058.058</v>
      </c>
      <c r="F268" s="103">
        <f>F269</f>
        <v>3058.058</v>
      </c>
    </row>
    <row r="269" spans="1:6" ht="15" outlineLevel="6">
      <c r="A269" s="52" t="s">
        <v>94</v>
      </c>
      <c r="B269" s="53" t="s">
        <v>97</v>
      </c>
      <c r="C269" s="53" t="s">
        <v>205</v>
      </c>
      <c r="D269" s="53" t="s">
        <v>95</v>
      </c>
      <c r="E269" s="103">
        <v>3058.058</v>
      </c>
      <c r="F269" s="144">
        <v>3058.058</v>
      </c>
    </row>
    <row r="270" spans="1:6" ht="15" outlineLevel="4">
      <c r="A270" s="52" t="s">
        <v>99</v>
      </c>
      <c r="B270" s="53" t="s">
        <v>97</v>
      </c>
      <c r="C270" s="53" t="s">
        <v>206</v>
      </c>
      <c r="D270" s="53" t="s">
        <v>8</v>
      </c>
      <c r="E270" s="103">
        <f>E271</f>
        <v>74</v>
      </c>
      <c r="F270" s="103">
        <f>F271</f>
        <v>74</v>
      </c>
    </row>
    <row r="271" spans="1:6" ht="37.5" outlineLevel="5">
      <c r="A271" s="52" t="s">
        <v>18</v>
      </c>
      <c r="B271" s="53" t="s">
        <v>97</v>
      </c>
      <c r="C271" s="53" t="s">
        <v>206</v>
      </c>
      <c r="D271" s="53" t="s">
        <v>19</v>
      </c>
      <c r="E271" s="103">
        <f>E272</f>
        <v>74</v>
      </c>
      <c r="F271" s="103">
        <f>F272</f>
        <v>74</v>
      </c>
    </row>
    <row r="272" spans="1:6" ht="37.5" outlineLevel="6">
      <c r="A272" s="52" t="s">
        <v>20</v>
      </c>
      <c r="B272" s="53" t="s">
        <v>97</v>
      </c>
      <c r="C272" s="53" t="s">
        <v>206</v>
      </c>
      <c r="D272" s="53" t="s">
        <v>21</v>
      </c>
      <c r="E272" s="103">
        <v>74</v>
      </c>
      <c r="F272" s="144">
        <v>74</v>
      </c>
    </row>
    <row r="273" spans="1:6" ht="15" outlineLevel="1">
      <c r="A273" s="52" t="s">
        <v>143</v>
      </c>
      <c r="B273" s="53" t="s">
        <v>144</v>
      </c>
      <c r="C273" s="53" t="s">
        <v>158</v>
      </c>
      <c r="D273" s="53" t="s">
        <v>8</v>
      </c>
      <c r="E273" s="103">
        <f>E274</f>
        <v>17311.39</v>
      </c>
      <c r="F273" s="103">
        <f>F274</f>
        <v>16998.19</v>
      </c>
    </row>
    <row r="274" spans="1:6" ht="38.25" customHeight="1" outlineLevel="2">
      <c r="A274" s="52" t="s">
        <v>553</v>
      </c>
      <c r="B274" s="53" t="s">
        <v>144</v>
      </c>
      <c r="C274" s="53" t="s">
        <v>187</v>
      </c>
      <c r="D274" s="53" t="s">
        <v>8</v>
      </c>
      <c r="E274" s="103">
        <f>E275+E280+E287</f>
        <v>17311.39</v>
      </c>
      <c r="F274" s="103">
        <f>F275+F280+F287</f>
        <v>16998.19</v>
      </c>
    </row>
    <row r="275" spans="1:6" ht="56.25" outlineLevel="4">
      <c r="A275" s="52" t="s">
        <v>13</v>
      </c>
      <c r="B275" s="53" t="s">
        <v>144</v>
      </c>
      <c r="C275" s="53" t="s">
        <v>207</v>
      </c>
      <c r="D275" s="53" t="s">
        <v>8</v>
      </c>
      <c r="E275" s="103">
        <f>E276+E278</f>
        <v>2715.1000000000004</v>
      </c>
      <c r="F275" s="103">
        <f>F276+F278</f>
        <v>2715.1000000000004</v>
      </c>
    </row>
    <row r="276" spans="1:6" ht="73.5" customHeight="1" outlineLevel="5">
      <c r="A276" s="52" t="s">
        <v>14</v>
      </c>
      <c r="B276" s="53" t="s">
        <v>144</v>
      </c>
      <c r="C276" s="53" t="s">
        <v>207</v>
      </c>
      <c r="D276" s="53" t="s">
        <v>15</v>
      </c>
      <c r="E276" s="103">
        <f>E277</f>
        <v>2672.3</v>
      </c>
      <c r="F276" s="103">
        <f>F277</f>
        <v>2672.3</v>
      </c>
    </row>
    <row r="277" spans="1:6" ht="37.5" outlineLevel="6">
      <c r="A277" s="52" t="s">
        <v>16</v>
      </c>
      <c r="B277" s="53" t="s">
        <v>144</v>
      </c>
      <c r="C277" s="53" t="s">
        <v>207</v>
      </c>
      <c r="D277" s="53" t="s">
        <v>17</v>
      </c>
      <c r="E277" s="103">
        <v>2672.3</v>
      </c>
      <c r="F277" s="144">
        <v>2672.3</v>
      </c>
    </row>
    <row r="278" spans="1:6" ht="37.5" outlineLevel="5">
      <c r="A278" s="52" t="s">
        <v>18</v>
      </c>
      <c r="B278" s="53" t="s">
        <v>144</v>
      </c>
      <c r="C278" s="53" t="s">
        <v>207</v>
      </c>
      <c r="D278" s="53" t="s">
        <v>19</v>
      </c>
      <c r="E278" s="103">
        <f>E279</f>
        <v>42.8</v>
      </c>
      <c r="F278" s="103">
        <f>F279</f>
        <v>42.8</v>
      </c>
    </row>
    <row r="279" spans="1:6" ht="37.5" outlineLevel="6">
      <c r="A279" s="52" t="s">
        <v>20</v>
      </c>
      <c r="B279" s="53" t="s">
        <v>144</v>
      </c>
      <c r="C279" s="53" t="s">
        <v>207</v>
      </c>
      <c r="D279" s="53" t="s">
        <v>21</v>
      </c>
      <c r="E279" s="103">
        <v>42.8</v>
      </c>
      <c r="F279" s="144">
        <v>42.8</v>
      </c>
    </row>
    <row r="280" spans="1:9" ht="37.5" outlineLevel="4">
      <c r="A280" s="52" t="s">
        <v>49</v>
      </c>
      <c r="B280" s="53" t="s">
        <v>144</v>
      </c>
      <c r="C280" s="53" t="s">
        <v>208</v>
      </c>
      <c r="D280" s="53" t="s">
        <v>8</v>
      </c>
      <c r="E280" s="103">
        <f>E281+E283+E285</f>
        <v>12902.5</v>
      </c>
      <c r="F280" s="103">
        <f>F281+F283+F285</f>
        <v>12589.3</v>
      </c>
      <c r="I280" s="1" t="s">
        <v>68</v>
      </c>
    </row>
    <row r="281" spans="1:6" ht="74.25" customHeight="1" outlineLevel="5">
      <c r="A281" s="52" t="s">
        <v>14</v>
      </c>
      <c r="B281" s="53" t="s">
        <v>144</v>
      </c>
      <c r="C281" s="53" t="s">
        <v>208</v>
      </c>
      <c r="D281" s="53" t="s">
        <v>15</v>
      </c>
      <c r="E281" s="103">
        <f>E282</f>
        <v>10242.8</v>
      </c>
      <c r="F281" s="103">
        <f>F282</f>
        <v>10242.8</v>
      </c>
    </row>
    <row r="282" spans="1:6" ht="15" outlineLevel="6">
      <c r="A282" s="52" t="s">
        <v>50</v>
      </c>
      <c r="B282" s="53" t="s">
        <v>144</v>
      </c>
      <c r="C282" s="53" t="s">
        <v>208</v>
      </c>
      <c r="D282" s="53" t="s">
        <v>51</v>
      </c>
      <c r="E282" s="103">
        <v>10242.8</v>
      </c>
      <c r="F282" s="144">
        <v>10242.8</v>
      </c>
    </row>
    <row r="283" spans="1:6" ht="37.5" outlineLevel="5">
      <c r="A283" s="52" t="s">
        <v>18</v>
      </c>
      <c r="B283" s="53" t="s">
        <v>144</v>
      </c>
      <c r="C283" s="53" t="s">
        <v>208</v>
      </c>
      <c r="D283" s="53" t="s">
        <v>19</v>
      </c>
      <c r="E283" s="103">
        <f>E284</f>
        <v>2613.2</v>
      </c>
      <c r="F283" s="103">
        <f>F284</f>
        <v>2300</v>
      </c>
    </row>
    <row r="284" spans="1:6" ht="37.5" outlineLevel="6">
      <c r="A284" s="52" t="s">
        <v>20</v>
      </c>
      <c r="B284" s="53" t="s">
        <v>144</v>
      </c>
      <c r="C284" s="53" t="s">
        <v>208</v>
      </c>
      <c r="D284" s="53" t="s">
        <v>21</v>
      </c>
      <c r="E284" s="103">
        <v>2613.2</v>
      </c>
      <c r="F284" s="144">
        <v>2300</v>
      </c>
    </row>
    <row r="285" spans="1:6" ht="15" outlineLevel="5">
      <c r="A285" s="52" t="s">
        <v>22</v>
      </c>
      <c r="B285" s="53" t="s">
        <v>144</v>
      </c>
      <c r="C285" s="53" t="s">
        <v>208</v>
      </c>
      <c r="D285" s="53" t="s">
        <v>23</v>
      </c>
      <c r="E285" s="103">
        <f>E286</f>
        <v>46.5</v>
      </c>
      <c r="F285" s="103">
        <f>F286</f>
        <v>46.5</v>
      </c>
    </row>
    <row r="286" spans="1:6" ht="15" outlineLevel="6">
      <c r="A286" s="52" t="s">
        <v>24</v>
      </c>
      <c r="B286" s="53" t="s">
        <v>144</v>
      </c>
      <c r="C286" s="53" t="s">
        <v>208</v>
      </c>
      <c r="D286" s="53" t="s">
        <v>25</v>
      </c>
      <c r="E286" s="103">
        <v>46.5</v>
      </c>
      <c r="F286" s="144">
        <v>46.5</v>
      </c>
    </row>
    <row r="287" spans="1:6" ht="38.25" customHeight="1" outlineLevel="6">
      <c r="A287" s="60" t="s">
        <v>52</v>
      </c>
      <c r="B287" s="53" t="s">
        <v>144</v>
      </c>
      <c r="C287" s="53" t="s">
        <v>209</v>
      </c>
      <c r="D287" s="53" t="s">
        <v>8</v>
      </c>
      <c r="E287" s="103">
        <f>E288</f>
        <v>1693.79</v>
      </c>
      <c r="F287" s="103">
        <f>F288</f>
        <v>1693.79</v>
      </c>
    </row>
    <row r="288" spans="1:6" ht="37.5" outlineLevel="6">
      <c r="A288" s="52" t="s">
        <v>53</v>
      </c>
      <c r="B288" s="53" t="s">
        <v>144</v>
      </c>
      <c r="C288" s="53" t="s">
        <v>209</v>
      </c>
      <c r="D288" s="53" t="s">
        <v>54</v>
      </c>
      <c r="E288" s="103">
        <f>E289</f>
        <v>1693.79</v>
      </c>
      <c r="F288" s="103">
        <f>F289</f>
        <v>1693.79</v>
      </c>
    </row>
    <row r="289" spans="1:6" ht="15" outlineLevel="6">
      <c r="A289" s="52" t="s">
        <v>55</v>
      </c>
      <c r="B289" s="53" t="s">
        <v>144</v>
      </c>
      <c r="C289" s="53" t="s">
        <v>209</v>
      </c>
      <c r="D289" s="53" t="s">
        <v>56</v>
      </c>
      <c r="E289" s="103">
        <v>1693.79</v>
      </c>
      <c r="F289" s="144">
        <v>1693.79</v>
      </c>
    </row>
    <row r="290" spans="1:6" s="3" customFormat="1" ht="15">
      <c r="A290" s="50" t="s">
        <v>100</v>
      </c>
      <c r="B290" s="51" t="s">
        <v>101</v>
      </c>
      <c r="C290" s="51" t="s">
        <v>158</v>
      </c>
      <c r="D290" s="51" t="s">
        <v>8</v>
      </c>
      <c r="E290" s="102">
        <f>E291</f>
        <v>7591.503</v>
      </c>
      <c r="F290" s="102">
        <f>F291</f>
        <v>6691.503</v>
      </c>
    </row>
    <row r="291" spans="1:6" ht="15" outlineLevel="1">
      <c r="A291" s="52" t="s">
        <v>102</v>
      </c>
      <c r="B291" s="53" t="s">
        <v>103</v>
      </c>
      <c r="C291" s="53" t="s">
        <v>158</v>
      </c>
      <c r="D291" s="53" t="s">
        <v>8</v>
      </c>
      <c r="E291" s="103">
        <f>E292</f>
        <v>7591.503</v>
      </c>
      <c r="F291" s="103">
        <f>F292</f>
        <v>6691.503</v>
      </c>
    </row>
    <row r="292" spans="1:6" ht="39" customHeight="1" outlineLevel="2">
      <c r="A292" s="52" t="s">
        <v>522</v>
      </c>
      <c r="B292" s="53" t="s">
        <v>103</v>
      </c>
      <c r="C292" s="53" t="s">
        <v>185</v>
      </c>
      <c r="D292" s="53" t="s">
        <v>8</v>
      </c>
      <c r="E292" s="103">
        <f>E296+E293</f>
        <v>7591.503</v>
      </c>
      <c r="F292" s="103">
        <f>F296+F293</f>
        <v>6691.503</v>
      </c>
    </row>
    <row r="293" spans="1:6" ht="41.25" customHeight="1" outlineLevel="6">
      <c r="A293" s="60" t="s">
        <v>105</v>
      </c>
      <c r="B293" s="53" t="s">
        <v>103</v>
      </c>
      <c r="C293" s="53" t="s">
        <v>190</v>
      </c>
      <c r="D293" s="53" t="s">
        <v>8</v>
      </c>
      <c r="E293" s="103">
        <f>E294</f>
        <v>6920.503</v>
      </c>
      <c r="F293" s="103">
        <f>F294</f>
        <v>6020.503</v>
      </c>
    </row>
    <row r="294" spans="1:6" ht="37.5" outlineLevel="6">
      <c r="A294" s="52" t="s">
        <v>53</v>
      </c>
      <c r="B294" s="53" t="s">
        <v>103</v>
      </c>
      <c r="C294" s="53" t="s">
        <v>190</v>
      </c>
      <c r="D294" s="53" t="s">
        <v>54</v>
      </c>
      <c r="E294" s="103">
        <f>E295</f>
        <v>6920.503</v>
      </c>
      <c r="F294" s="103">
        <f>F295</f>
        <v>6020.503</v>
      </c>
    </row>
    <row r="295" spans="1:6" ht="15" outlineLevel="6">
      <c r="A295" s="52" t="s">
        <v>94</v>
      </c>
      <c r="B295" s="53" t="s">
        <v>103</v>
      </c>
      <c r="C295" s="53" t="s">
        <v>190</v>
      </c>
      <c r="D295" s="53" t="s">
        <v>95</v>
      </c>
      <c r="E295" s="103">
        <v>6920.503</v>
      </c>
      <c r="F295" s="144">
        <v>6020.503</v>
      </c>
    </row>
    <row r="296" spans="1:6" ht="15" outlineLevel="4">
      <c r="A296" s="52" t="s">
        <v>104</v>
      </c>
      <c r="B296" s="53" t="s">
        <v>103</v>
      </c>
      <c r="C296" s="53" t="s">
        <v>189</v>
      </c>
      <c r="D296" s="53" t="s">
        <v>8</v>
      </c>
      <c r="E296" s="103">
        <f>E297</f>
        <v>671</v>
      </c>
      <c r="F296" s="103">
        <f>F297</f>
        <v>671</v>
      </c>
    </row>
    <row r="297" spans="1:6" ht="37.5" outlineLevel="5">
      <c r="A297" s="52" t="s">
        <v>53</v>
      </c>
      <c r="B297" s="53" t="s">
        <v>103</v>
      </c>
      <c r="C297" s="53" t="s">
        <v>189</v>
      </c>
      <c r="D297" s="53" t="s">
        <v>54</v>
      </c>
      <c r="E297" s="103">
        <f>E298+E299</f>
        <v>671</v>
      </c>
      <c r="F297" s="103">
        <f>F298+F299</f>
        <v>671</v>
      </c>
    </row>
    <row r="298" spans="1:6" ht="15" outlineLevel="6">
      <c r="A298" s="52" t="s">
        <v>94</v>
      </c>
      <c r="B298" s="53" t="s">
        <v>103</v>
      </c>
      <c r="C298" s="53" t="s">
        <v>189</v>
      </c>
      <c r="D298" s="53" t="s">
        <v>95</v>
      </c>
      <c r="E298" s="103">
        <v>557</v>
      </c>
      <c r="F298" s="144">
        <v>557</v>
      </c>
    </row>
    <row r="299" spans="1:6" ht="41.25" customHeight="1" outlineLevel="6">
      <c r="A299" s="52" t="s">
        <v>449</v>
      </c>
      <c r="B299" s="53" t="s">
        <v>103</v>
      </c>
      <c r="C299" s="53" t="s">
        <v>189</v>
      </c>
      <c r="D299" s="53" t="s">
        <v>369</v>
      </c>
      <c r="E299" s="103">
        <v>114</v>
      </c>
      <c r="F299" s="144">
        <v>114</v>
      </c>
    </row>
    <row r="300" spans="1:6" s="3" customFormat="1" ht="15">
      <c r="A300" s="50" t="s">
        <v>106</v>
      </c>
      <c r="B300" s="51" t="s">
        <v>107</v>
      </c>
      <c r="C300" s="51" t="s">
        <v>158</v>
      </c>
      <c r="D300" s="51" t="s">
        <v>8</v>
      </c>
      <c r="E300" s="102">
        <f>E301+E320+E306</f>
        <v>10321.79</v>
      </c>
      <c r="F300" s="102">
        <f>F301+F320+F306</f>
        <v>9421.79</v>
      </c>
    </row>
    <row r="301" spans="1:6" ht="15" outlineLevel="1">
      <c r="A301" s="52" t="s">
        <v>108</v>
      </c>
      <c r="B301" s="53" t="s">
        <v>109</v>
      </c>
      <c r="C301" s="53" t="s">
        <v>158</v>
      </c>
      <c r="D301" s="53" t="s">
        <v>8</v>
      </c>
      <c r="E301" s="103">
        <f aca="true" t="shared" si="14" ref="E301:F304">E302</f>
        <v>3294.29</v>
      </c>
      <c r="F301" s="103">
        <f t="shared" si="14"/>
        <v>2394.29</v>
      </c>
    </row>
    <row r="302" spans="1:6" ht="15" outlineLevel="3">
      <c r="A302" s="52" t="s">
        <v>281</v>
      </c>
      <c r="B302" s="53" t="s">
        <v>109</v>
      </c>
      <c r="C302" s="53" t="s">
        <v>159</v>
      </c>
      <c r="D302" s="53" t="s">
        <v>8</v>
      </c>
      <c r="E302" s="103">
        <f t="shared" si="14"/>
        <v>3294.29</v>
      </c>
      <c r="F302" s="103">
        <f t="shared" si="14"/>
        <v>2394.29</v>
      </c>
    </row>
    <row r="303" spans="1:6" ht="15" outlineLevel="4">
      <c r="A303" s="52" t="s">
        <v>110</v>
      </c>
      <c r="B303" s="53" t="s">
        <v>109</v>
      </c>
      <c r="C303" s="53" t="s">
        <v>191</v>
      </c>
      <c r="D303" s="53" t="s">
        <v>8</v>
      </c>
      <c r="E303" s="103">
        <f t="shared" si="14"/>
        <v>3294.29</v>
      </c>
      <c r="F303" s="103">
        <f t="shared" si="14"/>
        <v>2394.29</v>
      </c>
    </row>
    <row r="304" spans="1:6" ht="15" outlineLevel="5">
      <c r="A304" s="52" t="s">
        <v>111</v>
      </c>
      <c r="B304" s="53" t="s">
        <v>109</v>
      </c>
      <c r="C304" s="53" t="s">
        <v>191</v>
      </c>
      <c r="D304" s="53" t="s">
        <v>112</v>
      </c>
      <c r="E304" s="103">
        <f t="shared" si="14"/>
        <v>3294.29</v>
      </c>
      <c r="F304" s="103">
        <f t="shared" si="14"/>
        <v>2394.29</v>
      </c>
    </row>
    <row r="305" spans="1:6" ht="22.5" customHeight="1" outlineLevel="6">
      <c r="A305" s="52" t="s">
        <v>113</v>
      </c>
      <c r="B305" s="53" t="s">
        <v>109</v>
      </c>
      <c r="C305" s="53" t="s">
        <v>191</v>
      </c>
      <c r="D305" s="53" t="s">
        <v>114</v>
      </c>
      <c r="E305" s="103">
        <v>3294.29</v>
      </c>
      <c r="F305" s="144">
        <v>2394.29</v>
      </c>
    </row>
    <row r="306" spans="1:6" ht="15" outlineLevel="6">
      <c r="A306" s="52" t="s">
        <v>115</v>
      </c>
      <c r="B306" s="53" t="s">
        <v>116</v>
      </c>
      <c r="C306" s="53" t="s">
        <v>158</v>
      </c>
      <c r="D306" s="53" t="s">
        <v>8</v>
      </c>
      <c r="E306" s="103">
        <f>E307+E311</f>
        <v>2933.5</v>
      </c>
      <c r="F306" s="103">
        <f>F307+F311</f>
        <v>2933.5</v>
      </c>
    </row>
    <row r="307" spans="1:6" ht="37.5" outlineLevel="6">
      <c r="A307" s="52" t="s">
        <v>528</v>
      </c>
      <c r="B307" s="53" t="s">
        <v>116</v>
      </c>
      <c r="C307" s="53" t="s">
        <v>187</v>
      </c>
      <c r="D307" s="53" t="s">
        <v>8</v>
      </c>
      <c r="E307" s="103">
        <f>E308</f>
        <v>2550</v>
      </c>
      <c r="F307" s="103">
        <f>F308</f>
        <v>2550</v>
      </c>
    </row>
    <row r="308" spans="1:6" ht="112.5" outlineLevel="6">
      <c r="A308" s="32" t="s">
        <v>590</v>
      </c>
      <c r="B308" s="53" t="s">
        <v>116</v>
      </c>
      <c r="C308" s="53" t="s">
        <v>619</v>
      </c>
      <c r="D308" s="53" t="s">
        <v>8</v>
      </c>
      <c r="E308" s="103">
        <f aca="true" t="shared" si="15" ref="E308:F309">E309</f>
        <v>2550</v>
      </c>
      <c r="F308" s="103">
        <f t="shared" si="15"/>
        <v>2550</v>
      </c>
    </row>
    <row r="309" spans="1:6" ht="15" outlineLevel="6">
      <c r="A309" s="52" t="s">
        <v>111</v>
      </c>
      <c r="B309" s="53" t="s">
        <v>116</v>
      </c>
      <c r="C309" s="53" t="s">
        <v>619</v>
      </c>
      <c r="D309" s="53" t="s">
        <v>112</v>
      </c>
      <c r="E309" s="103">
        <f t="shared" si="15"/>
        <v>2550</v>
      </c>
      <c r="F309" s="103">
        <f t="shared" si="15"/>
        <v>2550</v>
      </c>
    </row>
    <row r="310" spans="1:6" ht="37.5" outlineLevel="6">
      <c r="A310" s="52" t="s">
        <v>118</v>
      </c>
      <c r="B310" s="53" t="s">
        <v>116</v>
      </c>
      <c r="C310" s="53" t="s">
        <v>619</v>
      </c>
      <c r="D310" s="53" t="s">
        <v>119</v>
      </c>
      <c r="E310" s="103">
        <v>2550</v>
      </c>
      <c r="F310" s="103">
        <v>2550</v>
      </c>
    </row>
    <row r="311" spans="1:6" ht="38.25" customHeight="1" outlineLevel="6">
      <c r="A311" s="52" t="s">
        <v>518</v>
      </c>
      <c r="B311" s="53" t="s">
        <v>116</v>
      </c>
      <c r="C311" s="53" t="s">
        <v>165</v>
      </c>
      <c r="D311" s="53" t="s">
        <v>8</v>
      </c>
      <c r="E311" s="103">
        <f>E312+E316</f>
        <v>383.5</v>
      </c>
      <c r="F311" s="103">
        <f>F312+F316</f>
        <v>383.5</v>
      </c>
    </row>
    <row r="312" spans="1:6" ht="21.75" customHeight="1" outlineLevel="6">
      <c r="A312" s="52" t="s">
        <v>524</v>
      </c>
      <c r="B312" s="53" t="s">
        <v>116</v>
      </c>
      <c r="C312" s="53" t="s">
        <v>192</v>
      </c>
      <c r="D312" s="53" t="s">
        <v>8</v>
      </c>
      <c r="E312" s="103">
        <f aca="true" t="shared" si="16" ref="E312:F314">E313</f>
        <v>210</v>
      </c>
      <c r="F312" s="103">
        <f t="shared" si="16"/>
        <v>210</v>
      </c>
    </row>
    <row r="313" spans="1:6" ht="37.5" outlineLevel="6">
      <c r="A313" s="52" t="s">
        <v>120</v>
      </c>
      <c r="B313" s="53" t="s">
        <v>116</v>
      </c>
      <c r="C313" s="53" t="s">
        <v>193</v>
      </c>
      <c r="D313" s="53" t="s">
        <v>8</v>
      </c>
      <c r="E313" s="103">
        <f t="shared" si="16"/>
        <v>210</v>
      </c>
      <c r="F313" s="103">
        <f t="shared" si="16"/>
        <v>210</v>
      </c>
    </row>
    <row r="314" spans="1:6" ht="15" outlineLevel="6">
      <c r="A314" s="52" t="s">
        <v>111</v>
      </c>
      <c r="B314" s="53" t="s">
        <v>116</v>
      </c>
      <c r="C314" s="53" t="s">
        <v>193</v>
      </c>
      <c r="D314" s="53" t="s">
        <v>112</v>
      </c>
      <c r="E314" s="103">
        <f t="shared" si="16"/>
        <v>210</v>
      </c>
      <c r="F314" s="103">
        <f t="shared" si="16"/>
        <v>210</v>
      </c>
    </row>
    <row r="315" spans="1:6" ht="37.5" outlineLevel="6">
      <c r="A315" s="52" t="s">
        <v>118</v>
      </c>
      <c r="B315" s="53" t="s">
        <v>116</v>
      </c>
      <c r="C315" s="53" t="s">
        <v>193</v>
      </c>
      <c r="D315" s="53" t="s">
        <v>119</v>
      </c>
      <c r="E315" s="103">
        <v>210</v>
      </c>
      <c r="F315" s="144">
        <v>210</v>
      </c>
    </row>
    <row r="316" spans="1:6" ht="37.5" outlineLevel="6">
      <c r="A316" s="52" t="s">
        <v>117</v>
      </c>
      <c r="B316" s="53" t="s">
        <v>116</v>
      </c>
      <c r="C316" s="53" t="s">
        <v>457</v>
      </c>
      <c r="D316" s="53" t="s">
        <v>8</v>
      </c>
      <c r="E316" s="103">
        <f>E317</f>
        <v>173.5</v>
      </c>
      <c r="F316" s="103">
        <f>F317</f>
        <v>173.5</v>
      </c>
    </row>
    <row r="317" spans="1:6" ht="15" outlineLevel="6">
      <c r="A317" s="52" t="s">
        <v>111</v>
      </c>
      <c r="B317" s="53" t="s">
        <v>116</v>
      </c>
      <c r="C317" s="53" t="s">
        <v>457</v>
      </c>
      <c r="D317" s="53" t="s">
        <v>112</v>
      </c>
      <c r="E317" s="103">
        <f>E318</f>
        <v>173.5</v>
      </c>
      <c r="F317" s="103">
        <f>F318</f>
        <v>173.5</v>
      </c>
    </row>
    <row r="318" spans="1:6" ht="37.5" outlineLevel="6">
      <c r="A318" s="52" t="s">
        <v>118</v>
      </c>
      <c r="B318" s="53" t="s">
        <v>116</v>
      </c>
      <c r="C318" s="53" t="s">
        <v>457</v>
      </c>
      <c r="D318" s="53" t="s">
        <v>119</v>
      </c>
      <c r="E318" s="103">
        <v>173.5</v>
      </c>
      <c r="F318" s="144">
        <v>173.5</v>
      </c>
    </row>
    <row r="319" spans="1:6" ht="15" outlineLevel="1">
      <c r="A319" s="52" t="s">
        <v>150</v>
      </c>
      <c r="B319" s="53" t="s">
        <v>151</v>
      </c>
      <c r="C319" s="53" t="s">
        <v>158</v>
      </c>
      <c r="D319" s="53" t="s">
        <v>8</v>
      </c>
      <c r="E319" s="103">
        <f aca="true" t="shared" si="17" ref="E319:F321">E320</f>
        <v>4094</v>
      </c>
      <c r="F319" s="103">
        <f t="shared" si="17"/>
        <v>4094</v>
      </c>
    </row>
    <row r="320" spans="1:6" ht="39" customHeight="1" outlineLevel="2">
      <c r="A320" s="52" t="s">
        <v>553</v>
      </c>
      <c r="B320" s="53" t="s">
        <v>151</v>
      </c>
      <c r="C320" s="53" t="s">
        <v>187</v>
      </c>
      <c r="D320" s="53" t="s">
        <v>8</v>
      </c>
      <c r="E320" s="103">
        <f t="shared" si="17"/>
        <v>4094</v>
      </c>
      <c r="F320" s="103">
        <f t="shared" si="17"/>
        <v>4094</v>
      </c>
    </row>
    <row r="321" spans="1:6" ht="37.5" outlineLevel="3">
      <c r="A321" s="52" t="s">
        <v>542</v>
      </c>
      <c r="B321" s="53" t="s">
        <v>151</v>
      </c>
      <c r="C321" s="53" t="s">
        <v>188</v>
      </c>
      <c r="D321" s="53" t="s">
        <v>8</v>
      </c>
      <c r="E321" s="103">
        <f t="shared" si="17"/>
        <v>4094</v>
      </c>
      <c r="F321" s="103">
        <f t="shared" si="17"/>
        <v>4094</v>
      </c>
    </row>
    <row r="322" spans="1:6" ht="149.25" customHeight="1" outlineLevel="4">
      <c r="A322" s="32" t="s">
        <v>489</v>
      </c>
      <c r="B322" s="53" t="s">
        <v>151</v>
      </c>
      <c r="C322" s="53" t="s">
        <v>210</v>
      </c>
      <c r="D322" s="53" t="s">
        <v>8</v>
      </c>
      <c r="E322" s="103">
        <f>E323+E325</f>
        <v>4094</v>
      </c>
      <c r="F322" s="103">
        <f>F323+F325</f>
        <v>4094</v>
      </c>
    </row>
    <row r="323" spans="1:6" ht="37.5" outlineLevel="5">
      <c r="A323" s="52" t="s">
        <v>18</v>
      </c>
      <c r="B323" s="53" t="s">
        <v>151</v>
      </c>
      <c r="C323" s="53" t="s">
        <v>210</v>
      </c>
      <c r="D323" s="53" t="s">
        <v>19</v>
      </c>
      <c r="E323" s="103">
        <f>E324</f>
        <v>24</v>
      </c>
      <c r="F323" s="103">
        <f>F324</f>
        <v>24</v>
      </c>
    </row>
    <row r="324" spans="1:6" ht="37.5" outlineLevel="6">
      <c r="A324" s="52" t="s">
        <v>20</v>
      </c>
      <c r="B324" s="53" t="s">
        <v>151</v>
      </c>
      <c r="C324" s="53" t="s">
        <v>210</v>
      </c>
      <c r="D324" s="53" t="s">
        <v>21</v>
      </c>
      <c r="E324" s="103">
        <v>24</v>
      </c>
      <c r="F324" s="144">
        <v>24</v>
      </c>
    </row>
    <row r="325" spans="1:6" ht="15" outlineLevel="5">
      <c r="A325" s="52" t="s">
        <v>111</v>
      </c>
      <c r="B325" s="53" t="s">
        <v>151</v>
      </c>
      <c r="C325" s="53" t="s">
        <v>210</v>
      </c>
      <c r="D325" s="53" t="s">
        <v>112</v>
      </c>
      <c r="E325" s="103">
        <f>E326</f>
        <v>4070</v>
      </c>
      <c r="F325" s="103">
        <f>F326</f>
        <v>4070</v>
      </c>
    </row>
    <row r="326" spans="1:6" ht="37.5" outlineLevel="6">
      <c r="A326" s="52" t="s">
        <v>118</v>
      </c>
      <c r="B326" s="53" t="s">
        <v>151</v>
      </c>
      <c r="C326" s="53" t="s">
        <v>210</v>
      </c>
      <c r="D326" s="53" t="s">
        <v>119</v>
      </c>
      <c r="E326" s="103">
        <v>4070</v>
      </c>
      <c r="F326" s="144">
        <v>4070</v>
      </c>
    </row>
    <row r="327" spans="1:6" s="3" customFormat="1" ht="15">
      <c r="A327" s="50" t="s">
        <v>121</v>
      </c>
      <c r="B327" s="51" t="s">
        <v>122</v>
      </c>
      <c r="C327" s="51" t="s">
        <v>158</v>
      </c>
      <c r="D327" s="51" t="s">
        <v>8</v>
      </c>
      <c r="E327" s="102">
        <f aca="true" t="shared" si="18" ref="E327:F334">E328</f>
        <v>919.75</v>
      </c>
      <c r="F327" s="102">
        <f t="shared" si="18"/>
        <v>699.75</v>
      </c>
    </row>
    <row r="328" spans="1:6" ht="15.75" customHeight="1" outlineLevel="1">
      <c r="A328" s="52" t="s">
        <v>655</v>
      </c>
      <c r="B328" s="53" t="s">
        <v>654</v>
      </c>
      <c r="C328" s="53" t="s">
        <v>158</v>
      </c>
      <c r="D328" s="53" t="s">
        <v>8</v>
      </c>
      <c r="E328" s="103">
        <f t="shared" si="18"/>
        <v>919.75</v>
      </c>
      <c r="F328" s="103">
        <f t="shared" si="18"/>
        <v>699.75</v>
      </c>
    </row>
    <row r="329" spans="1:6" ht="56.25" outlineLevel="2">
      <c r="A329" s="52" t="s">
        <v>525</v>
      </c>
      <c r="B329" s="53" t="s">
        <v>654</v>
      </c>
      <c r="C329" s="53" t="s">
        <v>284</v>
      </c>
      <c r="D329" s="53" t="s">
        <v>8</v>
      </c>
      <c r="E329" s="103">
        <f>E330+E333</f>
        <v>919.75</v>
      </c>
      <c r="F329" s="103">
        <f>F330+F333</f>
        <v>699.75</v>
      </c>
    </row>
    <row r="330" spans="1:6" ht="37.5" outlineLevel="2">
      <c r="A330" s="52" t="s">
        <v>502</v>
      </c>
      <c r="B330" s="53" t="s">
        <v>654</v>
      </c>
      <c r="C330" s="53" t="s">
        <v>656</v>
      </c>
      <c r="D330" s="53" t="s">
        <v>8</v>
      </c>
      <c r="E330" s="103">
        <f>E331</f>
        <v>358.75</v>
      </c>
      <c r="F330" s="103">
        <f>F331</f>
        <v>138.75</v>
      </c>
    </row>
    <row r="331" spans="1:6" ht="36.75" customHeight="1" outlineLevel="2">
      <c r="A331" s="52" t="s">
        <v>396</v>
      </c>
      <c r="B331" s="53" t="s">
        <v>654</v>
      </c>
      <c r="C331" s="53" t="s">
        <v>656</v>
      </c>
      <c r="D331" s="53" t="s">
        <v>397</v>
      </c>
      <c r="E331" s="103">
        <f>E332</f>
        <v>358.75</v>
      </c>
      <c r="F331" s="103">
        <f>F332</f>
        <v>138.75</v>
      </c>
    </row>
    <row r="332" spans="1:6" ht="15" outlineLevel="2">
      <c r="A332" s="52" t="s">
        <v>398</v>
      </c>
      <c r="B332" s="53" t="s">
        <v>654</v>
      </c>
      <c r="C332" s="53" t="s">
        <v>656</v>
      </c>
      <c r="D332" s="53" t="s">
        <v>399</v>
      </c>
      <c r="E332" s="103">
        <v>358.75</v>
      </c>
      <c r="F332" s="103">
        <v>138.75</v>
      </c>
    </row>
    <row r="333" spans="1:6" ht="37.5" outlineLevel="4">
      <c r="A333" s="52" t="s">
        <v>123</v>
      </c>
      <c r="B333" s="53" t="s">
        <v>654</v>
      </c>
      <c r="C333" s="53" t="s">
        <v>285</v>
      </c>
      <c r="D333" s="53" t="s">
        <v>8</v>
      </c>
      <c r="E333" s="103">
        <f>E334+E336</f>
        <v>561</v>
      </c>
      <c r="F333" s="103">
        <f>F334+F336</f>
        <v>561</v>
      </c>
    </row>
    <row r="334" spans="1:6" ht="37.5" outlineLevel="5">
      <c r="A334" s="52" t="s">
        <v>18</v>
      </c>
      <c r="B334" s="53" t="s">
        <v>654</v>
      </c>
      <c r="C334" s="53" t="s">
        <v>285</v>
      </c>
      <c r="D334" s="53" t="s">
        <v>19</v>
      </c>
      <c r="E334" s="103">
        <f t="shared" si="18"/>
        <v>531</v>
      </c>
      <c r="F334" s="103">
        <f t="shared" si="18"/>
        <v>531</v>
      </c>
    </row>
    <row r="335" spans="1:6" ht="37.5" outlineLevel="6">
      <c r="A335" s="52" t="s">
        <v>20</v>
      </c>
      <c r="B335" s="53" t="s">
        <v>654</v>
      </c>
      <c r="C335" s="53" t="s">
        <v>285</v>
      </c>
      <c r="D335" s="53" t="s">
        <v>21</v>
      </c>
      <c r="E335" s="103">
        <v>531</v>
      </c>
      <c r="F335" s="144">
        <v>531</v>
      </c>
    </row>
    <row r="336" spans="1:6" ht="21" customHeight="1" outlineLevel="6">
      <c r="A336" s="52" t="s">
        <v>409</v>
      </c>
      <c r="B336" s="53" t="s">
        <v>654</v>
      </c>
      <c r="C336" s="53" t="s">
        <v>285</v>
      </c>
      <c r="D336" s="53" t="s">
        <v>23</v>
      </c>
      <c r="E336" s="103">
        <f>E337</f>
        <v>30</v>
      </c>
      <c r="F336" s="103">
        <f>F337</f>
        <v>30</v>
      </c>
    </row>
    <row r="337" spans="1:6" ht="21" customHeight="1" outlineLevel="6">
      <c r="A337" s="52" t="s">
        <v>410</v>
      </c>
      <c r="B337" s="53" t="s">
        <v>654</v>
      </c>
      <c r="C337" s="53" t="s">
        <v>285</v>
      </c>
      <c r="D337" s="53" t="s">
        <v>25</v>
      </c>
      <c r="E337" s="103">
        <v>30</v>
      </c>
      <c r="F337" s="144">
        <v>30</v>
      </c>
    </row>
    <row r="338" spans="1:6" s="3" customFormat="1" ht="15">
      <c r="A338" s="50" t="s">
        <v>124</v>
      </c>
      <c r="B338" s="51" t="s">
        <v>125</v>
      </c>
      <c r="C338" s="51" t="s">
        <v>158</v>
      </c>
      <c r="D338" s="51" t="s">
        <v>8</v>
      </c>
      <c r="E338" s="102">
        <f aca="true" t="shared" si="19" ref="E338:F343">E339</f>
        <v>881.25</v>
      </c>
      <c r="F338" s="102">
        <f t="shared" si="19"/>
        <v>881.25</v>
      </c>
    </row>
    <row r="339" spans="1:6" ht="15" outlineLevel="1">
      <c r="A339" s="52" t="s">
        <v>126</v>
      </c>
      <c r="B339" s="53" t="s">
        <v>127</v>
      </c>
      <c r="C339" s="53" t="s">
        <v>158</v>
      </c>
      <c r="D339" s="53" t="s">
        <v>8</v>
      </c>
      <c r="E339" s="103">
        <f t="shared" si="19"/>
        <v>881.25</v>
      </c>
      <c r="F339" s="103">
        <f t="shared" si="19"/>
        <v>881.25</v>
      </c>
    </row>
    <row r="340" spans="1:6" ht="56.25" outlineLevel="2">
      <c r="A340" s="52" t="s">
        <v>511</v>
      </c>
      <c r="B340" s="53" t="s">
        <v>127</v>
      </c>
      <c r="C340" s="53" t="s">
        <v>161</v>
      </c>
      <c r="D340" s="53" t="s">
        <v>8</v>
      </c>
      <c r="E340" s="103">
        <f t="shared" si="19"/>
        <v>881.25</v>
      </c>
      <c r="F340" s="103">
        <f t="shared" si="19"/>
        <v>881.25</v>
      </c>
    </row>
    <row r="341" spans="1:6" ht="39.75" customHeight="1" outlineLevel="3">
      <c r="A341" s="57" t="s">
        <v>537</v>
      </c>
      <c r="B341" s="53" t="s">
        <v>127</v>
      </c>
      <c r="C341" s="53" t="s">
        <v>354</v>
      </c>
      <c r="D341" s="53" t="s">
        <v>8</v>
      </c>
      <c r="E341" s="103">
        <f t="shared" si="19"/>
        <v>881.25</v>
      </c>
      <c r="F341" s="103">
        <f t="shared" si="19"/>
        <v>881.25</v>
      </c>
    </row>
    <row r="342" spans="1:6" ht="39" customHeight="1" outlineLevel="4">
      <c r="A342" s="52" t="s">
        <v>128</v>
      </c>
      <c r="B342" s="53" t="s">
        <v>127</v>
      </c>
      <c r="C342" s="53" t="s">
        <v>355</v>
      </c>
      <c r="D342" s="53" t="s">
        <v>8</v>
      </c>
      <c r="E342" s="103">
        <f t="shared" si="19"/>
        <v>881.25</v>
      </c>
      <c r="F342" s="103">
        <f t="shared" si="19"/>
        <v>881.25</v>
      </c>
    </row>
    <row r="343" spans="1:6" ht="37.5" outlineLevel="5">
      <c r="A343" s="52" t="s">
        <v>53</v>
      </c>
      <c r="B343" s="53" t="s">
        <v>127</v>
      </c>
      <c r="C343" s="53" t="s">
        <v>355</v>
      </c>
      <c r="D343" s="53" t="s">
        <v>54</v>
      </c>
      <c r="E343" s="103">
        <f t="shared" si="19"/>
        <v>881.25</v>
      </c>
      <c r="F343" s="103">
        <f t="shared" si="19"/>
        <v>881.25</v>
      </c>
    </row>
    <row r="344" spans="1:6" ht="15" outlineLevel="6">
      <c r="A344" s="52" t="s">
        <v>55</v>
      </c>
      <c r="B344" s="53" t="s">
        <v>127</v>
      </c>
      <c r="C344" s="53" t="s">
        <v>355</v>
      </c>
      <c r="D344" s="53" t="s">
        <v>56</v>
      </c>
      <c r="E344" s="103">
        <v>881.25</v>
      </c>
      <c r="F344" s="144">
        <v>881.25</v>
      </c>
    </row>
    <row r="345" spans="1:6" s="3" customFormat="1" ht="57" customHeight="1">
      <c r="A345" s="50" t="s">
        <v>33</v>
      </c>
      <c r="B345" s="51" t="s">
        <v>34</v>
      </c>
      <c r="C345" s="51" t="s">
        <v>158</v>
      </c>
      <c r="D345" s="51" t="s">
        <v>8</v>
      </c>
      <c r="E345" s="102">
        <f>E346</f>
        <v>16192.941</v>
      </c>
      <c r="F345" s="102">
        <f>F346</f>
        <v>13820</v>
      </c>
    </row>
    <row r="346" spans="1:6" ht="56.25" outlineLevel="1">
      <c r="A346" s="52" t="s">
        <v>35</v>
      </c>
      <c r="B346" s="53" t="s">
        <v>36</v>
      </c>
      <c r="C346" s="53" t="s">
        <v>158</v>
      </c>
      <c r="D346" s="53" t="s">
        <v>8</v>
      </c>
      <c r="E346" s="103">
        <f>E347</f>
        <v>16192.941</v>
      </c>
      <c r="F346" s="103">
        <f>F347</f>
        <v>13820</v>
      </c>
    </row>
    <row r="347" spans="1:6" ht="36.75" customHeight="1" outlineLevel="2">
      <c r="A347" s="52" t="s">
        <v>518</v>
      </c>
      <c r="B347" s="53" t="s">
        <v>36</v>
      </c>
      <c r="C347" s="53" t="s">
        <v>165</v>
      </c>
      <c r="D347" s="53" t="s">
        <v>8</v>
      </c>
      <c r="E347" s="103">
        <f>E348+E351</f>
        <v>16192.941</v>
      </c>
      <c r="F347" s="103">
        <f>F348+F351</f>
        <v>13820</v>
      </c>
    </row>
    <row r="348" spans="1:6" ht="56.25" outlineLevel="4">
      <c r="A348" s="52" t="s">
        <v>37</v>
      </c>
      <c r="B348" s="53" t="s">
        <v>36</v>
      </c>
      <c r="C348" s="53" t="s">
        <v>166</v>
      </c>
      <c r="D348" s="53" t="s">
        <v>8</v>
      </c>
      <c r="E348" s="103">
        <f>E349</f>
        <v>2872.144</v>
      </c>
      <c r="F348" s="103">
        <f>F349</f>
        <v>499.203</v>
      </c>
    </row>
    <row r="349" spans="1:6" ht="15" outlineLevel="5">
      <c r="A349" s="52" t="s">
        <v>31</v>
      </c>
      <c r="B349" s="53" t="s">
        <v>36</v>
      </c>
      <c r="C349" s="53" t="s">
        <v>166</v>
      </c>
      <c r="D349" s="53" t="s">
        <v>32</v>
      </c>
      <c r="E349" s="103">
        <f>E350</f>
        <v>2872.144</v>
      </c>
      <c r="F349" s="103">
        <f>F350</f>
        <v>499.203</v>
      </c>
    </row>
    <row r="350" spans="1:6" ht="15" outlineLevel="6">
      <c r="A350" s="52" t="s">
        <v>38</v>
      </c>
      <c r="B350" s="53" t="s">
        <v>36</v>
      </c>
      <c r="C350" s="53" t="s">
        <v>166</v>
      </c>
      <c r="D350" s="53" t="s">
        <v>39</v>
      </c>
      <c r="E350" s="103">
        <v>2872.144</v>
      </c>
      <c r="F350" s="144">
        <v>499.203</v>
      </c>
    </row>
    <row r="351" spans="1:6" ht="112.5" outlineLevel="4">
      <c r="A351" s="32" t="s">
        <v>480</v>
      </c>
      <c r="B351" s="53" t="s">
        <v>36</v>
      </c>
      <c r="C351" s="53" t="s">
        <v>349</v>
      </c>
      <c r="D351" s="53" t="s">
        <v>8</v>
      </c>
      <c r="E351" s="103">
        <f>E352</f>
        <v>13320.797</v>
      </c>
      <c r="F351" s="103">
        <f>F352</f>
        <v>13320.797</v>
      </c>
    </row>
    <row r="352" spans="1:6" ht="15" outlineLevel="5">
      <c r="A352" s="52" t="s">
        <v>31</v>
      </c>
      <c r="B352" s="53" t="s">
        <v>36</v>
      </c>
      <c r="C352" s="53" t="s">
        <v>349</v>
      </c>
      <c r="D352" s="53" t="s">
        <v>32</v>
      </c>
      <c r="E352" s="103">
        <f>E353</f>
        <v>13320.797</v>
      </c>
      <c r="F352" s="103">
        <f>F353</f>
        <v>13320.797</v>
      </c>
    </row>
    <row r="353" spans="1:6" ht="15" outlineLevel="6">
      <c r="A353" s="52" t="s">
        <v>38</v>
      </c>
      <c r="B353" s="53" t="s">
        <v>36</v>
      </c>
      <c r="C353" s="53" t="s">
        <v>349</v>
      </c>
      <c r="D353" s="53" t="s">
        <v>39</v>
      </c>
      <c r="E353" s="103">
        <v>13320.797</v>
      </c>
      <c r="F353" s="144">
        <v>13320.797</v>
      </c>
    </row>
    <row r="354" spans="1:7" s="3" customFormat="1" ht="15">
      <c r="A354" s="167" t="s">
        <v>145</v>
      </c>
      <c r="B354" s="167"/>
      <c r="C354" s="167"/>
      <c r="D354" s="167"/>
      <c r="E354" s="102">
        <f>E16+E120+E127+E133+E160+E193+E206+E290+E300+E327+E338+E345</f>
        <v>590986.8400000001</v>
      </c>
      <c r="F354" s="102">
        <f>F16+F120+F127+F133+F160+F193+F206+F290+F300+F327+F338+F345</f>
        <v>577458.3600000001</v>
      </c>
      <c r="G354" s="9"/>
    </row>
    <row r="355" spans="1:5" ht="15">
      <c r="A355" s="64"/>
      <c r="B355" s="65"/>
      <c r="C355" s="65"/>
      <c r="D355" s="65"/>
      <c r="E355" s="74"/>
    </row>
    <row r="356" spans="1:5" ht="15">
      <c r="A356" s="168"/>
      <c r="B356" s="168"/>
      <c r="C356" s="168"/>
      <c r="D356" s="168"/>
      <c r="E356" s="168"/>
    </row>
    <row r="357" spans="3:7" ht="15">
      <c r="C357" s="75" t="s">
        <v>187</v>
      </c>
      <c r="E357" s="145">
        <f>E208+E226+E241+E260+E274+E320+E307</f>
        <v>464177.829</v>
      </c>
      <c r="F357" s="145">
        <f>F208+F226+F241+F260+F274+F320+F307</f>
        <v>457686.4320000001</v>
      </c>
      <c r="G357" s="113"/>
    </row>
    <row r="358" spans="3:7" ht="15">
      <c r="C358" s="75" t="s">
        <v>185</v>
      </c>
      <c r="E358" s="145">
        <f>E292+E255</f>
        <v>20576.467</v>
      </c>
      <c r="F358" s="145">
        <f>F292+F255</f>
        <v>18776.467</v>
      </c>
      <c r="G358" s="113"/>
    </row>
    <row r="359" spans="3:7" ht="15">
      <c r="C359" s="75" t="s">
        <v>183</v>
      </c>
      <c r="E359" s="145">
        <f>E195</f>
        <v>175</v>
      </c>
      <c r="F359" s="145">
        <f>F195</f>
        <v>175</v>
      </c>
      <c r="G359" s="113"/>
    </row>
    <row r="360" spans="3:7" ht="15">
      <c r="C360" s="75" t="s">
        <v>284</v>
      </c>
      <c r="E360" s="145">
        <f>E329</f>
        <v>919.75</v>
      </c>
      <c r="F360" s="145">
        <f>F329</f>
        <v>699.75</v>
      </c>
      <c r="G360" s="113"/>
    </row>
    <row r="361" spans="3:7" ht="15">
      <c r="C361" s="75" t="s">
        <v>165</v>
      </c>
      <c r="E361" s="145">
        <f>E152+E311+E347+E141</f>
        <v>18014.664</v>
      </c>
      <c r="F361" s="145">
        <f>F152+F311+F347+F141</f>
        <v>15641.723</v>
      </c>
      <c r="G361" s="113"/>
    </row>
    <row r="362" spans="3:7" ht="15">
      <c r="C362" s="75" t="s">
        <v>161</v>
      </c>
      <c r="E362" s="145">
        <f>E66+E340</f>
        <v>17566.499</v>
      </c>
      <c r="F362" s="145">
        <f>F66+F340</f>
        <v>17566.499</v>
      </c>
      <c r="G362" s="113"/>
    </row>
    <row r="363" spans="3:7" ht="15">
      <c r="C363" s="75" t="s">
        <v>175</v>
      </c>
      <c r="E363" s="145">
        <f>E146+E162+E168+E183</f>
        <v>17114.449</v>
      </c>
      <c r="F363" s="145">
        <f>F146+F162+F168+F183</f>
        <v>15961</v>
      </c>
      <c r="G363" s="113"/>
    </row>
    <row r="364" spans="3:7" ht="15">
      <c r="C364" s="75" t="s">
        <v>172</v>
      </c>
      <c r="E364" s="145"/>
      <c r="F364" s="145"/>
      <c r="G364" s="113"/>
    </row>
    <row r="365" spans="3:7" ht="15">
      <c r="C365" s="75" t="s">
        <v>159</v>
      </c>
      <c r="E365" s="145">
        <f>E18+E23+E45+E38+E51+E86+E122+E129+E135+E302</f>
        <v>52218.255</v>
      </c>
      <c r="F365" s="145">
        <f>F18+F23+F45+F38+F51+F86+F122+F129+F135+F302</f>
        <v>50951.489</v>
      </c>
      <c r="G365" s="113"/>
    </row>
    <row r="366" spans="3:7" ht="15">
      <c r="C366" s="75"/>
      <c r="E366" s="145">
        <f>SUM(E357:E365)</f>
        <v>590762.9130000001</v>
      </c>
      <c r="F366" s="145">
        <f>SUM(F357:F365)</f>
        <v>577458.3600000001</v>
      </c>
      <c r="G366" s="113"/>
    </row>
    <row r="367" spans="1:7" ht="15">
      <c r="A367" s="1"/>
      <c r="B367" s="1"/>
      <c r="C367" s="75"/>
      <c r="E367" s="145"/>
      <c r="F367" s="145"/>
      <c r="G367" s="113"/>
    </row>
    <row r="368" spans="1:7" ht="15">
      <c r="A368" s="1"/>
      <c r="B368" s="1"/>
      <c r="C368" s="75" t="s">
        <v>309</v>
      </c>
      <c r="E368" s="145">
        <f>E210+E213</f>
        <v>111257.907</v>
      </c>
      <c r="F368" s="145">
        <f>F210+F213</f>
        <v>105869.357</v>
      </c>
      <c r="G368" s="113"/>
    </row>
    <row r="369" spans="1:7" ht="15">
      <c r="A369" s="1"/>
      <c r="B369" s="1"/>
      <c r="C369" s="75" t="s">
        <v>311</v>
      </c>
      <c r="E369" s="145">
        <f>E216+E219+E222</f>
        <v>2145</v>
      </c>
      <c r="F369" s="145">
        <f>F216+F219+F222</f>
        <v>2145</v>
      </c>
      <c r="G369" s="113"/>
    </row>
    <row r="370" spans="1:7" ht="15">
      <c r="A370" s="1"/>
      <c r="B370" s="1"/>
      <c r="C370" s="75" t="s">
        <v>333</v>
      </c>
      <c r="E370" s="145">
        <f>E322</f>
        <v>4094</v>
      </c>
      <c r="F370" s="145">
        <f>F322</f>
        <v>4094</v>
      </c>
      <c r="G370" s="113"/>
    </row>
    <row r="371" spans="1:7" ht="15">
      <c r="A371" s="1"/>
      <c r="B371" s="1"/>
      <c r="C371" s="75" t="s">
        <v>312</v>
      </c>
      <c r="E371" s="145">
        <f>E228+E231</f>
        <v>290392.718</v>
      </c>
      <c r="F371" s="145">
        <f>F228+F231</f>
        <v>290011.781</v>
      </c>
      <c r="G371" s="113"/>
    </row>
    <row r="372" spans="1:7" ht="15">
      <c r="A372" s="1"/>
      <c r="B372" s="1"/>
      <c r="C372" s="75" t="s">
        <v>310</v>
      </c>
      <c r="E372" s="145">
        <f>E262+E234</f>
        <v>308.6</v>
      </c>
      <c r="F372" s="145">
        <f>F262+F234</f>
        <v>249.4</v>
      </c>
      <c r="G372" s="113"/>
    </row>
    <row r="373" spans="1:7" ht="15">
      <c r="A373" s="1"/>
      <c r="B373" s="1"/>
      <c r="C373" s="75" t="s">
        <v>313</v>
      </c>
      <c r="E373" s="145">
        <f>E237+E265</f>
        <v>16371.804</v>
      </c>
      <c r="F373" s="145">
        <f>F237+F265</f>
        <v>16371.804</v>
      </c>
      <c r="G373" s="113"/>
    </row>
    <row r="374" spans="1:7" ht="15">
      <c r="A374" s="1"/>
      <c r="B374" s="1"/>
      <c r="C374" s="75" t="s">
        <v>314</v>
      </c>
      <c r="E374" s="145">
        <f>E243+E246</f>
        <v>19577.51</v>
      </c>
      <c r="F374" s="145">
        <f>F243+F246</f>
        <v>19177</v>
      </c>
      <c r="G374" s="113"/>
    </row>
    <row r="375" spans="1:7" ht="15">
      <c r="A375" s="1"/>
      <c r="B375" s="1"/>
      <c r="C375" s="75" t="s">
        <v>315</v>
      </c>
      <c r="E375" s="145">
        <f>E252+E249</f>
        <v>94.9</v>
      </c>
      <c r="F375" s="145">
        <f>F252+F249</f>
        <v>145.9</v>
      </c>
      <c r="G375" s="113"/>
    </row>
    <row r="376" spans="1:7" ht="15">
      <c r="A376" s="1"/>
      <c r="B376" s="1"/>
      <c r="C376" s="75" t="s">
        <v>316</v>
      </c>
      <c r="E376" s="145">
        <f>E275+E280+E287</f>
        <v>17311.39</v>
      </c>
      <c r="F376" s="145">
        <f>F275+F280+F287</f>
        <v>16998.19</v>
      </c>
      <c r="G376" s="113"/>
    </row>
    <row r="377" spans="1:7" ht="15">
      <c r="A377" s="1"/>
      <c r="B377" s="1"/>
      <c r="C377" s="75" t="s">
        <v>339</v>
      </c>
      <c r="E377" s="145">
        <f>E270</f>
        <v>74</v>
      </c>
      <c r="F377" s="145">
        <f>F270</f>
        <v>74</v>
      </c>
      <c r="G377" s="113"/>
    </row>
    <row r="378" spans="1:7" ht="15">
      <c r="A378" s="1"/>
      <c r="B378" s="1"/>
      <c r="C378" s="75" t="s">
        <v>620</v>
      </c>
      <c r="E378" s="145">
        <f>E308</f>
        <v>2550</v>
      </c>
      <c r="F378" s="145">
        <f>F308</f>
        <v>2550</v>
      </c>
      <c r="G378" s="113"/>
    </row>
    <row r="379" spans="1:7" ht="15">
      <c r="A379" s="1"/>
      <c r="B379" s="1"/>
      <c r="C379" s="75" t="s">
        <v>317</v>
      </c>
      <c r="E379" s="145">
        <f>E293</f>
        <v>6920.503</v>
      </c>
      <c r="F379" s="145">
        <f>F293</f>
        <v>6020.503</v>
      </c>
      <c r="G379" s="113"/>
    </row>
    <row r="380" spans="1:7" ht="15">
      <c r="A380" s="1"/>
      <c r="B380" s="1"/>
      <c r="C380" s="75" t="s">
        <v>318</v>
      </c>
      <c r="E380" s="145">
        <f>E256</f>
        <v>12984.964</v>
      </c>
      <c r="F380" s="145">
        <f>F256</f>
        <v>12084.964</v>
      </c>
      <c r="G380" s="113"/>
    </row>
    <row r="381" spans="1:7" ht="15">
      <c r="A381" s="1"/>
      <c r="B381" s="1"/>
      <c r="C381" s="75" t="s">
        <v>319</v>
      </c>
      <c r="E381" s="145">
        <f>E296</f>
        <v>671</v>
      </c>
      <c r="F381" s="145">
        <f>F296</f>
        <v>671</v>
      </c>
      <c r="G381" s="113"/>
    </row>
    <row r="382" spans="1:7" ht="15">
      <c r="A382" s="1"/>
      <c r="B382" s="1"/>
      <c r="C382" s="75" t="s">
        <v>357</v>
      </c>
      <c r="E382" s="145">
        <f>E197</f>
        <v>100</v>
      </c>
      <c r="F382" s="145">
        <f>F197</f>
        <v>100</v>
      </c>
      <c r="G382" s="113"/>
    </row>
    <row r="383" spans="1:7" ht="15">
      <c r="A383" s="1"/>
      <c r="B383" s="1"/>
      <c r="C383" s="75" t="s">
        <v>320</v>
      </c>
      <c r="E383" s="145">
        <f>E200</f>
        <v>45</v>
      </c>
      <c r="F383" s="145">
        <f>F200</f>
        <v>45</v>
      </c>
      <c r="G383" s="113"/>
    </row>
    <row r="384" spans="1:7" ht="15">
      <c r="A384" s="1"/>
      <c r="B384" s="1"/>
      <c r="C384" s="75" t="s">
        <v>358</v>
      </c>
      <c r="E384" s="145">
        <f>E203</f>
        <v>30</v>
      </c>
      <c r="F384" s="145">
        <f>F203</f>
        <v>30</v>
      </c>
      <c r="G384" s="113"/>
    </row>
    <row r="385" spans="1:7" ht="15">
      <c r="A385" s="1"/>
      <c r="B385" s="1"/>
      <c r="C385" s="75" t="s">
        <v>321</v>
      </c>
      <c r="E385" s="145">
        <f>E333</f>
        <v>561</v>
      </c>
      <c r="F385" s="145">
        <f>F333</f>
        <v>561</v>
      </c>
      <c r="G385" s="113"/>
    </row>
    <row r="386" spans="1:7" ht="15">
      <c r="A386" s="1"/>
      <c r="B386" s="1"/>
      <c r="C386" s="75" t="s">
        <v>660</v>
      </c>
      <c r="E386" s="145">
        <f>E330</f>
        <v>358.75</v>
      </c>
      <c r="F386" s="145">
        <f>F330</f>
        <v>138.75</v>
      </c>
      <c r="G386" s="113"/>
    </row>
    <row r="387" spans="1:7" ht="15">
      <c r="A387" s="1"/>
      <c r="B387" s="1"/>
      <c r="C387" s="75" t="s">
        <v>322</v>
      </c>
      <c r="E387" s="145">
        <f>E313</f>
        <v>210</v>
      </c>
      <c r="F387" s="145">
        <f>F313</f>
        <v>210</v>
      </c>
      <c r="G387" s="113"/>
    </row>
    <row r="388" spans="1:7" ht="15">
      <c r="A388" s="1"/>
      <c r="B388" s="1"/>
      <c r="C388" s="75" t="s">
        <v>439</v>
      </c>
      <c r="E388" s="145"/>
      <c r="F388" s="145"/>
      <c r="G388" s="113"/>
    </row>
    <row r="389" spans="1:7" ht="15">
      <c r="A389" s="1"/>
      <c r="B389" s="1"/>
      <c r="C389" s="75" t="s">
        <v>323</v>
      </c>
      <c r="E389" s="145">
        <f>E154+E157</f>
        <v>1435</v>
      </c>
      <c r="F389" s="145">
        <f>F154+F157</f>
        <v>1435</v>
      </c>
      <c r="G389" s="113"/>
    </row>
    <row r="390" spans="1:7" ht="15">
      <c r="A390" s="1"/>
      <c r="B390" s="1"/>
      <c r="C390" s="75" t="s">
        <v>324</v>
      </c>
      <c r="E390" s="145">
        <f>E142</f>
        <v>3.223</v>
      </c>
      <c r="F390" s="145">
        <f>F142</f>
        <v>3.223</v>
      </c>
      <c r="G390" s="113"/>
    </row>
    <row r="391" spans="1:7" ht="15">
      <c r="A391" s="1"/>
      <c r="B391" s="1"/>
      <c r="C391" s="75" t="s">
        <v>440</v>
      </c>
      <c r="E391" s="145"/>
      <c r="F391" s="145"/>
      <c r="G391" s="113"/>
    </row>
    <row r="392" spans="1:7" ht="15">
      <c r="A392" s="1"/>
      <c r="B392" s="1"/>
      <c r="C392" s="75" t="s">
        <v>325</v>
      </c>
      <c r="E392" s="145">
        <f>E348+E351</f>
        <v>16192.941</v>
      </c>
      <c r="F392" s="145">
        <f>F348+F351</f>
        <v>13820</v>
      </c>
      <c r="G392" s="113"/>
    </row>
    <row r="393" spans="1:7" ht="15">
      <c r="A393" s="1"/>
      <c r="B393" s="1"/>
      <c r="C393" s="75" t="s">
        <v>441</v>
      </c>
      <c r="E393" s="145"/>
      <c r="F393" s="145"/>
      <c r="G393" s="113"/>
    </row>
    <row r="394" spans="1:7" ht="15">
      <c r="A394" s="1"/>
      <c r="B394" s="1"/>
      <c r="C394" s="75" t="s">
        <v>356</v>
      </c>
      <c r="E394" s="145">
        <f>E316</f>
        <v>173.5</v>
      </c>
      <c r="F394" s="145">
        <f>F316</f>
        <v>173.5</v>
      </c>
      <c r="G394" s="113"/>
    </row>
    <row r="395" spans="1:7" ht="15">
      <c r="A395" s="1"/>
      <c r="B395" s="1"/>
      <c r="C395" s="75" t="s">
        <v>326</v>
      </c>
      <c r="E395" s="145">
        <f>E68+E71</f>
        <v>990.5999999999999</v>
      </c>
      <c r="F395" s="145">
        <f>F68+F71</f>
        <v>990.5999999999999</v>
      </c>
      <c r="G395" s="113"/>
    </row>
    <row r="396" spans="1:7" ht="15">
      <c r="A396" s="1"/>
      <c r="B396" s="1"/>
      <c r="C396" s="75" t="s">
        <v>442</v>
      </c>
      <c r="E396" s="145"/>
      <c r="F396" s="145"/>
      <c r="G396" s="113"/>
    </row>
    <row r="397" spans="1:7" ht="15">
      <c r="A397" s="1"/>
      <c r="B397" s="1"/>
      <c r="C397" s="75" t="s">
        <v>345</v>
      </c>
      <c r="E397" s="145">
        <f>E342</f>
        <v>881.25</v>
      </c>
      <c r="F397" s="145">
        <f>F342</f>
        <v>881.25</v>
      </c>
      <c r="G397" s="113"/>
    </row>
    <row r="398" spans="1:7" ht="15">
      <c r="A398" s="1"/>
      <c r="B398" s="1"/>
      <c r="C398" s="75" t="s">
        <v>327</v>
      </c>
      <c r="E398" s="145">
        <f>E74</f>
        <v>1050.09</v>
      </c>
      <c r="F398" s="145">
        <f>F74</f>
        <v>1050.09</v>
      </c>
      <c r="G398" s="113"/>
    </row>
    <row r="399" spans="1:7" ht="15">
      <c r="A399" s="1"/>
      <c r="B399" s="1"/>
      <c r="C399" s="75" t="s">
        <v>328</v>
      </c>
      <c r="E399" s="145">
        <f>E79</f>
        <v>14644.559</v>
      </c>
      <c r="F399" s="145">
        <f>F79</f>
        <v>14644.559</v>
      </c>
      <c r="G399" s="113"/>
    </row>
    <row r="400" spans="1:7" ht="15">
      <c r="A400" s="1"/>
      <c r="B400" s="1"/>
      <c r="C400" s="75" t="s">
        <v>443</v>
      </c>
      <c r="E400" s="145"/>
      <c r="F400" s="145"/>
      <c r="G400" s="113"/>
    </row>
    <row r="401" spans="1:7" ht="15">
      <c r="A401" s="1"/>
      <c r="B401" s="1"/>
      <c r="C401" s="75" t="s">
        <v>329</v>
      </c>
      <c r="E401" s="145">
        <f>E164+E170+E173+E179+E176+E190</f>
        <v>7322.376</v>
      </c>
      <c r="F401" s="145">
        <f>F164+F170+F173+F179+F176+F190</f>
        <v>5050</v>
      </c>
      <c r="G401" s="113"/>
    </row>
    <row r="402" spans="1:7" ht="15">
      <c r="A402" s="1"/>
      <c r="B402" s="1"/>
      <c r="C402" s="75" t="s">
        <v>330</v>
      </c>
      <c r="E402" s="145">
        <f>E148</f>
        <v>9766</v>
      </c>
      <c r="F402" s="145">
        <f>F148</f>
        <v>10661</v>
      </c>
      <c r="G402" s="113"/>
    </row>
    <row r="403" spans="1:7" ht="15">
      <c r="A403" s="1"/>
      <c r="B403" s="1"/>
      <c r="C403" s="75" t="s">
        <v>331</v>
      </c>
      <c r="E403" s="145">
        <f>E184</f>
        <v>250</v>
      </c>
      <c r="F403" s="145">
        <f>F184</f>
        <v>250</v>
      </c>
      <c r="G403" s="113"/>
    </row>
    <row r="404" spans="1:7" ht="15">
      <c r="A404" s="1"/>
      <c r="B404" s="1"/>
      <c r="C404" s="75" t="s">
        <v>332</v>
      </c>
      <c r="E404" s="145"/>
      <c r="F404" s="145"/>
      <c r="G404" s="113"/>
    </row>
    <row r="405" spans="1:8" ht="15">
      <c r="A405" s="1"/>
      <c r="B405" s="1"/>
      <c r="C405" s="75" t="s">
        <v>159</v>
      </c>
      <c r="E405" s="145">
        <f>E19+E24+E45+E27+E34+E39+E52+E59+E62+E87+E90+E100+E93+E105+E110+E115+E124+E130+E137+E303+E96</f>
        <v>52218.255</v>
      </c>
      <c r="F405" s="145">
        <f>F19+F24+F45+F27+F34+F39+F52+F59+F62+F87+F90+F100+F93+F105+F110+F115+F124+F130+F137+F303+F96</f>
        <v>50951.489</v>
      </c>
      <c r="G405" s="113">
        <f>SUM(E368:E404)</f>
        <v>538768.5850000001</v>
      </c>
      <c r="H405" s="113">
        <f>SUM(F368:F404)</f>
        <v>526506.871</v>
      </c>
    </row>
    <row r="406" spans="1:7" ht="15">
      <c r="A406" s="1"/>
      <c r="B406" s="1"/>
      <c r="C406" s="75"/>
      <c r="E406" s="145">
        <f>SUM(E368:E405)</f>
        <v>590986.8400000001</v>
      </c>
      <c r="F406" s="145">
        <f>SUM(F368:F405)</f>
        <v>577458.3600000001</v>
      </c>
      <c r="G406" s="113"/>
    </row>
    <row r="407" spans="1:8" ht="15">
      <c r="A407" s="1"/>
      <c r="B407" s="1"/>
      <c r="C407" s="75"/>
      <c r="E407" s="145"/>
      <c r="F407" s="145"/>
      <c r="G407" s="113"/>
      <c r="H407" s="113"/>
    </row>
    <row r="408" spans="1:6" ht="15">
      <c r="A408" s="1"/>
      <c r="B408" s="1"/>
      <c r="C408" s="75"/>
      <c r="E408" s="76"/>
      <c r="F408" s="76"/>
    </row>
    <row r="409" spans="1:7" ht="15">
      <c r="A409" s="1"/>
      <c r="B409" s="1"/>
      <c r="C409" s="75"/>
      <c r="E409" s="76"/>
      <c r="F409" s="76"/>
      <c r="G409" s="146"/>
    </row>
    <row r="410" spans="1:6" ht="15">
      <c r="A410" s="1"/>
      <c r="B410" s="1"/>
      <c r="C410" s="75"/>
      <c r="E410" s="76"/>
      <c r="F410" s="76"/>
    </row>
    <row r="411" spans="1:6" ht="15">
      <c r="A411" s="1"/>
      <c r="B411" s="1"/>
      <c r="C411" s="75"/>
      <c r="E411" s="76"/>
      <c r="F411" s="76"/>
    </row>
    <row r="412" spans="1:3" ht="15">
      <c r="A412" s="1"/>
      <c r="B412" s="1"/>
      <c r="C412" s="75"/>
    </row>
    <row r="413" spans="1:3" ht="15">
      <c r="A413" s="1"/>
      <c r="B413" s="1"/>
      <c r="C413" s="75"/>
    </row>
    <row r="414" spans="1:6" ht="15">
      <c r="A414" s="1"/>
      <c r="B414" s="1"/>
      <c r="C414" s="75"/>
      <c r="E414" s="76"/>
      <c r="F414" s="76"/>
    </row>
    <row r="415" spans="1:3" ht="15">
      <c r="A415" s="1"/>
      <c r="B415" s="1"/>
      <c r="C415" s="75"/>
    </row>
    <row r="416" spans="1:3" ht="15">
      <c r="A416" s="1"/>
      <c r="B416" s="1"/>
      <c r="C416" s="75"/>
    </row>
    <row r="417" spans="1:3" ht="15">
      <c r="A417" s="1"/>
      <c r="B417" s="1"/>
      <c r="C417" s="75"/>
    </row>
    <row r="418" spans="1:6" ht="15">
      <c r="A418" s="1"/>
      <c r="B418" s="1"/>
      <c r="C418" s="75"/>
      <c r="F418" s="68"/>
    </row>
  </sheetData>
  <mergeCells count="7">
    <mergeCell ref="A356:E356"/>
    <mergeCell ref="A9:F9"/>
    <mergeCell ref="A10:F10"/>
    <mergeCell ref="A11:F11"/>
    <mergeCell ref="A12:F12"/>
    <mergeCell ref="A13:F13"/>
    <mergeCell ref="A354:D35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6" r:id="rId2"/>
  <colBreaks count="1" manualBreakCount="1">
    <brk id="6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SheetLayoutView="93" workbookViewId="0" topLeftCell="A1">
      <selection activeCell="C1" sqref="C1"/>
    </sheetView>
  </sheetViews>
  <sheetFormatPr defaultColWidth="9.140625" defaultRowHeight="15"/>
  <cols>
    <col min="1" max="1" width="92.28125" style="68" customWidth="1"/>
    <col min="2" max="2" width="17.7109375" style="68" customWidth="1"/>
    <col min="3" max="3" width="18.140625" style="68" customWidth="1"/>
    <col min="4" max="4" width="9.140625" style="11" customWidth="1"/>
    <col min="5" max="5" width="17.140625" style="5" customWidth="1"/>
    <col min="6" max="6" width="13.57421875" style="11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19" t="s">
        <v>445</v>
      </c>
    </row>
    <row r="2" ht="18.75">
      <c r="C2" s="151" t="s">
        <v>675</v>
      </c>
    </row>
    <row r="3" ht="15">
      <c r="C3" s="151" t="s">
        <v>676</v>
      </c>
    </row>
    <row r="4" ht="15">
      <c r="C4" s="151"/>
    </row>
    <row r="5" ht="15">
      <c r="C5" s="151" t="s">
        <v>374</v>
      </c>
    </row>
    <row r="6" ht="15">
      <c r="C6" s="151" t="s">
        <v>614</v>
      </c>
    </row>
    <row r="7" ht="15">
      <c r="C7" s="151" t="s">
        <v>615</v>
      </c>
    </row>
    <row r="8" ht="15">
      <c r="C8" s="151" t="s">
        <v>616</v>
      </c>
    </row>
    <row r="9" spans="1:3" ht="15">
      <c r="A9" s="166" t="s">
        <v>279</v>
      </c>
      <c r="B9" s="172"/>
      <c r="C9" s="172"/>
    </row>
    <row r="10" spans="1:3" ht="15">
      <c r="A10" s="173" t="s">
        <v>466</v>
      </c>
      <c r="B10" s="174"/>
      <c r="C10" s="174"/>
    </row>
    <row r="11" spans="1:6" s="10" customFormat="1" ht="15">
      <c r="A11" s="77"/>
      <c r="B11" s="78"/>
      <c r="C11" s="79" t="s">
        <v>337</v>
      </c>
      <c r="D11" s="12"/>
      <c r="E11" s="13"/>
      <c r="F11" s="12"/>
    </row>
    <row r="12" spans="1:3" ht="15">
      <c r="A12" s="48" t="s">
        <v>344</v>
      </c>
      <c r="B12" s="48" t="s">
        <v>3</v>
      </c>
      <c r="C12" s="48" t="s">
        <v>280</v>
      </c>
    </row>
    <row r="13" spans="1:11" ht="37.5">
      <c r="A13" s="50" t="s">
        <v>543</v>
      </c>
      <c r="B13" s="51" t="s">
        <v>187</v>
      </c>
      <c r="C13" s="102">
        <f>C14+C18+C23+C27+C28+C29</f>
        <v>502444.141</v>
      </c>
      <c r="E13" s="122">
        <f>'прил 13'!E467</f>
        <v>502444.14099999995</v>
      </c>
      <c r="F13" s="122"/>
      <c r="G13" s="111"/>
      <c r="H13" s="111"/>
      <c r="I13" s="111"/>
      <c r="J13" s="111"/>
      <c r="K13" s="111"/>
    </row>
    <row r="14" spans="1:11" ht="39">
      <c r="A14" s="80" t="s">
        <v>547</v>
      </c>
      <c r="B14" s="81" t="s">
        <v>188</v>
      </c>
      <c r="C14" s="117">
        <f>C15+C16+C17</f>
        <v>136091.52</v>
      </c>
      <c r="E14" s="122"/>
      <c r="F14" s="122"/>
      <c r="G14" s="111"/>
      <c r="H14" s="111"/>
      <c r="I14" s="111"/>
      <c r="J14" s="111"/>
      <c r="K14" s="111"/>
    </row>
    <row r="15" spans="1:11" ht="37.5">
      <c r="A15" s="82" t="s">
        <v>287</v>
      </c>
      <c r="B15" s="83" t="s">
        <v>309</v>
      </c>
      <c r="C15" s="118">
        <v>111738.341</v>
      </c>
      <c r="E15" s="122"/>
      <c r="F15" s="122"/>
      <c r="G15" s="111"/>
      <c r="H15" s="111"/>
      <c r="I15" s="111"/>
      <c r="J15" s="111"/>
      <c r="K15" s="111"/>
    </row>
    <row r="16" spans="1:11" ht="37.5">
      <c r="A16" s="82" t="s">
        <v>288</v>
      </c>
      <c r="B16" s="83" t="s">
        <v>311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ht="15">
      <c r="A17" s="84" t="s">
        <v>289</v>
      </c>
      <c r="B17" s="83" t="s">
        <v>333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>
      <c r="A18" s="85" t="s">
        <v>545</v>
      </c>
      <c r="B18" s="81" t="s">
        <v>199</v>
      </c>
      <c r="C18" s="117">
        <f>C19+C20+C21+C22</f>
        <v>325830.203</v>
      </c>
      <c r="E18" s="122"/>
      <c r="F18" s="122"/>
      <c r="G18" s="111"/>
      <c r="H18" s="111"/>
      <c r="I18" s="111"/>
      <c r="J18" s="111"/>
      <c r="K18" s="111"/>
    </row>
    <row r="19" spans="1:11" ht="37.5">
      <c r="A19" s="82" t="s">
        <v>290</v>
      </c>
      <c r="B19" s="83" t="s">
        <v>312</v>
      </c>
      <c r="C19" s="118">
        <v>299270.354</v>
      </c>
      <c r="E19" s="122"/>
      <c r="F19" s="122"/>
      <c r="G19" s="111"/>
      <c r="H19" s="111"/>
      <c r="I19" s="111"/>
      <c r="J19" s="111"/>
      <c r="K19" s="111"/>
    </row>
    <row r="20" spans="1:11" ht="37.5">
      <c r="A20" s="84" t="s">
        <v>291</v>
      </c>
      <c r="B20" s="83" t="s">
        <v>310</v>
      </c>
      <c r="C20" s="118">
        <v>7408.577</v>
      </c>
      <c r="E20" s="122"/>
      <c r="F20" s="122"/>
      <c r="G20" s="111"/>
      <c r="H20" s="111"/>
      <c r="I20" s="111"/>
      <c r="J20" s="111"/>
      <c r="K20" s="111"/>
    </row>
    <row r="21" spans="1:11" ht="37.5">
      <c r="A21" s="84" t="s">
        <v>359</v>
      </c>
      <c r="B21" s="83" t="s">
        <v>313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ht="15">
      <c r="A22" s="84" t="s">
        <v>685</v>
      </c>
      <c r="B22" s="83" t="s">
        <v>686</v>
      </c>
      <c r="C22" s="118">
        <v>2779.468</v>
      </c>
      <c r="E22" s="122"/>
      <c r="F22" s="122"/>
      <c r="G22" s="111"/>
      <c r="H22" s="111"/>
      <c r="I22" s="111"/>
      <c r="J22" s="111"/>
      <c r="K22" s="111"/>
    </row>
    <row r="23" spans="1:11" ht="39">
      <c r="A23" s="85" t="s">
        <v>532</v>
      </c>
      <c r="B23" s="81" t="s">
        <v>202</v>
      </c>
      <c r="C23" s="117">
        <f>C24+C25+C26</f>
        <v>20033.890000000003</v>
      </c>
      <c r="E23" s="122"/>
      <c r="F23" s="122"/>
      <c r="G23" s="111"/>
      <c r="H23" s="111"/>
      <c r="I23" s="111"/>
      <c r="J23" s="111"/>
      <c r="K23" s="111"/>
    </row>
    <row r="24" spans="1:11" ht="37.5">
      <c r="A24" s="82" t="s">
        <v>292</v>
      </c>
      <c r="B24" s="83" t="s">
        <v>314</v>
      </c>
      <c r="C24" s="118">
        <v>19813.81</v>
      </c>
      <c r="E24" s="122"/>
      <c r="F24" s="122"/>
      <c r="G24" s="111"/>
      <c r="H24" s="111"/>
      <c r="I24" s="111"/>
      <c r="J24" s="111"/>
      <c r="K24" s="111"/>
    </row>
    <row r="25" spans="1:11" ht="37.5">
      <c r="A25" s="82" t="s">
        <v>293</v>
      </c>
      <c r="B25" s="83" t="s">
        <v>315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ht="15">
      <c r="A26" s="84" t="s">
        <v>662</v>
      </c>
      <c r="B26" s="83" t="s">
        <v>661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>
      <c r="A27" s="82" t="s">
        <v>294</v>
      </c>
      <c r="B27" s="83" t="s">
        <v>316</v>
      </c>
      <c r="C27" s="118">
        <v>17864.528</v>
      </c>
      <c r="E27" s="122"/>
      <c r="F27" s="122"/>
      <c r="G27" s="111"/>
      <c r="H27" s="111"/>
      <c r="I27" s="111"/>
      <c r="J27" s="111"/>
      <c r="K27" s="111"/>
    </row>
    <row r="28" spans="1:11" ht="15">
      <c r="A28" s="82" t="s">
        <v>340</v>
      </c>
      <c r="B28" s="83" t="s">
        <v>339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>
      <c r="A29" s="152" t="s">
        <v>621</v>
      </c>
      <c r="B29" s="83" t="s">
        <v>620</v>
      </c>
      <c r="C29" s="118">
        <v>2550</v>
      </c>
      <c r="E29" s="122"/>
      <c r="F29" s="122"/>
      <c r="G29" s="111"/>
      <c r="H29" s="111"/>
      <c r="I29" s="111"/>
      <c r="J29" s="111"/>
      <c r="K29" s="111"/>
    </row>
    <row r="30" spans="1:11" ht="37.5">
      <c r="A30" s="50" t="s">
        <v>544</v>
      </c>
      <c r="B30" s="51" t="s">
        <v>185</v>
      </c>
      <c r="C30" s="102">
        <f>C31+C32+C33</f>
        <v>22774.134000000002</v>
      </c>
      <c r="E30" s="122">
        <f>'прил 13'!E468</f>
        <v>22774.134000000002</v>
      </c>
      <c r="F30" s="122"/>
      <c r="G30" s="111"/>
      <c r="H30" s="111"/>
      <c r="I30" s="111"/>
      <c r="J30" s="111"/>
      <c r="K30" s="111"/>
    </row>
    <row r="31" spans="1:11" ht="37.5">
      <c r="A31" s="82" t="s">
        <v>295</v>
      </c>
      <c r="B31" s="83" t="s">
        <v>317</v>
      </c>
      <c r="C31" s="118">
        <v>7823.095</v>
      </c>
      <c r="E31" s="122"/>
      <c r="F31" s="122"/>
      <c r="G31" s="111"/>
      <c r="H31" s="111"/>
      <c r="I31" s="111"/>
      <c r="J31" s="111"/>
      <c r="K31" s="111"/>
    </row>
    <row r="32" spans="1:11" ht="37.5">
      <c r="A32" s="82" t="s">
        <v>292</v>
      </c>
      <c r="B32" s="83" t="s">
        <v>318</v>
      </c>
      <c r="C32" s="118">
        <v>13978.539</v>
      </c>
      <c r="E32" s="122"/>
      <c r="F32" s="122"/>
      <c r="G32" s="111"/>
      <c r="H32" s="111"/>
      <c r="I32" s="111"/>
      <c r="J32" s="111"/>
      <c r="K32" s="111"/>
    </row>
    <row r="33" spans="1:11" ht="15">
      <c r="A33" s="82" t="s">
        <v>296</v>
      </c>
      <c r="B33" s="83" t="s">
        <v>319</v>
      </c>
      <c r="C33" s="118">
        <v>972.5</v>
      </c>
      <c r="E33" s="122"/>
      <c r="F33" s="122"/>
      <c r="G33" s="111"/>
      <c r="H33" s="111"/>
      <c r="I33" s="111"/>
      <c r="J33" s="111"/>
      <c r="K33" s="111"/>
    </row>
    <row r="34" spans="1:11" ht="37.5">
      <c r="A34" s="50" t="s">
        <v>556</v>
      </c>
      <c r="B34" s="51" t="s">
        <v>183</v>
      </c>
      <c r="C34" s="102">
        <f>C35+C37+C38</f>
        <v>513.838</v>
      </c>
      <c r="E34" s="122">
        <f>'прил 13'!E469</f>
        <v>513.838</v>
      </c>
      <c r="F34" s="122"/>
      <c r="G34" s="111"/>
      <c r="H34" s="111"/>
      <c r="I34" s="111"/>
      <c r="J34" s="111"/>
      <c r="K34" s="111"/>
    </row>
    <row r="35" spans="1:11" ht="58.5">
      <c r="A35" s="86" t="s">
        <v>557</v>
      </c>
      <c r="B35" s="81" t="s">
        <v>350</v>
      </c>
      <c r="C35" s="117">
        <f>C36</f>
        <v>439.633</v>
      </c>
      <c r="E35" s="122"/>
      <c r="F35" s="122"/>
      <c r="G35" s="111"/>
      <c r="H35" s="111"/>
      <c r="I35" s="111"/>
      <c r="J35" s="111"/>
      <c r="K35" s="111"/>
    </row>
    <row r="36" spans="1:11" ht="37.5">
      <c r="A36" s="82" t="s">
        <v>360</v>
      </c>
      <c r="B36" s="83" t="s">
        <v>357</v>
      </c>
      <c r="C36" s="103">
        <v>439.633</v>
      </c>
      <c r="E36" s="122"/>
      <c r="F36" s="122"/>
      <c r="G36" s="111"/>
      <c r="H36" s="111"/>
      <c r="I36" s="111"/>
      <c r="J36" s="111"/>
      <c r="K36" s="111"/>
    </row>
    <row r="37" spans="1:11" ht="37.5">
      <c r="A37" s="82" t="s">
        <v>297</v>
      </c>
      <c r="B37" s="83" t="s">
        <v>320</v>
      </c>
      <c r="C37" s="118">
        <v>44.205</v>
      </c>
      <c r="E37" s="122"/>
      <c r="F37" s="122"/>
      <c r="G37" s="111"/>
      <c r="H37" s="111"/>
      <c r="I37" s="111"/>
      <c r="J37" s="111"/>
      <c r="K37" s="111"/>
    </row>
    <row r="38" spans="1:11" ht="15">
      <c r="A38" s="82" t="s">
        <v>361</v>
      </c>
      <c r="B38" s="83" t="s">
        <v>358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>
      <c r="A39" s="50" t="s">
        <v>558</v>
      </c>
      <c r="B39" s="51" t="s">
        <v>284</v>
      </c>
      <c r="C39" s="102">
        <f>C40+C41</f>
        <v>8809.412</v>
      </c>
      <c r="E39" s="122">
        <f>'прил 13'!E470</f>
        <v>8809.412</v>
      </c>
      <c r="F39" s="122"/>
      <c r="G39" s="111"/>
      <c r="H39" s="111"/>
      <c r="I39" s="111"/>
      <c r="J39" s="111"/>
      <c r="K39" s="111"/>
    </row>
    <row r="40" spans="1:11" ht="37.5">
      <c r="A40" s="82" t="s">
        <v>298</v>
      </c>
      <c r="B40" s="83" t="s">
        <v>321</v>
      </c>
      <c r="C40" s="118">
        <v>510</v>
      </c>
      <c r="E40" s="122"/>
      <c r="F40" s="122"/>
      <c r="G40" s="111"/>
      <c r="H40" s="111"/>
      <c r="I40" s="111"/>
      <c r="J40" s="111"/>
      <c r="K40" s="111"/>
    </row>
    <row r="41" spans="1:11" ht="15">
      <c r="A41" s="84" t="s">
        <v>662</v>
      </c>
      <c r="B41" s="83" t="s">
        <v>660</v>
      </c>
      <c r="C41" s="118">
        <v>8299.412</v>
      </c>
      <c r="E41" s="122"/>
      <c r="F41" s="122"/>
      <c r="G41" s="111"/>
      <c r="H41" s="111"/>
      <c r="I41" s="111"/>
      <c r="J41" s="111"/>
      <c r="K41" s="111"/>
    </row>
    <row r="42" spans="1:11" ht="37.5">
      <c r="A42" s="50" t="s">
        <v>546</v>
      </c>
      <c r="B42" s="51" t="s">
        <v>165</v>
      </c>
      <c r="C42" s="102">
        <f>C43+C45+C47+C48</f>
        <v>19919.513</v>
      </c>
      <c r="E42" s="122">
        <f>'прил 13'!E471</f>
        <v>19919.513000000003</v>
      </c>
      <c r="F42" s="122"/>
      <c r="G42" s="111"/>
      <c r="H42" s="111"/>
      <c r="I42" s="111"/>
      <c r="J42" s="111"/>
      <c r="K42" s="111"/>
    </row>
    <row r="43" spans="1:11" ht="19.5">
      <c r="A43" s="85" t="s">
        <v>559</v>
      </c>
      <c r="B43" s="81" t="s">
        <v>192</v>
      </c>
      <c r="C43" s="117">
        <f>C44</f>
        <v>210</v>
      </c>
      <c r="E43" s="122"/>
      <c r="F43" s="122"/>
      <c r="G43" s="111"/>
      <c r="H43" s="111"/>
      <c r="I43" s="111"/>
      <c r="J43" s="111"/>
      <c r="K43" s="111"/>
    </row>
    <row r="44" spans="1:11" ht="15">
      <c r="A44" s="84" t="s">
        <v>299</v>
      </c>
      <c r="B44" s="83" t="s">
        <v>322</v>
      </c>
      <c r="C44" s="118">
        <v>210</v>
      </c>
      <c r="E44" s="122"/>
      <c r="F44" s="122"/>
      <c r="G44" s="111"/>
      <c r="H44" s="111"/>
      <c r="I44" s="111"/>
      <c r="J44" s="111"/>
      <c r="K44" s="111"/>
    </row>
    <row r="45" spans="1:11" ht="58.5">
      <c r="A45" s="85" t="s">
        <v>551</v>
      </c>
      <c r="B45" s="81" t="s">
        <v>286</v>
      </c>
      <c r="C45" s="117">
        <f>C46</f>
        <v>2328.62</v>
      </c>
      <c r="E45" s="122"/>
      <c r="F45" s="122"/>
      <c r="G45" s="111"/>
      <c r="H45" s="111"/>
      <c r="I45" s="111"/>
      <c r="J45" s="111"/>
      <c r="K45" s="111"/>
    </row>
    <row r="46" spans="1:11" ht="37.5">
      <c r="A46" s="84" t="s">
        <v>300</v>
      </c>
      <c r="B46" s="83" t="s">
        <v>323</v>
      </c>
      <c r="C46" s="118">
        <v>2328.62</v>
      </c>
      <c r="E46" s="122"/>
      <c r="F46" s="122"/>
      <c r="G46" s="111"/>
      <c r="H46" s="111"/>
      <c r="I46" s="111"/>
      <c r="J46" s="111"/>
      <c r="K46" s="111"/>
    </row>
    <row r="47" spans="1:11" ht="37.5">
      <c r="A47" s="150" t="s">
        <v>613</v>
      </c>
      <c r="B47" s="83" t="s">
        <v>324</v>
      </c>
      <c r="C47" s="118">
        <v>3.223</v>
      </c>
      <c r="E47" s="122"/>
      <c r="F47" s="122"/>
      <c r="G47" s="111"/>
      <c r="H47" s="111"/>
      <c r="I47" s="111"/>
      <c r="J47" s="111"/>
      <c r="K47" s="111"/>
    </row>
    <row r="48" spans="1:11" ht="37.5">
      <c r="A48" s="84" t="s">
        <v>301</v>
      </c>
      <c r="B48" s="83" t="s">
        <v>325</v>
      </c>
      <c r="C48" s="118">
        <v>17377.67</v>
      </c>
      <c r="E48" s="122"/>
      <c r="F48" s="122"/>
      <c r="G48" s="111"/>
      <c r="H48" s="111"/>
      <c r="I48" s="111"/>
      <c r="J48" s="111"/>
      <c r="K48" s="111"/>
    </row>
    <row r="49" spans="1:11" ht="37.5">
      <c r="A49" s="50" t="s">
        <v>511</v>
      </c>
      <c r="B49" s="51" t="s">
        <v>161</v>
      </c>
      <c r="C49" s="102">
        <f>C50+C54+C55+C52</f>
        <v>20560.109</v>
      </c>
      <c r="E49" s="122">
        <f>'прил 13'!E472</f>
        <v>20560.109</v>
      </c>
      <c r="F49" s="122"/>
      <c r="G49" s="111"/>
      <c r="H49" s="111"/>
      <c r="I49" s="111"/>
      <c r="J49" s="111"/>
      <c r="K49" s="111"/>
    </row>
    <row r="50" spans="1:11" ht="19.5">
      <c r="A50" s="85" t="s">
        <v>512</v>
      </c>
      <c r="B50" s="81" t="s">
        <v>169</v>
      </c>
      <c r="C50" s="117">
        <f>C51</f>
        <v>1010.914</v>
      </c>
      <c r="E50" s="122"/>
      <c r="F50" s="122"/>
      <c r="G50" s="111"/>
      <c r="H50" s="111"/>
      <c r="I50" s="111"/>
      <c r="J50" s="111"/>
      <c r="K50" s="111"/>
    </row>
    <row r="51" spans="1:11" ht="37.5">
      <c r="A51" s="84" t="s">
        <v>302</v>
      </c>
      <c r="B51" s="83" t="s">
        <v>326</v>
      </c>
      <c r="C51" s="118">
        <v>1010.914</v>
      </c>
      <c r="E51" s="122"/>
      <c r="F51" s="122"/>
      <c r="G51" s="111"/>
      <c r="H51" s="111"/>
      <c r="I51" s="111"/>
      <c r="J51" s="111"/>
      <c r="K51" s="111"/>
    </row>
    <row r="52" spans="1:11" ht="56.25">
      <c r="A52" s="50" t="s">
        <v>560</v>
      </c>
      <c r="B52" s="51" t="s">
        <v>354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>
      <c r="A53" s="14" t="s">
        <v>362</v>
      </c>
      <c r="B53" s="83" t="s">
        <v>345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>
      <c r="A54" s="82" t="s">
        <v>303</v>
      </c>
      <c r="B54" s="83" t="s">
        <v>327</v>
      </c>
      <c r="C54" s="118">
        <v>2780.432</v>
      </c>
      <c r="E54" s="122"/>
      <c r="F54" s="122"/>
      <c r="G54" s="111"/>
      <c r="H54" s="111"/>
      <c r="I54" s="111"/>
      <c r="J54" s="111"/>
      <c r="K54" s="111"/>
    </row>
    <row r="55" spans="1:11" ht="37.5">
      <c r="A55" s="82" t="s">
        <v>304</v>
      </c>
      <c r="B55" s="83" t="s">
        <v>328</v>
      </c>
      <c r="C55" s="118">
        <v>15006.263</v>
      </c>
      <c r="E55" s="122"/>
      <c r="F55" s="122"/>
      <c r="G55" s="111"/>
      <c r="H55" s="111"/>
      <c r="I55" s="111"/>
      <c r="J55" s="111"/>
      <c r="K55" s="111"/>
    </row>
    <row r="56" spans="1:11" ht="56.25">
      <c r="A56" s="50" t="s">
        <v>516</v>
      </c>
      <c r="B56" s="51" t="s">
        <v>175</v>
      </c>
      <c r="C56" s="102">
        <f>C57+C59+C61</f>
        <v>62750.560000000005</v>
      </c>
      <c r="E56" s="122">
        <f>'прил 13'!E473</f>
        <v>62750.56</v>
      </c>
      <c r="F56" s="122"/>
      <c r="G56" s="111"/>
      <c r="H56" s="111"/>
      <c r="I56" s="111"/>
      <c r="J56" s="111"/>
      <c r="K56" s="111"/>
    </row>
    <row r="57" spans="1:11" ht="58.5">
      <c r="A57" s="87" t="s">
        <v>519</v>
      </c>
      <c r="B57" s="81" t="s">
        <v>179</v>
      </c>
      <c r="C57" s="117">
        <f>C58</f>
        <v>35601.964</v>
      </c>
      <c r="E57" s="122"/>
      <c r="F57" s="122"/>
      <c r="G57" s="111"/>
      <c r="H57" s="111"/>
      <c r="I57" s="111"/>
      <c r="J57" s="111"/>
      <c r="K57" s="111"/>
    </row>
    <row r="58" spans="1:11" ht="37.5">
      <c r="A58" s="82" t="s">
        <v>305</v>
      </c>
      <c r="B58" s="83" t="s">
        <v>329</v>
      </c>
      <c r="C58" s="118">
        <v>35601.964</v>
      </c>
      <c r="E58" s="122"/>
      <c r="F58" s="122"/>
      <c r="G58" s="111"/>
      <c r="H58" s="111"/>
      <c r="I58" s="111"/>
      <c r="J58" s="111"/>
      <c r="K58" s="111"/>
    </row>
    <row r="59" spans="1:11" ht="39">
      <c r="A59" s="87" t="s">
        <v>517</v>
      </c>
      <c r="B59" s="81" t="s">
        <v>176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>
      <c r="A60" s="88" t="s">
        <v>306</v>
      </c>
      <c r="B60" s="83" t="s">
        <v>330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ht="15">
      <c r="A61" s="88" t="s">
        <v>307</v>
      </c>
      <c r="B61" s="83" t="s">
        <v>331</v>
      </c>
      <c r="C61" s="118">
        <v>210.112</v>
      </c>
      <c r="E61" s="122"/>
      <c r="F61" s="122"/>
      <c r="G61" s="111"/>
      <c r="H61" s="111"/>
      <c r="I61" s="111"/>
      <c r="J61" s="111"/>
      <c r="K61" s="111"/>
    </row>
    <row r="62" spans="1:11" ht="75">
      <c r="A62" s="89" t="s">
        <v>561</v>
      </c>
      <c r="B62" s="51" t="s">
        <v>172</v>
      </c>
      <c r="C62" s="102">
        <f>C63</f>
        <v>84.519</v>
      </c>
      <c r="E62" s="122">
        <f>'прил 13'!E474</f>
        <v>84.519</v>
      </c>
      <c r="F62" s="122"/>
      <c r="G62" s="111"/>
      <c r="H62" s="111"/>
      <c r="I62" s="111"/>
      <c r="J62" s="111"/>
      <c r="K62" s="111"/>
    </row>
    <row r="63" spans="1:11" ht="37.5">
      <c r="A63" s="88" t="s">
        <v>308</v>
      </c>
      <c r="B63" s="83" t="s">
        <v>332</v>
      </c>
      <c r="C63" s="118">
        <v>84.519</v>
      </c>
      <c r="E63" s="122"/>
      <c r="F63" s="122"/>
      <c r="G63" s="111"/>
      <c r="H63" s="111"/>
      <c r="I63" s="111"/>
      <c r="J63" s="111"/>
      <c r="K63" s="111"/>
    </row>
    <row r="64" spans="1:11" ht="15">
      <c r="A64" s="165" t="s">
        <v>145</v>
      </c>
      <c r="B64" s="165"/>
      <c r="C64" s="109">
        <f>C13+C30+C34+C39+C42+C49+C56+C62</f>
        <v>637856.2260000001</v>
      </c>
      <c r="E64" s="123"/>
      <c r="F64" s="123"/>
      <c r="G64" s="111"/>
      <c r="H64" s="111"/>
      <c r="I64" s="111"/>
      <c r="J64" s="111"/>
      <c r="K64" s="111"/>
    </row>
    <row r="65" spans="1:11" ht="15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ht="15">
      <c r="A66" s="168"/>
      <c r="B66" s="168"/>
      <c r="C66" s="168"/>
      <c r="E66" s="6"/>
      <c r="F66" s="6"/>
      <c r="G66" s="2"/>
      <c r="H66" s="4"/>
      <c r="I66" s="2"/>
      <c r="J66" s="2"/>
      <c r="K66" s="4"/>
    </row>
    <row r="71" ht="15">
      <c r="A71" s="68" t="s">
        <v>68</v>
      </c>
    </row>
  </sheetData>
  <mergeCells count="4">
    <mergeCell ref="A66:C66"/>
    <mergeCell ref="A9:C9"/>
    <mergeCell ref="A10:C10"/>
    <mergeCell ref="A64:B6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2"/>
  <colBreaks count="1" manualBreakCount="1">
    <brk id="3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2019-12-03T06:55:14Z</dcterms:modified>
  <cp:category/>
  <cp:version/>
  <cp:contentType/>
  <cp:contentStatus/>
</cp:coreProperties>
</file>