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41" windowWidth="24371" windowHeight="10379"/>
  </bookViews>
  <sheets>
    <sheet name="прил 13 " sheetId="1" r:id="rId1"/>
  </sheets>
  <externalReferences>
    <externalReference r:id="rId2"/>
  </externalReferences>
  <definedNames>
    <definedName name="_xlnm._FilterDatabase" localSheetId="0" hidden="1">'прил 13 '!$A$15:$I$680</definedName>
    <definedName name="_xlnm.Print_Area" localSheetId="0">'прил 13 '!$A$1:$E$680</definedName>
  </definedNames>
  <calcPr calcId="145621"/>
</workbook>
</file>

<file path=xl/calcChain.xml><?xml version="1.0" encoding="utf-8"?>
<calcChain xmlns="http://schemas.openxmlformats.org/spreadsheetml/2006/main">
  <c r="E556" i="1" l="1"/>
  <c r="E565" i="1"/>
  <c r="E679" i="1" l="1"/>
  <c r="E678" i="1" s="1"/>
  <c r="E677" i="1" s="1"/>
  <c r="E676" i="1" s="1"/>
  <c r="E675" i="1" s="1"/>
  <c r="E672" i="1"/>
  <c r="E671" i="1" s="1"/>
  <c r="E670" i="1" s="1"/>
  <c r="E669" i="1" s="1"/>
  <c r="E668" i="1" s="1"/>
  <c r="C710" i="1" s="1"/>
  <c r="E666" i="1"/>
  <c r="E665" i="1" s="1"/>
  <c r="E664" i="1"/>
  <c r="E663" i="1" s="1"/>
  <c r="E662" i="1" s="1"/>
  <c r="E661" i="1"/>
  <c r="E660" i="1" s="1"/>
  <c r="E659" i="1" s="1"/>
  <c r="E658" i="1"/>
  <c r="E657" i="1" s="1"/>
  <c r="E656" i="1" s="1"/>
  <c r="E655" i="1"/>
  <c r="E654" i="1" s="1"/>
  <c r="E653" i="1" s="1"/>
  <c r="E652" i="1"/>
  <c r="E651" i="1" s="1"/>
  <c r="E650" i="1" s="1"/>
  <c r="E649" i="1"/>
  <c r="E648" i="1" s="1"/>
  <c r="E647" i="1" s="1"/>
  <c r="E645" i="1"/>
  <c r="E644" i="1"/>
  <c r="E643" i="1" s="1"/>
  <c r="E642" i="1"/>
  <c r="E641" i="1" s="1"/>
  <c r="E635" i="1"/>
  <c r="E634" i="1" s="1"/>
  <c r="E633" i="1" s="1"/>
  <c r="E632" i="1"/>
  <c r="E631" i="1" s="1"/>
  <c r="E630" i="1" s="1"/>
  <c r="E626" i="1"/>
  <c r="E625" i="1" s="1"/>
  <c r="E624" i="1" s="1"/>
  <c r="E623" i="1"/>
  <c r="E622" i="1" s="1"/>
  <c r="E621" i="1" s="1"/>
  <c r="E620" i="1"/>
  <c r="E619" i="1"/>
  <c r="E617" i="1"/>
  <c r="E616" i="1" s="1"/>
  <c r="E612" i="1"/>
  <c r="E611" i="1" s="1"/>
  <c r="E609" i="1"/>
  <c r="E608" i="1"/>
  <c r="E607" i="1" s="1"/>
  <c r="E601" i="1"/>
  <c r="E600" i="1" s="1"/>
  <c r="E599" i="1" s="1"/>
  <c r="E598" i="1" s="1"/>
  <c r="E597" i="1"/>
  <c r="E596" i="1" s="1"/>
  <c r="E595" i="1" s="1"/>
  <c r="E594" i="1" s="1"/>
  <c r="E593" i="1" s="1"/>
  <c r="C703" i="1" s="1"/>
  <c r="E592" i="1"/>
  <c r="E591" i="1" s="1"/>
  <c r="E590" i="1" s="1"/>
  <c r="E589" i="1" s="1"/>
  <c r="E588" i="1" s="1"/>
  <c r="C698" i="1" s="1"/>
  <c r="E587" i="1"/>
  <c r="E586" i="1" s="1"/>
  <c r="E585" i="1" s="1"/>
  <c r="E584" i="1" s="1"/>
  <c r="E583" i="1" s="1"/>
  <c r="E581" i="1"/>
  <c r="E580" i="1" s="1"/>
  <c r="E579" i="1" s="1"/>
  <c r="E578" i="1" s="1"/>
  <c r="E577" i="1" s="1"/>
  <c r="E575" i="1"/>
  <c r="E574" i="1" s="1"/>
  <c r="E573" i="1" s="1"/>
  <c r="E572" i="1" s="1"/>
  <c r="E571" i="1"/>
  <c r="E570" i="1" s="1"/>
  <c r="E569" i="1" s="1"/>
  <c r="E568" i="1"/>
  <c r="E567" i="1" s="1"/>
  <c r="E566" i="1" s="1"/>
  <c r="E564" i="1"/>
  <c r="E563" i="1" s="1"/>
  <c r="E562" i="1"/>
  <c r="E561" i="1" s="1"/>
  <c r="E560" i="1" s="1"/>
  <c r="E559" i="1"/>
  <c r="E558" i="1" s="1"/>
  <c r="E557" i="1" s="1"/>
  <c r="E555" i="1"/>
  <c r="E554" i="1" s="1"/>
  <c r="E553" i="1"/>
  <c r="E552" i="1"/>
  <c r="E548" i="1"/>
  <c r="E547" i="1" s="1"/>
  <c r="E546" i="1" s="1"/>
  <c r="E545" i="1"/>
  <c r="E544" i="1" s="1"/>
  <c r="E543" i="1" s="1"/>
  <c r="E542" i="1"/>
  <c r="E541" i="1" s="1"/>
  <c r="E540" i="1" s="1"/>
  <c r="E539" i="1" s="1"/>
  <c r="E538" i="1"/>
  <c r="E537" i="1" s="1"/>
  <c r="E536" i="1" s="1"/>
  <c r="E531" i="1"/>
  <c r="E530" i="1" s="1"/>
  <c r="E529" i="1" s="1"/>
  <c r="E528" i="1"/>
  <c r="E527" i="1" s="1"/>
  <c r="E526" i="1"/>
  <c r="E525" i="1" s="1"/>
  <c r="E524" i="1"/>
  <c r="E523" i="1" s="1"/>
  <c r="E521" i="1"/>
  <c r="E520" i="1" s="1"/>
  <c r="E519" i="1"/>
  <c r="E518" i="1" s="1"/>
  <c r="E517" i="1"/>
  <c r="E516" i="1" s="1"/>
  <c r="E511" i="1"/>
  <c r="E510" i="1" s="1"/>
  <c r="E509" i="1" s="1"/>
  <c r="E508" i="1" s="1"/>
  <c r="E507" i="1"/>
  <c r="E506" i="1" s="1"/>
  <c r="E505" i="1"/>
  <c r="E504" i="1" s="1"/>
  <c r="E503" i="1"/>
  <c r="E502" i="1" s="1"/>
  <c r="E499" i="1"/>
  <c r="E498" i="1" s="1"/>
  <c r="E497" i="1" s="1"/>
  <c r="E496" i="1" s="1"/>
  <c r="E492" i="1"/>
  <c r="E491" i="1" s="1"/>
  <c r="E490" i="1" s="1"/>
  <c r="E489" i="1"/>
  <c r="E488" i="1" s="1"/>
  <c r="E487" i="1" s="1"/>
  <c r="E485" i="1"/>
  <c r="E484" i="1" s="1"/>
  <c r="E483" i="1" s="1"/>
  <c r="E482" i="1" s="1"/>
  <c r="E481" i="1"/>
  <c r="E480" i="1" s="1"/>
  <c r="E479" i="1" s="1"/>
  <c r="E478" i="1"/>
  <c r="E477" i="1" s="1"/>
  <c r="E476" i="1" s="1"/>
  <c r="E473" i="1"/>
  <c r="E472" i="1" s="1"/>
  <c r="E471" i="1" s="1"/>
  <c r="E470" i="1"/>
  <c r="E469" i="1" s="1"/>
  <c r="E468" i="1" s="1"/>
  <c r="E466" i="1"/>
  <c r="E465" i="1" s="1"/>
  <c r="E464" i="1" s="1"/>
  <c r="E463" i="1"/>
  <c r="E462" i="1" s="1"/>
  <c r="E461" i="1" s="1"/>
  <c r="E460" i="1"/>
  <c r="E459" i="1" s="1"/>
  <c r="E458" i="1" s="1"/>
  <c r="E456" i="1"/>
  <c r="E455" i="1" s="1"/>
  <c r="E454" i="1" s="1"/>
  <c r="E453" i="1" s="1"/>
  <c r="E449" i="1"/>
  <c r="E448" i="1" s="1"/>
  <c r="E447" i="1" s="1"/>
  <c r="E446" i="1" s="1"/>
  <c r="E445" i="1"/>
  <c r="E444" i="1" s="1"/>
  <c r="E443" i="1" s="1"/>
  <c r="E442" i="1"/>
  <c r="E441" i="1" s="1"/>
  <c r="E440" i="1" s="1"/>
  <c r="E438" i="1"/>
  <c r="E437" i="1" s="1"/>
  <c r="E436" i="1" s="1"/>
  <c r="E435" i="1"/>
  <c r="E434" i="1" s="1"/>
  <c r="E433" i="1" s="1"/>
  <c r="E432" i="1"/>
  <c r="E431" i="1" s="1"/>
  <c r="E430" i="1" s="1"/>
  <c r="E429" i="1"/>
  <c r="E428" i="1"/>
  <c r="E427" i="1" s="1"/>
  <c r="E426" i="1"/>
  <c r="E425" i="1" s="1"/>
  <c r="E424" i="1" s="1"/>
  <c r="E423" i="1"/>
  <c r="E422" i="1" s="1"/>
  <c r="E421" i="1" s="1"/>
  <c r="E420" i="1"/>
  <c r="E419" i="1" s="1"/>
  <c r="E418" i="1" s="1"/>
  <c r="E416" i="1"/>
  <c r="E415" i="1" s="1"/>
  <c r="E414" i="1" s="1"/>
  <c r="E413" i="1"/>
  <c r="E412" i="1" s="1"/>
  <c r="E411" i="1" s="1"/>
  <c r="E410" i="1"/>
  <c r="E409" i="1" s="1"/>
  <c r="E408" i="1" s="1"/>
  <c r="E407" i="1"/>
  <c r="E406" i="1" s="1"/>
  <c r="E405" i="1" s="1"/>
  <c r="E400" i="1"/>
  <c r="E399" i="1" s="1"/>
  <c r="E398" i="1" s="1"/>
  <c r="E396" i="1"/>
  <c r="E395" i="1" s="1"/>
  <c r="E393" i="1"/>
  <c r="E392" i="1" s="1"/>
  <c r="E391" i="1"/>
  <c r="E390" i="1" s="1"/>
  <c r="E389" i="1" s="1"/>
  <c r="E388" i="1"/>
  <c r="E387" i="1" s="1"/>
  <c r="E386" i="1" s="1"/>
  <c r="E385" i="1"/>
  <c r="E384" i="1" s="1"/>
  <c r="E383" i="1" s="1"/>
  <c r="E382" i="1"/>
  <c r="E381" i="1" s="1"/>
  <c r="E380" i="1" s="1"/>
  <c r="E379" i="1"/>
  <c r="E378" i="1" s="1"/>
  <c r="E377" i="1" s="1"/>
  <c r="E376" i="1"/>
  <c r="E375" i="1" s="1"/>
  <c r="E374" i="1" s="1"/>
  <c r="E372" i="1"/>
  <c r="E371" i="1" s="1"/>
  <c r="E370" i="1" s="1"/>
  <c r="E369" i="1"/>
  <c r="E368" i="1" s="1"/>
  <c r="E367" i="1" s="1"/>
  <c r="E361" i="1"/>
  <c r="E360" i="1" s="1"/>
  <c r="E359" i="1" s="1"/>
  <c r="E358" i="1" s="1"/>
  <c r="E357" i="1" s="1"/>
  <c r="C706" i="1" s="1"/>
  <c r="E356" i="1"/>
  <c r="E355" i="1" s="1"/>
  <c r="E354" i="1" s="1"/>
  <c r="E353" i="1" s="1"/>
  <c r="E352" i="1"/>
  <c r="E351" i="1" s="1"/>
  <c r="E350" i="1" s="1"/>
  <c r="E349" i="1" s="1"/>
  <c r="E345" i="1"/>
  <c r="E344" i="1" s="1"/>
  <c r="E343" i="1" s="1"/>
  <c r="E342" i="1"/>
  <c r="E341" i="1" s="1"/>
  <c r="E340" i="1" s="1"/>
  <c r="E335" i="1"/>
  <c r="E334" i="1" s="1"/>
  <c r="E333" i="1"/>
  <c r="E332" i="1" s="1"/>
  <c r="E331" i="1" s="1"/>
  <c r="E330" i="1"/>
  <c r="E329" i="1" s="1"/>
  <c r="E328" i="1" s="1"/>
  <c r="E327" i="1"/>
  <c r="E326" i="1" s="1"/>
  <c r="E325" i="1" s="1"/>
  <c r="E322" i="1"/>
  <c r="E321" i="1" s="1"/>
  <c r="E320" i="1" s="1"/>
  <c r="E319" i="1"/>
  <c r="E318" i="1" s="1"/>
  <c r="E317" i="1" s="1"/>
  <c r="E313" i="1"/>
  <c r="E312" i="1" s="1"/>
  <c r="E311" i="1" s="1"/>
  <c r="E310" i="1"/>
  <c r="E309" i="1" s="1"/>
  <c r="E308" i="1" s="1"/>
  <c r="E307" i="1"/>
  <c r="E306" i="1" s="1"/>
  <c r="E305" i="1" s="1"/>
  <c r="E302" i="1"/>
  <c r="E301" i="1" s="1"/>
  <c r="E300" i="1" s="1"/>
  <c r="E299" i="1"/>
  <c r="E298" i="1" s="1"/>
  <c r="E297" i="1" s="1"/>
  <c r="E296" i="1"/>
  <c r="E295" i="1" s="1"/>
  <c r="E294" i="1" s="1"/>
  <c r="E293" i="1"/>
  <c r="E292" i="1" s="1"/>
  <c r="E291" i="1" s="1"/>
  <c r="E287" i="1"/>
  <c r="E286" i="1" s="1"/>
  <c r="E285" i="1" s="1"/>
  <c r="E284" i="1"/>
  <c r="E283" i="1" s="1"/>
  <c r="E282" i="1" s="1"/>
  <c r="E280" i="1"/>
  <c r="E279" i="1" s="1"/>
  <c r="E278" i="1"/>
  <c r="E277" i="1" s="1"/>
  <c r="E276" i="1" s="1"/>
  <c r="E275" i="1"/>
  <c r="E274" i="1" s="1"/>
  <c r="E273" i="1" s="1"/>
  <c r="E272" i="1"/>
  <c r="E271" i="1" s="1"/>
  <c r="E270" i="1" s="1"/>
  <c r="E269" i="1"/>
  <c r="E268" i="1" s="1"/>
  <c r="E267" i="1" s="1"/>
  <c r="E266" i="1"/>
  <c r="E265" i="1" s="1"/>
  <c r="E264" i="1"/>
  <c r="E263" i="1" s="1"/>
  <c r="E262" i="1"/>
  <c r="E261" i="1" s="1"/>
  <c r="E255" i="1"/>
  <c r="E254" i="1" s="1"/>
  <c r="E253" i="1" s="1"/>
  <c r="E252" i="1" s="1"/>
  <c r="E251" i="1"/>
  <c r="E250" i="1" s="1"/>
  <c r="E249" i="1" s="1"/>
  <c r="E248" i="1" s="1"/>
  <c r="E247" i="1" s="1"/>
  <c r="E244" i="1"/>
  <c r="E243" i="1" s="1"/>
  <c r="E242" i="1" s="1"/>
  <c r="E241" i="1" s="1"/>
  <c r="E240" i="1"/>
  <c r="E239" i="1" s="1"/>
  <c r="E238" i="1" s="1"/>
  <c r="E237" i="1" s="1"/>
  <c r="E235" i="1"/>
  <c r="E234" i="1"/>
  <c r="E233" i="1" s="1"/>
  <c r="E232" i="1" s="1"/>
  <c r="E231" i="1" s="1"/>
  <c r="C702" i="1" s="1"/>
  <c r="E229" i="1"/>
  <c r="E228" i="1" s="1"/>
  <c r="E227" i="1" s="1"/>
  <c r="E226" i="1"/>
  <c r="E225" i="1" s="1"/>
  <c r="E224" i="1" s="1"/>
  <c r="E223" i="1"/>
  <c r="E222" i="1" s="1"/>
  <c r="E221" i="1" s="1"/>
  <c r="E217" i="1"/>
  <c r="E216" i="1" s="1"/>
  <c r="E215" i="1" s="1"/>
  <c r="E214" i="1" s="1"/>
  <c r="E213" i="1" s="1"/>
  <c r="C709" i="1" s="1"/>
  <c r="E212" i="1"/>
  <c r="E211" i="1" s="1"/>
  <c r="E210" i="1" s="1"/>
  <c r="E209" i="1" s="1"/>
  <c r="E208" i="1" s="1"/>
  <c r="E206" i="1"/>
  <c r="E205" i="1" s="1"/>
  <c r="E204" i="1" s="1"/>
  <c r="E203" i="1" s="1"/>
  <c r="E202" i="1" s="1"/>
  <c r="E201" i="1" s="1"/>
  <c r="E199" i="1"/>
  <c r="E198" i="1" s="1"/>
  <c r="E197" i="1" s="1"/>
  <c r="E196" i="1" s="1"/>
  <c r="E195" i="1" s="1"/>
  <c r="E194" i="1"/>
  <c r="E193" i="1" s="1"/>
  <c r="E192" i="1" s="1"/>
  <c r="E191" i="1" s="1"/>
  <c r="E190" i="1" s="1"/>
  <c r="E188" i="1"/>
  <c r="E187" i="1" s="1"/>
  <c r="E186" i="1" s="1"/>
  <c r="E185" i="1"/>
  <c r="E184" i="1" s="1"/>
  <c r="E183" i="1" s="1"/>
  <c r="E178" i="1"/>
  <c r="E177" i="1" s="1"/>
  <c r="E176" i="1"/>
  <c r="E175" i="1" s="1"/>
  <c r="E173" i="1"/>
  <c r="E172" i="1" s="1"/>
  <c r="E171" i="1"/>
  <c r="E170" i="1" s="1"/>
  <c r="E168" i="1"/>
  <c r="E167" i="1" s="1"/>
  <c r="E166" i="1"/>
  <c r="E165" i="1" s="1"/>
  <c r="E163" i="1"/>
  <c r="E162" i="1" s="1"/>
  <c r="E161" i="1" s="1"/>
  <c r="E160" i="1"/>
  <c r="E159" i="1" s="1"/>
  <c r="E158" i="1"/>
  <c r="E157" i="1" s="1"/>
  <c r="E155" i="1"/>
  <c r="E154" i="1" s="1"/>
  <c r="E153" i="1" s="1"/>
  <c r="E152" i="1"/>
  <c r="E151" i="1" s="1"/>
  <c r="E150" i="1"/>
  <c r="E149" i="1" s="1"/>
  <c r="E146" i="1"/>
  <c r="E145" i="1" s="1"/>
  <c r="E143" i="1"/>
  <c r="E142" i="1" s="1"/>
  <c r="E141" i="1" s="1"/>
  <c r="E140" i="1"/>
  <c r="E139" i="1" s="1"/>
  <c r="E138" i="1" s="1"/>
  <c r="E137" i="1"/>
  <c r="E136" i="1"/>
  <c r="E134" i="1"/>
  <c r="E133" i="1" s="1"/>
  <c r="E131" i="1"/>
  <c r="E130" i="1" s="1"/>
  <c r="E129" i="1"/>
  <c r="E128" i="1" s="1"/>
  <c r="E126" i="1"/>
  <c r="E125" i="1" s="1"/>
  <c r="E124" i="1" s="1"/>
  <c r="E122" i="1"/>
  <c r="E121" i="1" s="1"/>
  <c r="E120" i="1" s="1"/>
  <c r="E119" i="1" s="1"/>
  <c r="E118" i="1" s="1"/>
  <c r="C713" i="1" s="1"/>
  <c r="E117" i="1"/>
  <c r="E116" i="1" s="1"/>
  <c r="E115" i="1"/>
  <c r="E114" i="1" s="1"/>
  <c r="E113" i="1"/>
  <c r="E112" i="1" s="1"/>
  <c r="E108" i="1"/>
  <c r="E107" i="1" s="1"/>
  <c r="E106" i="1" s="1"/>
  <c r="E105" i="1"/>
  <c r="E104" i="1" s="1"/>
  <c r="E103" i="1" s="1"/>
  <c r="E100" i="1"/>
  <c r="E99" i="1" s="1"/>
  <c r="E98" i="1" s="1"/>
  <c r="E97" i="1" s="1"/>
  <c r="E96" i="1" s="1"/>
  <c r="C701" i="1" s="1"/>
  <c r="E95" i="1"/>
  <c r="E94" i="1" s="1"/>
  <c r="E93" i="1"/>
  <c r="E92" i="1" s="1"/>
  <c r="E89" i="1"/>
  <c r="E88" i="1" s="1"/>
  <c r="E87" i="1"/>
  <c r="E86" i="1" s="1"/>
  <c r="E85" i="1"/>
  <c r="E84" i="1" s="1"/>
  <c r="E81" i="1"/>
  <c r="E80" i="1" s="1"/>
  <c r="E79" i="1" s="1"/>
  <c r="E78" i="1"/>
  <c r="E77" i="1" s="1"/>
  <c r="E76" i="1" s="1"/>
  <c r="E75" i="1"/>
  <c r="E74" i="1" s="1"/>
  <c r="E73" i="1" s="1"/>
  <c r="E69" i="1"/>
  <c r="E68" i="1" s="1"/>
  <c r="E67" i="1" s="1"/>
  <c r="E66" i="1" s="1"/>
  <c r="E65" i="1" s="1"/>
  <c r="E64" i="1"/>
  <c r="E63" i="1" s="1"/>
  <c r="E62" i="1" s="1"/>
  <c r="E61" i="1"/>
  <c r="E60" i="1" s="1"/>
  <c r="E59" i="1" s="1"/>
  <c r="E58" i="1"/>
  <c r="E57" i="1" s="1"/>
  <c r="E56" i="1"/>
  <c r="E55" i="1" s="1"/>
  <c r="E54" i="1"/>
  <c r="E53" i="1" s="1"/>
  <c r="E49" i="1"/>
  <c r="E48" i="1" s="1"/>
  <c r="E47" i="1" s="1"/>
  <c r="E46" i="1" s="1"/>
  <c r="E45" i="1" s="1"/>
  <c r="E44" i="1" s="1"/>
  <c r="E43" i="1"/>
  <c r="E42" i="1" s="1"/>
  <c r="E41" i="1"/>
  <c r="E40" i="1" s="1"/>
  <c r="E36" i="1"/>
  <c r="E35" i="1" s="1"/>
  <c r="E34" i="1" s="1"/>
  <c r="E33" i="1"/>
  <c r="E32" i="1" s="1"/>
  <c r="E31" i="1"/>
  <c r="E30" i="1" s="1"/>
  <c r="E29" i="1"/>
  <c r="E28" i="1" s="1"/>
  <c r="E26" i="1"/>
  <c r="E25" i="1" s="1"/>
  <c r="E24" i="1" s="1"/>
  <c r="E21" i="1"/>
  <c r="E20" i="1" s="1"/>
  <c r="E19" i="1" s="1"/>
  <c r="E18" i="1" s="1"/>
  <c r="E246" i="1" l="1"/>
  <c r="E39" i="1"/>
  <c r="E38" i="1" s="1"/>
  <c r="E37" i="1" s="1"/>
  <c r="E501" i="1"/>
  <c r="E500" i="1" s="1"/>
  <c r="E495" i="1" s="1"/>
  <c r="E494" i="1" s="1"/>
  <c r="E493" i="1" s="1"/>
  <c r="E640" i="1"/>
  <c r="E639" i="1" s="1"/>
  <c r="E638" i="1" s="1"/>
  <c r="E207" i="1"/>
  <c r="E290" i="1"/>
  <c r="E289" i="1" s="1"/>
  <c r="E439" i="1"/>
  <c r="E316" i="1"/>
  <c r="E315" i="1" s="1"/>
  <c r="E339" i="1"/>
  <c r="E338" i="1" s="1"/>
  <c r="E337" i="1" s="1"/>
  <c r="E606" i="1"/>
  <c r="E605" i="1" s="1"/>
  <c r="E604" i="1" s="1"/>
  <c r="E603" i="1" s="1"/>
  <c r="E148" i="1"/>
  <c r="E91" i="1"/>
  <c r="E90" i="1" s="1"/>
  <c r="E260" i="1"/>
  <c r="E259" i="1" s="1"/>
  <c r="E258" i="1" s="1"/>
  <c r="E348" i="1"/>
  <c r="C696" i="1" s="1"/>
  <c r="E486" i="1"/>
  <c r="E618" i="1"/>
  <c r="E615" i="1" s="1"/>
  <c r="E614" i="1" s="1"/>
  <c r="E613" i="1" s="1"/>
  <c r="E404" i="1"/>
  <c r="E324" i="1"/>
  <c r="E323" i="1" s="1"/>
  <c r="E304" i="1"/>
  <c r="E303" i="1" s="1"/>
  <c r="C711" i="1" s="1"/>
  <c r="E127" i="1"/>
  <c r="E457" i="1"/>
  <c r="E452" i="1" s="1"/>
  <c r="E451" i="1" s="1"/>
  <c r="E52" i="1"/>
  <c r="E51" i="1" s="1"/>
  <c r="E50" i="1" s="1"/>
  <c r="E475" i="1"/>
  <c r="E156" i="1"/>
  <c r="E522" i="1"/>
  <c r="E366" i="1"/>
  <c r="E135" i="1"/>
  <c r="E132" i="1" s="1"/>
  <c r="E164" i="1"/>
  <c r="E174" i="1"/>
  <c r="E515" i="1"/>
  <c r="E551" i="1"/>
  <c r="E550" i="1" s="1"/>
  <c r="E549" i="1" s="1"/>
  <c r="E582" i="1"/>
  <c r="E17" i="1"/>
  <c r="C707" i="1"/>
  <c r="E236" i="1"/>
  <c r="E230" i="1" s="1"/>
  <c r="E72" i="1"/>
  <c r="E111" i="1"/>
  <c r="E110" i="1" s="1"/>
  <c r="E109" i="1" s="1"/>
  <c r="C708" i="1" s="1"/>
  <c r="E182" i="1"/>
  <c r="E181" i="1" s="1"/>
  <c r="E180" i="1" s="1"/>
  <c r="E179" i="1" s="1"/>
  <c r="G179" i="1" s="1"/>
  <c r="E220" i="1"/>
  <c r="E219" i="1" s="1"/>
  <c r="E417" i="1"/>
  <c r="E27" i="1"/>
  <c r="E23" i="1" s="1"/>
  <c r="E83" i="1"/>
  <c r="E82" i="1" s="1"/>
  <c r="E102" i="1"/>
  <c r="E101" i="1" s="1"/>
  <c r="C704" i="1" s="1"/>
  <c r="E169" i="1"/>
  <c r="E189" i="1"/>
  <c r="G189" i="1" s="1"/>
  <c r="E535" i="1"/>
  <c r="E629" i="1"/>
  <c r="E628" i="1" s="1"/>
  <c r="E627" i="1" s="1"/>
  <c r="E674" i="1"/>
  <c r="E673" i="1" s="1"/>
  <c r="G673" i="1" s="1"/>
  <c r="E373" i="1"/>
  <c r="E347" i="1" l="1"/>
  <c r="E346" i="1" s="1"/>
  <c r="G346" i="1" s="1"/>
  <c r="E474" i="1"/>
  <c r="E602" i="1"/>
  <c r="E144" i="1"/>
  <c r="E123" i="1" s="1"/>
  <c r="C714" i="1" s="1"/>
  <c r="E365" i="1"/>
  <c r="E364" i="1" s="1"/>
  <c r="E403" i="1"/>
  <c r="E402" i="1" s="1"/>
  <c r="E401" i="1" s="1"/>
  <c r="E314" i="1"/>
  <c r="C712" i="1" s="1"/>
  <c r="E288" i="1"/>
  <c r="E71" i="1"/>
  <c r="C699" i="1" s="1"/>
  <c r="E514" i="1"/>
  <c r="E513" i="1" s="1"/>
  <c r="E512" i="1" s="1"/>
  <c r="E576" i="1"/>
  <c r="G576" i="1" s="1"/>
  <c r="E450" i="1"/>
  <c r="E363" i="1"/>
  <c r="E22" i="1"/>
  <c r="E637" i="1"/>
  <c r="E636" i="1" s="1"/>
  <c r="G636" i="1" s="1"/>
  <c r="C697" i="1"/>
  <c r="C705" i="1"/>
  <c r="E218" i="1"/>
  <c r="E200" i="1" s="1"/>
  <c r="G200" i="1" s="1"/>
  <c r="E534" i="1"/>
  <c r="E533" i="1" s="1"/>
  <c r="E532" i="1" s="1"/>
  <c r="G532" i="1" s="1"/>
  <c r="C700" i="1"/>
  <c r="E257" i="1"/>
  <c r="E70" i="1" l="1"/>
  <c r="E16" i="1" s="1"/>
  <c r="E245" i="1"/>
  <c r="G245" i="1" s="1"/>
  <c r="E362" i="1"/>
  <c r="G362" i="1" s="1"/>
  <c r="C695" i="1"/>
  <c r="C694" i="1"/>
  <c r="C715" i="1" s="1"/>
  <c r="E680" i="1" l="1"/>
  <c r="G16" i="1"/>
</calcChain>
</file>

<file path=xl/sharedStrings.xml><?xml version="1.0" encoding="utf-8"?>
<sst xmlns="http://schemas.openxmlformats.org/spreadsheetml/2006/main" count="2689" uniqueCount="571">
  <si>
    <t>Приложение 13</t>
  </si>
  <si>
    <t xml:space="preserve"> муниципального округа</t>
  </si>
  <si>
    <t>Распределение</t>
  </si>
  <si>
    <t xml:space="preserve"> бюджетных ассигнований из бюджета Ханкайского муниципального округа на 2023 год по разделам,  </t>
  </si>
  <si>
    <t xml:space="preserve">подразделам, целевым статьям (муниципальным программам Ханкайского муниципального округа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</si>
  <si>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</si>
  <si>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</si>
  <si>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(рублей)</t>
  </si>
  <si>
    <t>Наименование показателей</t>
  </si>
  <si>
    <t>Разд.</t>
  </si>
  <si>
    <t>Ц.ст.</t>
  </si>
  <si>
    <t>Расх.</t>
  </si>
  <si>
    <t xml:space="preserve">Сумма 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</si>
  <si>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</si>
  <si>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</si>
  <si>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</si>
  <si>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</si>
  <si>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</si>
  <si>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</si>
  <si>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</si>
  <si>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</si>
  <si>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Ханкайского  муниципального округа</t>
  </si>
  <si>
    <t>9909910011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</si>
  <si>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</si>
  <si>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</si>
  <si>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</si>
  <si>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</si>
  <si>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</si>
  <si>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</si>
  <si>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</si>
  <si>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</si>
  <si>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</si>
  <si>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</si>
  <si>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</si>
  <si>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</si>
  <si>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</si>
  <si>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</si>
  <si>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</si>
  <si>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</si>
  <si>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</si>
  <si>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</si>
  <si>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Ханкайского муниципального округа</t>
  </si>
  <si>
    <t>9909910041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</si>
  <si>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</si>
  <si>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</si>
  <si>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</si>
  <si>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</si>
  <si>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Непрограммные направления деятельности органов местного самоуправления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</si>
  <si>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</si>
  <si>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</si>
  <si>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</si>
  <si>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</si>
  <si>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</si>
  <si>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</si>
  <si>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 -счетной палаты</t>
  </si>
  <si>
    <t>9909910050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</si>
  <si>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</si>
  <si>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</si>
  <si>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</si>
  <si>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</si>
  <si>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района</t>
  </si>
  <si>
    <t>9909900011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</si>
  <si>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</si>
  <si>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</si>
  <si>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</si>
  <si>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</si>
  <si>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"Развитие муниципальной службы в  Ханкайском муниципальном округе" на 2020-2025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</si>
  <si>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</si>
  <si>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</si>
  <si>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</si>
  <si>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</si>
  <si>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</si>
  <si>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</si>
  <si>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</si>
  <si>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</si>
  <si>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</si>
  <si>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</si>
  <si>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</si>
  <si>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</si>
  <si>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</si>
  <si>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</si>
  <si>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</si>
  <si>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мероприятие: "Прочие расходы"</t>
  </si>
  <si>
    <t>0696500000</t>
  </si>
  <si>
    <t>Расходы на содержание территориальных отделов Администрации  муниципального округа</t>
  </si>
  <si>
    <t>0696570000</t>
  </si>
  <si>
    <t>0696570400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</si>
  <si>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</si>
  <si>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</si>
  <si>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</si>
  <si>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</si>
  <si>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</si>
  <si>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</si>
  <si>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</si>
  <si>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</si>
  <si>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мероприятие:"Повышение уровня качества предоставления муницпальных услуг"</t>
  </si>
  <si>
    <t>1196200000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</si>
  <si>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</si>
  <si>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</si>
  <si>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</si>
  <si>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</si>
  <si>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</si>
  <si>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</si>
  <si>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</si>
  <si>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</si>
  <si>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</si>
  <si>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</si>
  <si>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</si>
  <si>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</si>
  <si>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</si>
  <si>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</si>
  <si>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2020-2025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</si>
  <si>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</si>
  <si>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</si>
  <si>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</si>
  <si>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</si>
  <si>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</si>
  <si>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</si>
  <si>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</si>
  <si>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</si>
  <si>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</si>
  <si>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</si>
  <si>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</si>
  <si>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</si>
  <si>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</si>
  <si>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Мероприятия, проводимые Думой Ханкайского муниципального округа</t>
  </si>
  <si>
    <t>9909970201</t>
  </si>
  <si>
    <t>Субвенции на проведение Всероссийской переписи населения</t>
  </si>
  <si>
    <t>9919954690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</si>
  <si>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</si>
  <si>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</si>
  <si>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</si>
  <si>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</si>
  <si>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</si>
  <si>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</si>
  <si>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</si>
  <si>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</si>
  <si>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</si>
  <si>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</si>
  <si>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</si>
  <si>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</si>
  <si>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</si>
  <si>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</si>
  <si>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</si>
  <si>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</si>
  <si>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</si>
  <si>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</si>
  <si>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</si>
  <si>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</si>
  <si>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</si>
  <si>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</si>
  <si>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</si>
  <si>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</si>
  <si>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</si>
  <si>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</si>
  <si>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</si>
  <si>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</si>
  <si>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</si>
  <si>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</si>
  <si>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</si>
  <si>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</si>
  <si>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</si>
  <si>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</si>
  <si>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</si>
  <si>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</si>
  <si>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</si>
  <si>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</si>
  <si>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</si>
  <si>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</si>
  <si>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</si>
  <si>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</si>
  <si>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</si>
  <si>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</si>
  <si>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</si>
  <si>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</si>
  <si>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 xml:space="preserve">Субсидии   на организацию предоставления транспортных услуг населению </t>
  </si>
  <si>
    <t>1696140801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</si>
  <si>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</si>
  <si>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</si>
  <si>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</si>
  <si>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</si>
  <si>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</si>
  <si>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</si>
  <si>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</si>
  <si>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</si>
  <si>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</si>
  <si>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</si>
  <si>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</si>
  <si>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</si>
  <si>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</si>
  <si>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</si>
  <si>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</si>
  <si>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</si>
  <si>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 на 2020-2025 годы </t>
  </si>
  <si>
    <t>0900000000</t>
  </si>
  <si>
    <t xml:space="preserve">Основное мероприятие: "Субсидии на оказание поддержки малого и среднего предпринимательства" 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</si>
  <si>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</si>
  <si>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</si>
  <si>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</si>
  <si>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</si>
  <si>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</si>
  <si>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</si>
  <si>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</si>
  <si>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</si>
  <si>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</si>
  <si>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</si>
  <si>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</si>
  <si>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</si>
  <si>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</si>
  <si>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</si>
  <si>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</si>
  <si>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</si>
  <si>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</si>
  <si>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2020-2025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</si>
  <si>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</si>
  <si>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</si>
  <si>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</si>
  <si>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</si>
  <si>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99199M0820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</si>
  <si>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</si>
  <si>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</si>
  <si>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2020-2025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</si>
  <si>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</si>
  <si>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</si>
  <si>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</si>
  <si>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</si>
  <si>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</si>
  <si>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</si>
  <si>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</si>
  <si>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</si>
  <si>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</si>
  <si>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</si>
  <si>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</si>
  <si>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</si>
  <si>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</si>
  <si>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</si>
  <si>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</si>
  <si>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</si>
  <si>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</si>
  <si>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07972L5767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</si>
  <si>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</si>
  <si>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</si>
  <si>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</si>
  <si>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</si>
  <si>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</si>
  <si>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</si>
  <si>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</si>
  <si>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</si>
  <si>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</si>
  <si>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07974S5762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</si>
  <si>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</si>
  <si>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</si>
  <si>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</si>
  <si>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</si>
  <si>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</si>
  <si>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</si>
  <si>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</si>
  <si>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</si>
  <si>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</si>
  <si>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</si>
  <si>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</si>
  <si>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</si>
  <si>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 xml:space="preserve"> 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</si>
  <si>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</si>
  <si>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</si>
  <si>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</si>
  <si>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</si>
  <si>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</si>
  <si>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</si>
  <si>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</si>
  <si>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</si>
  <si>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</si>
  <si>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</si>
  <si>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</si>
  <si>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</si>
  <si>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</si>
  <si>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</si>
  <si>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</si>
  <si>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</si>
  <si>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</si>
  <si>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</si>
  <si>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</si>
  <si>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</si>
  <si>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</si>
  <si>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19259S2360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</si>
  <si>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</si>
  <si>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</si>
  <si>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</si>
  <si>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</si>
  <si>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</si>
  <si>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</si>
  <si>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</si>
  <si>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</si>
  <si>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</si>
  <si>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</si>
  <si>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</si>
  <si>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</si>
  <si>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округаа" на 2020-2025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</si>
  <si>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</si>
  <si>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</si>
  <si>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</si>
  <si>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</si>
  <si>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</si>
  <si>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</si>
  <si>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</si>
  <si>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</si>
  <si>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</si>
  <si>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2020-2025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</si>
  <si>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</si>
  <si>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</si>
  <si>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</si>
  <si>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</si>
  <si>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</si>
  <si>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</si>
  <si>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</si>
  <si>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</si>
  <si>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</si>
  <si>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</si>
  <si>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</si>
  <si>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</si>
  <si>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</si>
  <si>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</si>
  <si>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</si>
  <si>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</si>
  <si>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</si>
  <si>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</si>
  <si>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</si>
  <si>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</si>
  <si>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</si>
  <si>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</si>
  <si>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</si>
  <si>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</si>
  <si>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</si>
  <si>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</si>
  <si>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</si>
  <si>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</si>
  <si>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</si>
  <si>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</si>
  <si>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</si>
  <si>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01112S2360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</si>
  <si>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</si>
  <si>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</si>
  <si>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</si>
  <si>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</si>
  <si>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</si>
  <si>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</si>
  <si>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</si>
  <si>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</si>
  <si>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</si>
  <si>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</si>
  <si>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</si>
  <si>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</si>
  <si>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</si>
  <si>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</si>
  <si>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</si>
  <si>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</si>
  <si>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</si>
  <si>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</si>
  <si>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</si>
  <si>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</si>
  <si>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</si>
  <si>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</si>
  <si>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</si>
  <si>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</si>
  <si>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</si>
  <si>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</si>
  <si>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</si>
  <si>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</si>
  <si>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</si>
  <si>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</si>
  <si>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</si>
  <si>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</si>
  <si>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</si>
  <si>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 xml:space="preserve">Реализация мероприятий по модернизации школьных систем образования </t>
  </si>
  <si>
    <t>01212L7500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</si>
  <si>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</si>
  <si>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</si>
  <si>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</si>
  <si>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</si>
  <si>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</si>
  <si>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</si>
  <si>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</si>
  <si>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"Патриотическое воспитание граждан Российской Федерации"</t>
  </si>
  <si>
    <t>012EB51790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</si>
  <si>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</si>
  <si>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Дополнительное образование детей</t>
  </si>
  <si>
    <t>0703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</si>
  <si>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</si>
  <si>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</si>
  <si>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</si>
  <si>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</si>
  <si>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</si>
  <si>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</si>
  <si>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</si>
  <si>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</si>
  <si>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</si>
  <si>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Программно-техническое обслуживание сети интернет</t>
  </si>
  <si>
    <t>0131220500</t>
  </si>
  <si>
    <t>Федеральный проект "Спорт- норма жизни"</t>
  </si>
  <si>
    <t>013P500000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</si>
  <si>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</si>
  <si>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</si>
  <si>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0131220400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</si>
  <si>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</si>
  <si>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</si>
  <si>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</si>
  <si>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Муниципальная программа "Развитие культуры и туризма в Ханкайского муниципального округа" на 2020-2025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</si>
  <si>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</si>
  <si>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</si>
  <si>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</si>
  <si>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</si>
  <si>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</si>
  <si>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</si>
  <si>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0292270100</t>
  </si>
  <si>
    <t>Основное мероприятие: "Прочие мероприятия в области культуры"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</si>
  <si>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</si>
  <si>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02922S2050</t>
  </si>
  <si>
    <t>Региональный проект "Культурная среда"</t>
  </si>
  <si>
    <t>029A100000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</si>
  <si>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</si>
  <si>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029A155191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</si>
  <si>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</si>
  <si>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029A155192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</si>
  <si>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</si>
  <si>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</si>
  <si>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</si>
  <si>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</si>
  <si>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</si>
  <si>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</si>
  <si>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</si>
  <si>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</si>
  <si>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</si>
  <si>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</si>
  <si>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</si>
  <si>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</si>
  <si>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</si>
  <si>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</si>
  <si>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</si>
  <si>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</si>
  <si>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</si>
  <si>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2020-2025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</si>
  <si>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</si>
  <si>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</si>
  <si>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</si>
  <si>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</si>
  <si>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</si>
  <si>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</si>
  <si>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Субсидии автономным учреждениям</t>
  </si>
  <si>
    <t>620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</si>
  <si>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</si>
  <si>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</si>
  <si>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</si>
  <si>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</si>
  <si>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Ханкайском муниципальном округе" на 2020-2025 годы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</si>
  <si>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</si>
  <si>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</si>
  <si>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</si>
  <si>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</si>
  <si>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</si>
  <si>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</si>
  <si>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</si>
  <si>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</si>
  <si>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</si>
  <si>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</si>
  <si>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</si>
  <si>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0292300000</t>
  </si>
  <si>
    <t>Организация и  проведение культурных мероприятий</t>
  </si>
  <si>
    <t>0292320080</t>
  </si>
  <si>
    <t>Субсидии некоммерческих организациям (за исключением государственных (муниципальных) учреждений)</t>
  </si>
  <si>
    <t>630</t>
  </si>
  <si>
    <t>0292370100</t>
  </si>
  <si>
    <t>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</si>
  <si>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0292392490</t>
  </si>
  <si>
    <t>Расходы по софинансированию работ по сохранению объектов культурного наследия</t>
  </si>
  <si>
    <t>02923S2490</t>
  </si>
  <si>
    <t>Реализация федеральной целевой программы "Увековечение памяти погибших при защите Отечества на 2019 - 2024 годы"</t>
  </si>
  <si>
    <t>02923L2990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</si>
  <si>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</si>
  <si>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02923Q2990</t>
  </si>
  <si>
    <t>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</t>
  </si>
  <si>
    <t>02923S2990</t>
  </si>
  <si>
    <t>Развитие сети учреждений культурно-досугового типа</t>
  </si>
  <si>
    <t>029A155130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</si>
  <si>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</si>
  <si>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</si>
  <si>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</si>
  <si>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</si>
  <si>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</si>
  <si>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</si>
  <si>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</si>
  <si>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</si>
  <si>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</si>
  <si>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</si>
  <si>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Региональный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</si>
  <si>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</si>
  <si>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</si>
  <si>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</si>
  <si>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Муниципальная программа «Комплексное развитие сель-ских территорий Ханкайского муниципального округа» на 2020-2025 годы</t>
  </si>
  <si>
    <t>0500000000</t>
  </si>
  <si>
    <t>Основное мероприятие "Субсидирование на приобретение жилья в сельской местности"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</si>
  <si>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</si>
  <si>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</si>
  <si>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</si>
  <si>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2020- 2025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</si>
  <si>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</si>
  <si>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</si>
  <si>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</si>
  <si>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</si>
  <si>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</si>
  <si>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Резервный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</si>
  <si>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</si>
  <si>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</si>
  <si>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</si>
  <si>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</si>
  <si>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</si>
  <si>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</si>
  <si>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</si>
  <si>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</si>
  <si>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</si>
  <si>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</si>
  <si>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</si>
  <si>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99199R0820</t>
  </si>
  <si>
    <t>Другие вопросы в области социальной политики</t>
  </si>
  <si>
    <t>1006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</si>
  <si>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</si>
  <si>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</si>
  <si>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</si>
  <si>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</si>
  <si>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</si>
  <si>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</si>
  <si>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</si>
  <si>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2020-2025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</si>
  <si>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</si>
  <si>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</si>
  <si>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</si>
  <si>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</si>
  <si>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</si>
  <si>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</si>
  <si>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</si>
  <si>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</si>
  <si>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</si>
  <si>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</si>
  <si>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</si>
  <si>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</si>
  <si>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</si>
  <si>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</si>
  <si>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</si>
  <si>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</si>
  <si>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04941S2230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</si>
  <si>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</si>
  <si>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</si>
  <si>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Расходы по  проектированию (перепроектированию), государственной экспертизе проекта  реконструкции стадиона "Урожай"</t>
  </si>
  <si>
    <t>0494170710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</si>
  <si>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</si>
  <si>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</si>
  <si>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</si>
  <si>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</si>
  <si>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</si>
  <si>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</si>
  <si>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</si>
  <si>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</si>
  <si>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</si>
  <si>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</si>
  <si>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</si>
  <si>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Всего расходов:</t>
  </si>
  <si>
    <t>0900</t>
  </si>
  <si>
    <t>к проекту решения Думы Ханкайского</t>
  </si>
  <si>
    <t>от  __.__.__ №___</t>
  </si>
  <si>
    <t>к решению Думы Ханкайского</t>
  </si>
  <si>
    <t>от 20.12.2022 №489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</si>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</sst>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8" fillId="3" borderId="7">
      <alignment horizontal="right" vertical="top" shrinkToFit="1"/>
    </xf>
    <xf numFmtId="0" fontId="19" fillId="4" borderId="7">
      <alignment vertical="top" wrapText="1"/>
    </xf>
    <xf numFmtId="4" fontId="19" fillId="0" borderId="8">
      <alignment horizontal="right" wrapText="1"/>
    </xf>
    <xf numFmtId="0" fontId="20" fillId="0" borderId="0">
      <alignment vertical="top" wrapText="1"/>
    </xf>
  </cellStyleXfs>
  <cellXfs count="6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shrinkToFit="1"/>
    </xf>
    <xf numFmtId="4" fontId="7" fillId="0" borderId="1" xfId="0" applyNumberFormat="1" applyFont="1" applyFill="1" applyBorder="1" applyAlignment="1">
      <alignment horizontal="right" vertical="top" shrinkToFit="1"/>
    </xf>
    <xf numFmtId="0" fontId="8" fillId="0" borderId="0" xfId="0" applyFont="1" applyFill="1"/>
    <xf numFmtId="4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4" fontId="10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shrinkToFit="1"/>
    </xf>
    <xf numFmtId="0" fontId="11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shrinkToFit="1"/>
    </xf>
    <xf numFmtId="0" fontId="14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15" fillId="0" borderId="0" xfId="0" applyFont="1" applyFill="1"/>
    <xf numFmtId="49" fontId="13" fillId="0" borderId="1" xfId="0" applyNumberFormat="1" applyFont="1" applyFill="1" applyBorder="1" applyAlignment="1">
      <alignment horizontal="center" vertical="top" shrinkToFit="1"/>
    </xf>
    <xf numFmtId="49" fontId="13" fillId="0" borderId="1" xfId="0" applyNumberFormat="1" applyFont="1" applyFill="1" applyBorder="1" applyAlignment="1">
      <alignment horizontal="center" shrinkToFit="1"/>
    </xf>
    <xf numFmtId="49" fontId="13" fillId="0" borderId="2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1" xfId="0" applyFont="1" applyFill="1" applyBorder="1"/>
    <xf numFmtId="0" fontId="2" fillId="0" borderId="1" xfId="0" applyFont="1" applyFill="1" applyBorder="1"/>
    <xf numFmtId="4" fontId="3" fillId="0" borderId="0" xfId="0" applyNumberFormat="1" applyFont="1" applyFill="1"/>
    <xf numFmtId="4" fontId="7" fillId="0" borderId="6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88;&#1077;&#1096;&#1077;&#1085;&#1080;&#1102;%201,2,6-16_(1_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3  (2)"/>
      <sheetName val="прил 1"/>
      <sheetName val="прил 2 "/>
      <sheetName val="прил 6"/>
      <sheetName val="прил 7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  <sheetName val="прил 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6">
          <cell r="F16">
            <v>7311140</v>
          </cell>
        </row>
        <row r="18">
          <cell r="F18">
            <v>242564</v>
          </cell>
        </row>
        <row r="20">
          <cell r="F20">
            <v>1000</v>
          </cell>
        </row>
        <row r="26">
          <cell r="F26">
            <v>60571</v>
          </cell>
        </row>
        <row r="31">
          <cell r="F31">
            <v>547216</v>
          </cell>
        </row>
        <row r="38">
          <cell r="F38">
            <v>2856950</v>
          </cell>
        </row>
        <row r="43">
          <cell r="F43">
            <v>23192985</v>
          </cell>
        </row>
        <row r="45">
          <cell r="F45">
            <v>102000</v>
          </cell>
        </row>
        <row r="51">
          <cell r="F51">
            <v>4037</v>
          </cell>
        </row>
        <row r="56">
          <cell r="F56">
            <v>845370</v>
          </cell>
        </row>
        <row r="61">
          <cell r="F61">
            <v>45170</v>
          </cell>
        </row>
        <row r="67">
          <cell r="F67">
            <v>745385</v>
          </cell>
        </row>
        <row r="70">
          <cell r="F70">
            <v>100000</v>
          </cell>
        </row>
        <row r="73">
          <cell r="F73">
            <v>64000</v>
          </cell>
        </row>
        <row r="77">
          <cell r="F77">
            <v>11899000</v>
          </cell>
        </row>
        <row r="79">
          <cell r="F79">
            <v>9748820</v>
          </cell>
        </row>
        <row r="81">
          <cell r="F81">
            <v>768508</v>
          </cell>
        </row>
        <row r="85">
          <cell r="F85">
            <v>116000</v>
          </cell>
        </row>
        <row r="87">
          <cell r="F87">
            <v>1335100</v>
          </cell>
        </row>
        <row r="92">
          <cell r="F92">
            <v>50000</v>
          </cell>
        </row>
        <row r="97">
          <cell r="F97">
            <v>1245472</v>
          </cell>
        </row>
        <row r="100">
          <cell r="F100">
            <v>45930</v>
          </cell>
        </row>
        <row r="105">
          <cell r="F105">
            <v>3820000</v>
          </cell>
        </row>
        <row r="107">
          <cell r="F107">
            <v>140000</v>
          </cell>
        </row>
        <row r="109">
          <cell r="F109">
            <v>5000000</v>
          </cell>
        </row>
        <row r="114">
          <cell r="F114">
            <v>100000</v>
          </cell>
        </row>
        <row r="118">
          <cell r="F118">
            <v>1600000</v>
          </cell>
        </row>
        <row r="121">
          <cell r="F121">
            <v>37205780</v>
          </cell>
        </row>
        <row r="123">
          <cell r="F123">
            <v>20000</v>
          </cell>
        </row>
        <row r="126">
          <cell r="F126">
            <v>0</v>
          </cell>
        </row>
        <row r="128">
          <cell r="F128">
            <v>0</v>
          </cell>
        </row>
        <row r="129">
          <cell r="F129">
            <v>0</v>
          </cell>
        </row>
        <row r="132">
          <cell r="F132">
            <v>200000</v>
          </cell>
        </row>
        <row r="136">
          <cell r="F136">
            <v>1475622</v>
          </cell>
        </row>
        <row r="138">
          <cell r="F138">
            <v>15000</v>
          </cell>
        </row>
        <row r="141">
          <cell r="F141">
            <v>353579</v>
          </cell>
        </row>
        <row r="144">
          <cell r="F144">
            <v>1311349</v>
          </cell>
        </row>
        <row r="146">
          <cell r="F146">
            <v>15000</v>
          </cell>
        </row>
        <row r="149">
          <cell r="F149">
            <v>950000</v>
          </cell>
        </row>
        <row r="152">
          <cell r="F152">
            <v>901950</v>
          </cell>
        </row>
        <row r="154">
          <cell r="F154">
            <v>45000</v>
          </cell>
        </row>
        <row r="157">
          <cell r="F157">
            <v>1871317</v>
          </cell>
        </row>
        <row r="159">
          <cell r="F159">
            <v>157600</v>
          </cell>
        </row>
        <row r="162">
          <cell r="F162">
            <v>654000</v>
          </cell>
        </row>
        <row r="164">
          <cell r="F164">
            <v>60000</v>
          </cell>
        </row>
        <row r="171">
          <cell r="F171">
            <v>1724680</v>
          </cell>
        </row>
        <row r="174">
          <cell r="F174">
            <v>270000</v>
          </cell>
        </row>
        <row r="180">
          <cell r="F180">
            <v>200000</v>
          </cell>
        </row>
        <row r="185">
          <cell r="F185">
            <v>605000</v>
          </cell>
        </row>
        <row r="192">
          <cell r="F192">
            <v>1122746.8500000001</v>
          </cell>
        </row>
        <row r="198">
          <cell r="F198">
            <v>3387.08</v>
          </cell>
        </row>
        <row r="203">
          <cell r="F203">
            <v>100000</v>
          </cell>
        </row>
        <row r="209">
          <cell r="F209">
            <v>13057000</v>
          </cell>
        </row>
        <row r="212">
          <cell r="F212">
            <v>0</v>
          </cell>
        </row>
        <row r="215">
          <cell r="F215">
            <v>0</v>
          </cell>
        </row>
        <row r="221">
          <cell r="F221">
            <v>100000</v>
          </cell>
        </row>
        <row r="226">
          <cell r="F226">
            <v>235000</v>
          </cell>
        </row>
        <row r="230">
          <cell r="F230">
            <v>600000</v>
          </cell>
        </row>
        <row r="237">
          <cell r="F237">
            <v>2500000</v>
          </cell>
        </row>
        <row r="248">
          <cell r="F248">
            <v>459292.05000000005</v>
          </cell>
        </row>
        <row r="250">
          <cell r="F250">
            <v>0</v>
          </cell>
        </row>
        <row r="252">
          <cell r="F252">
            <v>10000000</v>
          </cell>
        </row>
        <row r="255">
          <cell r="F255">
            <v>4400000</v>
          </cell>
        </row>
        <row r="258">
          <cell r="F258">
            <v>15439000</v>
          </cell>
        </row>
        <row r="261">
          <cell r="F261">
            <v>151444.28</v>
          </cell>
        </row>
        <row r="264">
          <cell r="F264">
            <v>200000</v>
          </cell>
        </row>
        <row r="267">
          <cell r="F267">
            <v>4938363.2699999996</v>
          </cell>
        </row>
        <row r="273">
          <cell r="F273">
            <v>30303.03</v>
          </cell>
        </row>
        <row r="279">
          <cell r="F279">
            <v>0</v>
          </cell>
        </row>
        <row r="282">
          <cell r="F282">
            <v>789950</v>
          </cell>
        </row>
        <row r="285">
          <cell r="F285">
            <v>500000</v>
          </cell>
        </row>
        <row r="288">
          <cell r="F288">
            <v>0</v>
          </cell>
        </row>
        <row r="293">
          <cell r="F293">
            <v>2170900</v>
          </cell>
        </row>
        <row r="296">
          <cell r="F296">
            <v>3348000</v>
          </cell>
        </row>
        <row r="299">
          <cell r="F299">
            <v>3635000</v>
          </cell>
        </row>
        <row r="305">
          <cell r="F305">
            <v>6580431.5700000003</v>
          </cell>
        </row>
        <row r="308">
          <cell r="F308">
            <v>0</v>
          </cell>
        </row>
        <row r="313">
          <cell r="F313">
            <v>5803050.2599999998</v>
          </cell>
        </row>
        <row r="316">
          <cell r="F316">
            <v>179475.78999999998</v>
          </cell>
        </row>
        <row r="319">
          <cell r="F319">
            <v>1256789.55</v>
          </cell>
        </row>
        <row r="325">
          <cell r="F325">
            <v>2759819.92</v>
          </cell>
        </row>
        <row r="328">
          <cell r="F328">
            <v>300000</v>
          </cell>
        </row>
        <row r="335">
          <cell r="F335">
            <v>440000</v>
          </cell>
        </row>
        <row r="339">
          <cell r="F339">
            <v>30000</v>
          </cell>
        </row>
        <row r="344">
          <cell r="F344">
            <v>45000</v>
          </cell>
        </row>
        <row r="351">
          <cell r="F351">
            <v>20985466.739999998</v>
          </cell>
        </row>
        <row r="354">
          <cell r="F354">
            <v>0</v>
          </cell>
        </row>
        <row r="357">
          <cell r="F357">
            <v>117331.46</v>
          </cell>
        </row>
        <row r="361">
          <cell r="F361">
            <v>4053386.8400000003</v>
          </cell>
        </row>
        <row r="364">
          <cell r="F364">
            <v>3387426.75</v>
          </cell>
        </row>
        <row r="371">
          <cell r="F371">
            <v>10602650.6</v>
          </cell>
        </row>
        <row r="374">
          <cell r="F374">
            <v>168005</v>
          </cell>
        </row>
        <row r="377">
          <cell r="F377">
            <v>5196.03</v>
          </cell>
        </row>
        <row r="381">
          <cell r="F381">
            <v>26585898.239999998</v>
          </cell>
        </row>
        <row r="385">
          <cell r="F385">
            <v>632500</v>
          </cell>
        </row>
        <row r="386">
          <cell r="F386">
            <v>0</v>
          </cell>
        </row>
        <row r="389">
          <cell r="F389">
            <v>3303781.73</v>
          </cell>
        </row>
        <row r="392">
          <cell r="F392">
            <v>102178.82</v>
          </cell>
        </row>
        <row r="395">
          <cell r="F395">
            <v>895180.80000000005</v>
          </cell>
        </row>
        <row r="398">
          <cell r="F398">
            <v>1138353.98</v>
          </cell>
        </row>
        <row r="401">
          <cell r="F401">
            <v>1059763.1000000001</v>
          </cell>
        </row>
        <row r="404">
          <cell r="F404">
            <v>32776.18</v>
          </cell>
        </row>
        <row r="408">
          <cell r="F408">
            <v>7166907.5599999996</v>
          </cell>
        </row>
        <row r="414">
          <cell r="F414">
            <v>5533145.6699999999</v>
          </cell>
        </row>
        <row r="420">
          <cell r="F420">
            <v>150000</v>
          </cell>
        </row>
        <row r="425">
          <cell r="F425">
            <v>659429.41999999993</v>
          </cell>
        </row>
        <row r="429">
          <cell r="F429">
            <v>100000</v>
          </cell>
        </row>
        <row r="435">
          <cell r="F435">
            <v>130000</v>
          </cell>
        </row>
        <row r="437">
          <cell r="F437">
            <v>33898492.670000002</v>
          </cell>
        </row>
        <row r="438">
          <cell r="F438">
            <v>2000000</v>
          </cell>
        </row>
        <row r="441">
          <cell r="F441">
            <v>0</v>
          </cell>
        </row>
        <row r="444">
          <cell r="F444">
            <v>26671240.190000001</v>
          </cell>
        </row>
        <row r="450">
          <cell r="F450">
            <v>10000</v>
          </cell>
        </row>
        <row r="453">
          <cell r="F453">
            <v>114000</v>
          </cell>
        </row>
        <row r="460">
          <cell r="F460">
            <v>631000</v>
          </cell>
        </row>
        <row r="462">
          <cell r="F462">
            <v>30000</v>
          </cell>
        </row>
        <row r="465">
          <cell r="F465">
            <v>112589.47</v>
          </cell>
        </row>
        <row r="468">
          <cell r="F468">
            <v>3482.15</v>
          </cell>
        </row>
        <row r="471">
          <cell r="F471">
            <v>139667741.92000002</v>
          </cell>
        </row>
        <row r="474">
          <cell r="F474">
            <v>2210145</v>
          </cell>
        </row>
        <row r="477">
          <cell r="F477">
            <v>68355</v>
          </cell>
        </row>
        <row r="485">
          <cell r="F485">
            <v>50000</v>
          </cell>
        </row>
        <row r="492">
          <cell r="F492">
            <v>3357000</v>
          </cell>
        </row>
        <row r="499">
          <cell r="F499">
            <v>2537974.2999999998</v>
          </cell>
        </row>
        <row r="502">
          <cell r="F502">
            <v>2560414</v>
          </cell>
        </row>
        <row r="504">
          <cell r="F504">
            <v>246000</v>
          </cell>
        </row>
        <row r="506">
          <cell r="F506">
            <v>5000</v>
          </cell>
        </row>
        <row r="509">
          <cell r="F509">
            <v>180000</v>
          </cell>
        </row>
        <row r="515">
          <cell r="F515">
            <v>33280</v>
          </cell>
        </row>
        <row r="519">
          <cell r="F519">
            <v>104000</v>
          </cell>
        </row>
        <row r="528">
          <cell r="F528">
            <v>52442565.299999997</v>
          </cell>
        </row>
        <row r="531">
          <cell r="F531">
            <v>89489244</v>
          </cell>
        </row>
        <row r="535">
          <cell r="F535">
            <v>100000</v>
          </cell>
        </row>
        <row r="538">
          <cell r="F538">
            <v>158000</v>
          </cell>
        </row>
        <row r="541">
          <cell r="F541">
            <v>2200000</v>
          </cell>
        </row>
        <row r="544">
          <cell r="F544">
            <v>30303.03</v>
          </cell>
        </row>
        <row r="547">
          <cell r="F547">
            <v>0</v>
          </cell>
        </row>
        <row r="550">
          <cell r="F550">
            <v>0</v>
          </cell>
        </row>
        <row r="556">
          <cell r="F556">
            <v>188466.9</v>
          </cell>
        </row>
        <row r="563">
          <cell r="F563">
            <v>22230000</v>
          </cell>
        </row>
        <row r="566">
          <cell r="F566">
            <v>104809348.04000001</v>
          </cell>
        </row>
        <row r="569">
          <cell r="F569">
            <v>256548408</v>
          </cell>
        </row>
        <row r="572">
          <cell r="F572">
            <v>14435550</v>
          </cell>
        </row>
        <row r="576">
          <cell r="F576">
            <v>221200</v>
          </cell>
        </row>
        <row r="579">
          <cell r="F579">
            <v>3000000</v>
          </cell>
        </row>
        <row r="582">
          <cell r="F582">
            <v>0</v>
          </cell>
        </row>
        <row r="585">
          <cell r="F585">
            <v>0</v>
          </cell>
        </row>
        <row r="588">
          <cell r="F588">
            <v>993779.52</v>
          </cell>
        </row>
        <row r="591">
          <cell r="F591">
            <v>0</v>
          </cell>
        </row>
        <row r="595">
          <cell r="F595">
            <v>7109400</v>
          </cell>
        </row>
        <row r="598">
          <cell r="F598">
            <v>904940</v>
          </cell>
        </row>
        <row r="601">
          <cell r="F601">
            <v>0</v>
          </cell>
        </row>
        <row r="605">
          <cell r="F605">
            <v>989424.8</v>
          </cell>
        </row>
        <row r="612">
          <cell r="F612">
            <v>24481877.960000001</v>
          </cell>
        </row>
        <row r="616">
          <cell r="F616">
            <v>31600</v>
          </cell>
        </row>
        <row r="619">
          <cell r="F619">
            <v>0</v>
          </cell>
        </row>
        <row r="622">
          <cell r="F622">
            <v>0</v>
          </cell>
        </row>
        <row r="625">
          <cell r="F625">
            <v>1736190</v>
          </cell>
        </row>
        <row r="635">
          <cell r="F635">
            <v>70000</v>
          </cell>
        </row>
        <row r="639">
          <cell r="F639">
            <v>2000</v>
          </cell>
        </row>
        <row r="641">
          <cell r="F641">
            <v>320000</v>
          </cell>
        </row>
        <row r="643">
          <cell r="F643">
            <v>2286119.25</v>
          </cell>
        </row>
        <row r="647">
          <cell r="F647">
            <v>125000</v>
          </cell>
        </row>
        <row r="653">
          <cell r="F653">
            <v>5300410</v>
          </cell>
        </row>
        <row r="655">
          <cell r="F655">
            <v>100000</v>
          </cell>
        </row>
        <row r="657">
          <cell r="F657">
            <v>0</v>
          </cell>
        </row>
        <row r="660">
          <cell r="F660">
            <v>12697995</v>
          </cell>
        </row>
        <row r="662">
          <cell r="F662">
            <v>3200000</v>
          </cell>
        </row>
        <row r="664">
          <cell r="F664">
            <v>38065</v>
          </cell>
        </row>
        <row r="667">
          <cell r="F667">
            <v>2573005</v>
          </cell>
        </row>
        <row r="674">
          <cell r="F674">
            <v>1685000</v>
          </cell>
        </row>
        <row r="681">
          <cell r="F681">
            <v>30000</v>
          </cell>
        </row>
        <row r="683">
          <cell r="F683">
            <v>3761354</v>
          </cell>
        </row>
        <row r="690">
          <cell r="F690">
            <v>1600000</v>
          </cell>
        </row>
        <row r="697">
          <cell r="F697">
            <v>1484637</v>
          </cell>
        </row>
        <row r="700">
          <cell r="F700">
            <v>206182</v>
          </cell>
        </row>
        <row r="702">
          <cell r="F702">
            <v>37553</v>
          </cell>
        </row>
        <row r="704">
          <cell r="F704">
            <v>500</v>
          </cell>
        </row>
        <row r="710">
          <cell r="F710">
            <v>10000</v>
          </cell>
        </row>
        <row r="715">
          <cell r="F715">
            <v>8750</v>
          </cell>
        </row>
        <row r="716">
          <cell r="F716">
            <v>1125135010.0700002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772"/>
  <sheetViews>
    <sheetView tabSelected="1" view="pageBreakPreview" topLeftCell="A552" zoomScale="98" zoomScaleNormal="100" zoomScaleSheetLayoutView="98" workbookViewId="0">
      <selection activeCell="E557" sqref="E557"/>
    </sheetView>
  </sheetViews>
  <sheetFormatPr defaultRowHeight="18.350000000000001" outlineLevelRow="6" x14ac:dyDescent="0.3"/>
  <cols>
    <col min="1" max="1" width="80.125" style="1" customWidth="1"/>
    <col min="2" max="2" width="8.375" style="1" customWidth="1"/>
    <col min="3" max="3" width="22.125" style="1" customWidth="1"/>
    <col min="4" max="4" width="7.125" style="1" customWidth="1"/>
    <col min="5" max="5" width="18.375" style="1" customWidth="1"/>
    <col min="6" max="6" width="13.125" style="3" bestFit="1" customWidth="1"/>
    <col min="7" max="7" width="18" style="3" customWidth="1"/>
    <col min="8" max="8" width="23.875" style="3" customWidth="1"/>
    <col min="9" max="252" width="9" style="3"/>
    <col min="253" max="253" width="76.375" style="3" customWidth="1"/>
    <col min="254" max="254" width="7.625" style="3" customWidth="1"/>
    <col min="255" max="255" width="9.625" style="3" customWidth="1"/>
    <col min="256" max="256" width="7.625" style="3" customWidth="1"/>
    <col min="257" max="257" width="14.375" style="3" customWidth="1"/>
    <col min="258" max="508" width="9" style="3"/>
    <col min="509" max="509" width="76.375" style="3" customWidth="1"/>
    <col min="510" max="510" width="7.625" style="3" customWidth="1"/>
    <col min="511" max="511" width="9.625" style="3" customWidth="1"/>
    <col min="512" max="512" width="7.625" style="3" customWidth="1"/>
    <col min="513" max="513" width="14.375" style="3" customWidth="1"/>
    <col min="514" max="764" width="9" style="3"/>
    <col min="765" max="765" width="76.375" style="3" customWidth="1"/>
    <col min="766" max="766" width="7.625" style="3" customWidth="1"/>
    <col min="767" max="767" width="9.625" style="3" customWidth="1"/>
    <col min="768" max="768" width="7.625" style="3" customWidth="1"/>
    <col min="769" max="769" width="14.375" style="3" customWidth="1"/>
    <col min="770" max="1020" width="9" style="3"/>
    <col min="1021" max="1021" width="76.375" style="3" customWidth="1"/>
    <col min="1022" max="1022" width="7.625" style="3" customWidth="1"/>
    <col min="1023" max="1023" width="9.625" style="3" customWidth="1"/>
    <col min="1024" max="1024" width="7.625" style="3" customWidth="1"/>
    <col min="1025" max="1025" width="14.375" style="3" customWidth="1"/>
    <col min="1026" max="1276" width="9" style="3"/>
    <col min="1277" max="1277" width="76.375" style="3" customWidth="1"/>
    <col min="1278" max="1278" width="7.625" style="3" customWidth="1"/>
    <col min="1279" max="1279" width="9.625" style="3" customWidth="1"/>
    <col min="1280" max="1280" width="7.625" style="3" customWidth="1"/>
    <col min="1281" max="1281" width="14.375" style="3" customWidth="1"/>
    <col min="1282" max="1532" width="9" style="3"/>
    <col min="1533" max="1533" width="76.375" style="3" customWidth="1"/>
    <col min="1534" max="1534" width="7.625" style="3" customWidth="1"/>
    <col min="1535" max="1535" width="9.625" style="3" customWidth="1"/>
    <col min="1536" max="1536" width="7.625" style="3" customWidth="1"/>
    <col min="1537" max="1537" width="14.375" style="3" customWidth="1"/>
    <col min="1538" max="1788" width="9" style="3"/>
    <col min="1789" max="1789" width="76.375" style="3" customWidth="1"/>
    <col min="1790" max="1790" width="7.625" style="3" customWidth="1"/>
    <col min="1791" max="1791" width="9.625" style="3" customWidth="1"/>
    <col min="1792" max="1792" width="7.625" style="3" customWidth="1"/>
    <col min="1793" max="1793" width="14.375" style="3" customWidth="1"/>
    <col min="1794" max="2044" width="9" style="3"/>
    <col min="2045" max="2045" width="76.375" style="3" customWidth="1"/>
    <col min="2046" max="2046" width="7.625" style="3" customWidth="1"/>
    <col min="2047" max="2047" width="9.625" style="3" customWidth="1"/>
    <col min="2048" max="2048" width="7.625" style="3" customWidth="1"/>
    <col min="2049" max="2049" width="14.375" style="3" customWidth="1"/>
    <col min="2050" max="2300" width="9" style="3"/>
    <col min="2301" max="2301" width="76.375" style="3" customWidth="1"/>
    <col min="2302" max="2302" width="7.625" style="3" customWidth="1"/>
    <col min="2303" max="2303" width="9.625" style="3" customWidth="1"/>
    <col min="2304" max="2304" width="7.625" style="3" customWidth="1"/>
    <col min="2305" max="2305" width="14.375" style="3" customWidth="1"/>
    <col min="2306" max="2556" width="9" style="3"/>
    <col min="2557" max="2557" width="76.375" style="3" customWidth="1"/>
    <col min="2558" max="2558" width="7.625" style="3" customWidth="1"/>
    <col min="2559" max="2559" width="9.625" style="3" customWidth="1"/>
    <col min="2560" max="2560" width="7.625" style="3" customWidth="1"/>
    <col min="2561" max="2561" width="14.375" style="3" customWidth="1"/>
    <col min="2562" max="2812" width="9" style="3"/>
    <col min="2813" max="2813" width="76.375" style="3" customWidth="1"/>
    <col min="2814" max="2814" width="7.625" style="3" customWidth="1"/>
    <col min="2815" max="2815" width="9.625" style="3" customWidth="1"/>
    <col min="2816" max="2816" width="7.625" style="3" customWidth="1"/>
    <col min="2817" max="2817" width="14.375" style="3" customWidth="1"/>
    <col min="2818" max="3068" width="9" style="3"/>
    <col min="3069" max="3069" width="76.375" style="3" customWidth="1"/>
    <col min="3070" max="3070" width="7.625" style="3" customWidth="1"/>
    <col min="3071" max="3071" width="9.625" style="3" customWidth="1"/>
    <col min="3072" max="3072" width="7.625" style="3" customWidth="1"/>
    <col min="3073" max="3073" width="14.375" style="3" customWidth="1"/>
    <col min="3074" max="3324" width="9" style="3"/>
    <col min="3325" max="3325" width="76.375" style="3" customWidth="1"/>
    <col min="3326" max="3326" width="7.625" style="3" customWidth="1"/>
    <col min="3327" max="3327" width="9.625" style="3" customWidth="1"/>
    <col min="3328" max="3328" width="7.625" style="3" customWidth="1"/>
    <col min="3329" max="3329" width="14.375" style="3" customWidth="1"/>
    <col min="3330" max="3580" width="9" style="3"/>
    <col min="3581" max="3581" width="76.375" style="3" customWidth="1"/>
    <col min="3582" max="3582" width="7.625" style="3" customWidth="1"/>
    <col min="3583" max="3583" width="9.625" style="3" customWidth="1"/>
    <col min="3584" max="3584" width="7.625" style="3" customWidth="1"/>
    <col min="3585" max="3585" width="14.375" style="3" customWidth="1"/>
    <col min="3586" max="3836" width="9" style="3"/>
    <col min="3837" max="3837" width="76.375" style="3" customWidth="1"/>
    <col min="3838" max="3838" width="7.625" style="3" customWidth="1"/>
    <col min="3839" max="3839" width="9.625" style="3" customWidth="1"/>
    <col min="3840" max="3840" width="7.625" style="3" customWidth="1"/>
    <col min="3841" max="3841" width="14.375" style="3" customWidth="1"/>
    <col min="3842" max="4092" width="9" style="3"/>
    <col min="4093" max="4093" width="76.375" style="3" customWidth="1"/>
    <col min="4094" max="4094" width="7.625" style="3" customWidth="1"/>
    <col min="4095" max="4095" width="9.625" style="3" customWidth="1"/>
    <col min="4096" max="4096" width="7.625" style="3" customWidth="1"/>
    <col min="4097" max="4097" width="14.375" style="3" customWidth="1"/>
    <col min="4098" max="4348" width="9" style="3"/>
    <col min="4349" max="4349" width="76.375" style="3" customWidth="1"/>
    <col min="4350" max="4350" width="7.625" style="3" customWidth="1"/>
    <col min="4351" max="4351" width="9.625" style="3" customWidth="1"/>
    <col min="4352" max="4352" width="7.625" style="3" customWidth="1"/>
    <col min="4353" max="4353" width="14.375" style="3" customWidth="1"/>
    <col min="4354" max="4604" width="9" style="3"/>
    <col min="4605" max="4605" width="76.375" style="3" customWidth="1"/>
    <col min="4606" max="4606" width="7.625" style="3" customWidth="1"/>
    <col min="4607" max="4607" width="9.625" style="3" customWidth="1"/>
    <col min="4608" max="4608" width="7.625" style="3" customWidth="1"/>
    <col min="4609" max="4609" width="14.375" style="3" customWidth="1"/>
    <col min="4610" max="4860" width="9" style="3"/>
    <col min="4861" max="4861" width="76.375" style="3" customWidth="1"/>
    <col min="4862" max="4862" width="7.625" style="3" customWidth="1"/>
    <col min="4863" max="4863" width="9.625" style="3" customWidth="1"/>
    <col min="4864" max="4864" width="7.625" style="3" customWidth="1"/>
    <col min="4865" max="4865" width="14.375" style="3" customWidth="1"/>
    <col min="4866" max="5116" width="9" style="3"/>
    <col min="5117" max="5117" width="76.375" style="3" customWidth="1"/>
    <col min="5118" max="5118" width="7.625" style="3" customWidth="1"/>
    <col min="5119" max="5119" width="9.625" style="3" customWidth="1"/>
    <col min="5120" max="5120" width="7.625" style="3" customWidth="1"/>
    <col min="5121" max="5121" width="14.375" style="3" customWidth="1"/>
    <col min="5122" max="5372" width="9" style="3"/>
    <col min="5373" max="5373" width="76.375" style="3" customWidth="1"/>
    <col min="5374" max="5374" width="7.625" style="3" customWidth="1"/>
    <col min="5375" max="5375" width="9.625" style="3" customWidth="1"/>
    <col min="5376" max="5376" width="7.625" style="3" customWidth="1"/>
    <col min="5377" max="5377" width="14.375" style="3" customWidth="1"/>
    <col min="5378" max="5628" width="9" style="3"/>
    <col min="5629" max="5629" width="76.375" style="3" customWidth="1"/>
    <col min="5630" max="5630" width="7.625" style="3" customWidth="1"/>
    <col min="5631" max="5631" width="9.625" style="3" customWidth="1"/>
    <col min="5632" max="5632" width="7.625" style="3" customWidth="1"/>
    <col min="5633" max="5633" width="14.375" style="3" customWidth="1"/>
    <col min="5634" max="5884" width="9" style="3"/>
    <col min="5885" max="5885" width="76.375" style="3" customWidth="1"/>
    <col min="5886" max="5886" width="7.625" style="3" customWidth="1"/>
    <col min="5887" max="5887" width="9.625" style="3" customWidth="1"/>
    <col min="5888" max="5888" width="7.625" style="3" customWidth="1"/>
    <col min="5889" max="5889" width="14.375" style="3" customWidth="1"/>
    <col min="5890" max="6140" width="9" style="3"/>
    <col min="6141" max="6141" width="76.375" style="3" customWidth="1"/>
    <col min="6142" max="6142" width="7.625" style="3" customWidth="1"/>
    <col min="6143" max="6143" width="9.625" style="3" customWidth="1"/>
    <col min="6144" max="6144" width="7.625" style="3" customWidth="1"/>
    <col min="6145" max="6145" width="14.375" style="3" customWidth="1"/>
    <col min="6146" max="6396" width="9" style="3"/>
    <col min="6397" max="6397" width="76.375" style="3" customWidth="1"/>
    <col min="6398" max="6398" width="7.625" style="3" customWidth="1"/>
    <col min="6399" max="6399" width="9.625" style="3" customWidth="1"/>
    <col min="6400" max="6400" width="7.625" style="3" customWidth="1"/>
    <col min="6401" max="6401" width="14.375" style="3" customWidth="1"/>
    <col min="6402" max="6652" width="9" style="3"/>
    <col min="6653" max="6653" width="76.375" style="3" customWidth="1"/>
    <col min="6654" max="6654" width="7.625" style="3" customWidth="1"/>
    <col min="6655" max="6655" width="9.625" style="3" customWidth="1"/>
    <col min="6656" max="6656" width="7.625" style="3" customWidth="1"/>
    <col min="6657" max="6657" width="14.375" style="3" customWidth="1"/>
    <col min="6658" max="6908" width="9" style="3"/>
    <col min="6909" max="6909" width="76.375" style="3" customWidth="1"/>
    <col min="6910" max="6910" width="7.625" style="3" customWidth="1"/>
    <col min="6911" max="6911" width="9.625" style="3" customWidth="1"/>
    <col min="6912" max="6912" width="7.625" style="3" customWidth="1"/>
    <col min="6913" max="6913" width="14.375" style="3" customWidth="1"/>
    <col min="6914" max="7164" width="9" style="3"/>
    <col min="7165" max="7165" width="76.375" style="3" customWidth="1"/>
    <col min="7166" max="7166" width="7.625" style="3" customWidth="1"/>
    <col min="7167" max="7167" width="9.625" style="3" customWidth="1"/>
    <col min="7168" max="7168" width="7.625" style="3" customWidth="1"/>
    <col min="7169" max="7169" width="14.375" style="3" customWidth="1"/>
    <col min="7170" max="7420" width="9" style="3"/>
    <col min="7421" max="7421" width="76.375" style="3" customWidth="1"/>
    <col min="7422" max="7422" width="7.625" style="3" customWidth="1"/>
    <col min="7423" max="7423" width="9.625" style="3" customWidth="1"/>
    <col min="7424" max="7424" width="7.625" style="3" customWidth="1"/>
    <col min="7425" max="7425" width="14.375" style="3" customWidth="1"/>
    <col min="7426" max="7676" width="9" style="3"/>
    <col min="7677" max="7677" width="76.375" style="3" customWidth="1"/>
    <col min="7678" max="7678" width="7.625" style="3" customWidth="1"/>
    <col min="7679" max="7679" width="9.625" style="3" customWidth="1"/>
    <col min="7680" max="7680" width="7.625" style="3" customWidth="1"/>
    <col min="7681" max="7681" width="14.375" style="3" customWidth="1"/>
    <col min="7682" max="7932" width="9" style="3"/>
    <col min="7933" max="7933" width="76.375" style="3" customWidth="1"/>
    <col min="7934" max="7934" width="7.625" style="3" customWidth="1"/>
    <col min="7935" max="7935" width="9.625" style="3" customWidth="1"/>
    <col min="7936" max="7936" width="7.625" style="3" customWidth="1"/>
    <col min="7937" max="7937" width="14.375" style="3" customWidth="1"/>
    <col min="7938" max="8188" width="9" style="3"/>
    <col min="8189" max="8189" width="76.375" style="3" customWidth="1"/>
    <col min="8190" max="8190" width="7.625" style="3" customWidth="1"/>
    <col min="8191" max="8191" width="9.625" style="3" customWidth="1"/>
    <col min="8192" max="8192" width="7.625" style="3" customWidth="1"/>
    <col min="8193" max="8193" width="14.375" style="3" customWidth="1"/>
    <col min="8194" max="8444" width="9" style="3"/>
    <col min="8445" max="8445" width="76.375" style="3" customWidth="1"/>
    <col min="8446" max="8446" width="7.625" style="3" customWidth="1"/>
    <col min="8447" max="8447" width="9.625" style="3" customWidth="1"/>
    <col min="8448" max="8448" width="7.625" style="3" customWidth="1"/>
    <col min="8449" max="8449" width="14.375" style="3" customWidth="1"/>
    <col min="8450" max="8700" width="9" style="3"/>
    <col min="8701" max="8701" width="76.375" style="3" customWidth="1"/>
    <col min="8702" max="8702" width="7.625" style="3" customWidth="1"/>
    <col min="8703" max="8703" width="9.625" style="3" customWidth="1"/>
    <col min="8704" max="8704" width="7.625" style="3" customWidth="1"/>
    <col min="8705" max="8705" width="14.375" style="3" customWidth="1"/>
    <col min="8706" max="8956" width="9" style="3"/>
    <col min="8957" max="8957" width="76.375" style="3" customWidth="1"/>
    <col min="8958" max="8958" width="7.625" style="3" customWidth="1"/>
    <col min="8959" max="8959" width="9.625" style="3" customWidth="1"/>
    <col min="8960" max="8960" width="7.625" style="3" customWidth="1"/>
    <col min="8961" max="8961" width="14.375" style="3" customWidth="1"/>
    <col min="8962" max="9212" width="9" style="3"/>
    <col min="9213" max="9213" width="76.375" style="3" customWidth="1"/>
    <col min="9214" max="9214" width="7.625" style="3" customWidth="1"/>
    <col min="9215" max="9215" width="9.625" style="3" customWidth="1"/>
    <col min="9216" max="9216" width="7.625" style="3" customWidth="1"/>
    <col min="9217" max="9217" width="14.375" style="3" customWidth="1"/>
    <col min="9218" max="9468" width="9" style="3"/>
    <col min="9469" max="9469" width="76.375" style="3" customWidth="1"/>
    <col min="9470" max="9470" width="7.625" style="3" customWidth="1"/>
    <col min="9471" max="9471" width="9.625" style="3" customWidth="1"/>
    <col min="9472" max="9472" width="7.625" style="3" customWidth="1"/>
    <col min="9473" max="9473" width="14.375" style="3" customWidth="1"/>
    <col min="9474" max="9724" width="9" style="3"/>
    <col min="9725" max="9725" width="76.375" style="3" customWidth="1"/>
    <col min="9726" max="9726" width="7.625" style="3" customWidth="1"/>
    <col min="9727" max="9727" width="9.625" style="3" customWidth="1"/>
    <col min="9728" max="9728" width="7.625" style="3" customWidth="1"/>
    <col min="9729" max="9729" width="14.375" style="3" customWidth="1"/>
    <col min="9730" max="9980" width="9" style="3"/>
    <col min="9981" max="9981" width="76.375" style="3" customWidth="1"/>
    <col min="9982" max="9982" width="7.625" style="3" customWidth="1"/>
    <col min="9983" max="9983" width="9.625" style="3" customWidth="1"/>
    <col min="9984" max="9984" width="7.625" style="3" customWidth="1"/>
    <col min="9985" max="9985" width="14.375" style="3" customWidth="1"/>
    <col min="9986" max="10236" width="9" style="3"/>
    <col min="10237" max="10237" width="76.375" style="3" customWidth="1"/>
    <col min="10238" max="10238" width="7.625" style="3" customWidth="1"/>
    <col min="10239" max="10239" width="9.625" style="3" customWidth="1"/>
    <col min="10240" max="10240" width="7.625" style="3" customWidth="1"/>
    <col min="10241" max="10241" width="14.375" style="3" customWidth="1"/>
    <col min="10242" max="10492" width="9" style="3"/>
    <col min="10493" max="10493" width="76.375" style="3" customWidth="1"/>
    <col min="10494" max="10494" width="7.625" style="3" customWidth="1"/>
    <col min="10495" max="10495" width="9.625" style="3" customWidth="1"/>
    <col min="10496" max="10496" width="7.625" style="3" customWidth="1"/>
    <col min="10497" max="10497" width="14.375" style="3" customWidth="1"/>
    <col min="10498" max="10748" width="9" style="3"/>
    <col min="10749" max="10749" width="76.375" style="3" customWidth="1"/>
    <col min="10750" max="10750" width="7.625" style="3" customWidth="1"/>
    <col min="10751" max="10751" width="9.625" style="3" customWidth="1"/>
    <col min="10752" max="10752" width="7.625" style="3" customWidth="1"/>
    <col min="10753" max="10753" width="14.375" style="3" customWidth="1"/>
    <col min="10754" max="11004" width="9" style="3"/>
    <col min="11005" max="11005" width="76.375" style="3" customWidth="1"/>
    <col min="11006" max="11006" width="7.625" style="3" customWidth="1"/>
    <col min="11007" max="11007" width="9.625" style="3" customWidth="1"/>
    <col min="11008" max="11008" width="7.625" style="3" customWidth="1"/>
    <col min="11009" max="11009" width="14.375" style="3" customWidth="1"/>
    <col min="11010" max="11260" width="9" style="3"/>
    <col min="11261" max="11261" width="76.375" style="3" customWidth="1"/>
    <col min="11262" max="11262" width="7.625" style="3" customWidth="1"/>
    <col min="11263" max="11263" width="9.625" style="3" customWidth="1"/>
    <col min="11264" max="11264" width="7.625" style="3" customWidth="1"/>
    <col min="11265" max="11265" width="14.375" style="3" customWidth="1"/>
    <col min="11266" max="11516" width="9" style="3"/>
    <col min="11517" max="11517" width="76.375" style="3" customWidth="1"/>
    <col min="11518" max="11518" width="7.625" style="3" customWidth="1"/>
    <col min="11519" max="11519" width="9.625" style="3" customWidth="1"/>
    <col min="11520" max="11520" width="7.625" style="3" customWidth="1"/>
    <col min="11521" max="11521" width="14.375" style="3" customWidth="1"/>
    <col min="11522" max="11772" width="9" style="3"/>
    <col min="11773" max="11773" width="76.375" style="3" customWidth="1"/>
    <col min="11774" max="11774" width="7.625" style="3" customWidth="1"/>
    <col min="11775" max="11775" width="9.625" style="3" customWidth="1"/>
    <col min="11776" max="11776" width="7.625" style="3" customWidth="1"/>
    <col min="11777" max="11777" width="14.375" style="3" customWidth="1"/>
    <col min="11778" max="12028" width="9" style="3"/>
    <col min="12029" max="12029" width="76.375" style="3" customWidth="1"/>
    <col min="12030" max="12030" width="7.625" style="3" customWidth="1"/>
    <col min="12031" max="12031" width="9.625" style="3" customWidth="1"/>
    <col min="12032" max="12032" width="7.625" style="3" customWidth="1"/>
    <col min="12033" max="12033" width="14.375" style="3" customWidth="1"/>
    <col min="12034" max="12284" width="9" style="3"/>
    <col min="12285" max="12285" width="76.375" style="3" customWidth="1"/>
    <col min="12286" max="12286" width="7.625" style="3" customWidth="1"/>
    <col min="12287" max="12287" width="9.625" style="3" customWidth="1"/>
    <col min="12288" max="12288" width="7.625" style="3" customWidth="1"/>
    <col min="12289" max="12289" width="14.375" style="3" customWidth="1"/>
    <col min="12290" max="12540" width="9" style="3"/>
    <col min="12541" max="12541" width="76.375" style="3" customWidth="1"/>
    <col min="12542" max="12542" width="7.625" style="3" customWidth="1"/>
    <col min="12543" max="12543" width="9.625" style="3" customWidth="1"/>
    <col min="12544" max="12544" width="7.625" style="3" customWidth="1"/>
    <col min="12545" max="12545" width="14.375" style="3" customWidth="1"/>
    <col min="12546" max="12796" width="9" style="3"/>
    <col min="12797" max="12797" width="76.375" style="3" customWidth="1"/>
    <col min="12798" max="12798" width="7.625" style="3" customWidth="1"/>
    <col min="12799" max="12799" width="9.625" style="3" customWidth="1"/>
    <col min="12800" max="12800" width="7.625" style="3" customWidth="1"/>
    <col min="12801" max="12801" width="14.375" style="3" customWidth="1"/>
    <col min="12802" max="13052" width="9" style="3"/>
    <col min="13053" max="13053" width="76.375" style="3" customWidth="1"/>
    <col min="13054" max="13054" width="7.625" style="3" customWidth="1"/>
    <col min="13055" max="13055" width="9.625" style="3" customWidth="1"/>
    <col min="13056" max="13056" width="7.625" style="3" customWidth="1"/>
    <col min="13057" max="13057" width="14.375" style="3" customWidth="1"/>
    <col min="13058" max="13308" width="9" style="3"/>
    <col min="13309" max="13309" width="76.375" style="3" customWidth="1"/>
    <col min="13310" max="13310" width="7.625" style="3" customWidth="1"/>
    <col min="13311" max="13311" width="9.625" style="3" customWidth="1"/>
    <col min="13312" max="13312" width="7.625" style="3" customWidth="1"/>
    <col min="13313" max="13313" width="14.375" style="3" customWidth="1"/>
    <col min="13314" max="13564" width="9" style="3"/>
    <col min="13565" max="13565" width="76.375" style="3" customWidth="1"/>
    <col min="13566" max="13566" width="7.625" style="3" customWidth="1"/>
    <col min="13567" max="13567" width="9.625" style="3" customWidth="1"/>
    <col min="13568" max="13568" width="7.625" style="3" customWidth="1"/>
    <col min="13569" max="13569" width="14.375" style="3" customWidth="1"/>
    <col min="13570" max="13820" width="9" style="3"/>
    <col min="13821" max="13821" width="76.375" style="3" customWidth="1"/>
    <col min="13822" max="13822" width="7.625" style="3" customWidth="1"/>
    <col min="13823" max="13823" width="9.625" style="3" customWidth="1"/>
    <col min="13824" max="13824" width="7.625" style="3" customWidth="1"/>
    <col min="13825" max="13825" width="14.375" style="3" customWidth="1"/>
    <col min="13826" max="14076" width="9" style="3"/>
    <col min="14077" max="14077" width="76.375" style="3" customWidth="1"/>
    <col min="14078" max="14078" width="7.625" style="3" customWidth="1"/>
    <col min="14079" max="14079" width="9.625" style="3" customWidth="1"/>
    <col min="14080" max="14080" width="7.625" style="3" customWidth="1"/>
    <col min="14081" max="14081" width="14.375" style="3" customWidth="1"/>
    <col min="14082" max="14332" width="9" style="3"/>
    <col min="14333" max="14333" width="76.375" style="3" customWidth="1"/>
    <col min="14334" max="14334" width="7.625" style="3" customWidth="1"/>
    <col min="14335" max="14335" width="9.625" style="3" customWidth="1"/>
    <col min="14336" max="14336" width="7.625" style="3" customWidth="1"/>
    <col min="14337" max="14337" width="14.375" style="3" customWidth="1"/>
    <col min="14338" max="14588" width="9" style="3"/>
    <col min="14589" max="14589" width="76.375" style="3" customWidth="1"/>
    <col min="14590" max="14590" width="7.625" style="3" customWidth="1"/>
    <col min="14591" max="14591" width="9.625" style="3" customWidth="1"/>
    <col min="14592" max="14592" width="7.625" style="3" customWidth="1"/>
    <col min="14593" max="14593" width="14.375" style="3" customWidth="1"/>
    <col min="14594" max="14844" width="9" style="3"/>
    <col min="14845" max="14845" width="76.375" style="3" customWidth="1"/>
    <col min="14846" max="14846" width="7.625" style="3" customWidth="1"/>
    <col min="14847" max="14847" width="9.625" style="3" customWidth="1"/>
    <col min="14848" max="14848" width="7.625" style="3" customWidth="1"/>
    <col min="14849" max="14849" width="14.375" style="3" customWidth="1"/>
    <col min="14850" max="15100" width="9" style="3"/>
    <col min="15101" max="15101" width="76.375" style="3" customWidth="1"/>
    <col min="15102" max="15102" width="7.625" style="3" customWidth="1"/>
    <col min="15103" max="15103" width="9.625" style="3" customWidth="1"/>
    <col min="15104" max="15104" width="7.625" style="3" customWidth="1"/>
    <col min="15105" max="15105" width="14.375" style="3" customWidth="1"/>
    <col min="15106" max="15356" width="9" style="3"/>
    <col min="15357" max="15357" width="76.375" style="3" customWidth="1"/>
    <col min="15358" max="15358" width="7.625" style="3" customWidth="1"/>
    <col min="15359" max="15359" width="9.625" style="3" customWidth="1"/>
    <col min="15360" max="15360" width="7.625" style="3" customWidth="1"/>
    <col min="15361" max="15361" width="14.375" style="3" customWidth="1"/>
    <col min="15362" max="15612" width="9" style="3"/>
    <col min="15613" max="15613" width="76.375" style="3" customWidth="1"/>
    <col min="15614" max="15614" width="7.625" style="3" customWidth="1"/>
    <col min="15615" max="15615" width="9.625" style="3" customWidth="1"/>
    <col min="15616" max="15616" width="7.625" style="3" customWidth="1"/>
    <col min="15617" max="15617" width="14.375" style="3" customWidth="1"/>
    <col min="15618" max="15868" width="9" style="3"/>
    <col min="15869" max="15869" width="76.375" style="3" customWidth="1"/>
    <col min="15870" max="15870" width="7.625" style="3" customWidth="1"/>
    <col min="15871" max="15871" width="9.625" style="3" customWidth="1"/>
    <col min="15872" max="15872" width="7.625" style="3" customWidth="1"/>
    <col min="15873" max="15873" width="14.375" style="3" customWidth="1"/>
    <col min="15874" max="16124" width="9" style="3"/>
    <col min="16125" max="16125" width="76.375" style="3" customWidth="1"/>
    <col min="16126" max="16126" width="7.625" style="3" customWidth="1"/>
    <col min="16127" max="16127" width="9.625" style="3" customWidth="1"/>
    <col min="16128" max="16128" width="7.625" style="3" customWidth="1"/>
    <col min="16129" max="16129" width="14.375" style="3" customWidth="1"/>
    <col min="16130" max="16384" width="9" style="3"/>
  </cols>
  <sheetData>
    <row r="1" spans="1:7" x14ac:dyDescent="0.3">
      <c r="C1" s="1" t="s">
        <v>570</v>
      </c>
    </row>
    <row r="2" spans="1:7" x14ac:dyDescent="0.3">
      <c r="C2" s="1" t="s">
        <v>566</v>
      </c>
    </row>
    <row r="3" spans="1:7" x14ac:dyDescent="0.3">
      <c r="C3" s="1" t="s">
        <v>1</v>
      </c>
    </row>
    <row r="4" spans="1:7" x14ac:dyDescent="0.3">
      <c r="C4" s="1" t="s">
        <v>567</v>
      </c>
    </row>
    <row r="5" spans="1:7" x14ac:dyDescent="0.3">
      <c r="C5" s="1" t="s">
        <v>0</v>
      </c>
      <c r="E5" s="2"/>
    </row>
    <row r="6" spans="1:7" x14ac:dyDescent="0.3">
      <c r="C6" s="1" t="s">
        <v>568</v>
      </c>
      <c r="E6" s="2"/>
    </row>
    <row r="7" spans="1:7" x14ac:dyDescent="0.3">
      <c r="C7" s="1" t="s">
        <v>1</v>
      </c>
      <c r="E7" s="2"/>
    </row>
    <row r="8" spans="1:7" x14ac:dyDescent="0.3">
      <c r="C8" s="1" t="s">
        <v>569</v>
      </c>
      <c r="E8" s="2"/>
    </row>
    <row r="9" spans="1:7" ht="19.05" x14ac:dyDescent="0.35">
      <c r="A9" s="62" t="s">
        <v>2</v>
      </c>
      <c r="B9" s="63"/>
      <c r="C9" s="63"/>
      <c r="D9" s="63"/>
      <c r="E9" s="63"/>
    </row>
    <row r="10" spans="1:7" x14ac:dyDescent="0.3">
      <c r="A10" s="64" t="s">
        <v>3</v>
      </c>
      <c r="B10" s="65"/>
      <c r="C10" s="65"/>
      <c r="D10" s="65"/>
      <c r="E10" s="65"/>
    </row>
    <row r="11" spans="1:7" x14ac:dyDescent="0.3">
      <c r="A11" s="64" t="s">
        <v>4</v>
      </c>
      <c r="B11" s="64"/>
      <c r="C11" s="64"/>
      <c r="D11" s="64"/>
      <c r="E11" s="64"/>
    </row>
    <row r="12" spans="1:7" x14ac:dyDescent="0.3">
      <c r="A12" s="64" t="s">
        <v>5</v>
      </c>
      <c r="B12" s="64"/>
      <c r="C12" s="64"/>
      <c r="D12" s="64"/>
      <c r="E12" s="64"/>
    </row>
    <row r="13" spans="1:7" x14ac:dyDescent="0.3">
      <c r="A13" s="64" t="s">
        <v>6</v>
      </c>
      <c r="B13" s="64"/>
      <c r="C13" s="64"/>
      <c r="D13" s="64"/>
      <c r="E13" s="64"/>
    </row>
    <row r="14" spans="1:7" x14ac:dyDescent="0.3">
      <c r="A14" s="4"/>
      <c r="B14" s="5"/>
      <c r="C14" s="5"/>
      <c r="D14" s="5"/>
      <c r="E14" s="6" t="s">
        <v>7</v>
      </c>
    </row>
    <row r="15" spans="1:7" x14ac:dyDescent="0.25">
      <c r="A15" s="7" t="s">
        <v>8</v>
      </c>
      <c r="B15" s="7" t="s">
        <v>9</v>
      </c>
      <c r="C15" s="7" t="s">
        <v>10</v>
      </c>
      <c r="D15" s="7" t="s">
        <v>11</v>
      </c>
      <c r="E15" s="7" t="s">
        <v>12</v>
      </c>
    </row>
    <row r="16" spans="1:7" s="11" customFormat="1" x14ac:dyDescent="0.25">
      <c r="A16" s="8" t="s">
        <v>13</v>
      </c>
      <c r="B16" s="9" t="s">
        <v>14</v>
      </c>
      <c r="C16" s="9" t="s">
        <v>15</v>
      </c>
      <c r="D16" s="9" t="s">
        <v>16</v>
      </c>
      <c r="E16" s="10">
        <f>E17+E22+E44+E37+E50+E70+E65</f>
        <v>124637705.3</v>
      </c>
      <c r="G16" s="12">
        <f>E16/'[1]прил 11 '!F716*100</f>
        <v>11.077577729293631</v>
      </c>
    </row>
    <row r="17" spans="1:5" ht="36.700000000000003" outlineLevel="1" x14ac:dyDescent="0.25">
      <c r="A17" s="8" t="s">
        <v>17</v>
      </c>
      <c r="B17" s="13" t="s">
        <v>18</v>
      </c>
      <c r="C17" s="13" t="s">
        <v>15</v>
      </c>
      <c r="D17" s="13" t="s">
        <v>16</v>
      </c>
      <c r="E17" s="14">
        <f>E18</f>
        <v>2856950</v>
      </c>
    </row>
    <row r="18" spans="1:5" outlineLevel="2" x14ac:dyDescent="0.25">
      <c r="A18" s="8" t="s">
        <v>19</v>
      </c>
      <c r="B18" s="13" t="s">
        <v>18</v>
      </c>
      <c r="C18" s="13" t="s">
        <v>20</v>
      </c>
      <c r="D18" s="13" t="s">
        <v>16</v>
      </c>
      <c r="E18" s="14">
        <f>E19</f>
        <v>2856950</v>
      </c>
    </row>
    <row r="19" spans="1:5" outlineLevel="4" x14ac:dyDescent="0.25">
      <c r="A19" s="8" t="s">
        <v>21</v>
      </c>
      <c r="B19" s="13" t="s">
        <v>18</v>
      </c>
      <c r="C19" s="13" t="s">
        <v>22</v>
      </c>
      <c r="D19" s="13" t="s">
        <v>16</v>
      </c>
      <c r="E19" s="14">
        <f>E20</f>
        <v>2856950</v>
      </c>
    </row>
    <row r="20" spans="1:5" ht="56.25" customHeight="1" outlineLevel="5" x14ac:dyDescent="0.25">
      <c r="A20" s="8" t="s">
        <v>23</v>
      </c>
      <c r="B20" s="13" t="s">
        <v>18</v>
      </c>
      <c r="C20" s="13" t="s">
        <v>22</v>
      </c>
      <c r="D20" s="13" t="s">
        <v>24</v>
      </c>
      <c r="E20" s="14">
        <f>E21</f>
        <v>2856950</v>
      </c>
    </row>
    <row r="21" spans="1:5" ht="18" customHeight="1" outlineLevel="6" x14ac:dyDescent="0.25">
      <c r="A21" s="8" t="s">
        <v>25</v>
      </c>
      <c r="B21" s="13" t="s">
        <v>18</v>
      </c>
      <c r="C21" s="13" t="s">
        <v>22</v>
      </c>
      <c r="D21" s="13" t="s">
        <v>26</v>
      </c>
      <c r="E21" s="14">
        <f>'[1]прил 11 '!F38</f>
        <v>2856950</v>
      </c>
    </row>
    <row r="22" spans="1:5" ht="38.25" customHeight="1" outlineLevel="1" x14ac:dyDescent="0.25">
      <c r="A22" s="8" t="s">
        <v>27</v>
      </c>
      <c r="B22" s="13" t="s">
        <v>28</v>
      </c>
      <c r="C22" s="13" t="s">
        <v>15</v>
      </c>
      <c r="D22" s="13" t="s">
        <v>16</v>
      </c>
      <c r="E22" s="14">
        <f>E23</f>
        <v>5529388.2999999998</v>
      </c>
    </row>
    <row r="23" spans="1:5" outlineLevel="3" x14ac:dyDescent="0.25">
      <c r="A23" s="8" t="s">
        <v>19</v>
      </c>
      <c r="B23" s="13" t="s">
        <v>28</v>
      </c>
      <c r="C23" s="13" t="s">
        <v>20</v>
      </c>
      <c r="D23" s="13" t="s">
        <v>16</v>
      </c>
      <c r="E23" s="14">
        <f>E24+E27+E34</f>
        <v>5529388.2999999998</v>
      </c>
    </row>
    <row r="24" spans="1:5" ht="23.3" customHeight="1" outlineLevel="4" x14ac:dyDescent="0.25">
      <c r="A24" s="8" t="s">
        <v>29</v>
      </c>
      <c r="B24" s="13" t="s">
        <v>28</v>
      </c>
      <c r="C24" s="13" t="s">
        <v>30</v>
      </c>
      <c r="D24" s="13" t="s">
        <v>16</v>
      </c>
      <c r="E24" s="14">
        <f>E25</f>
        <v>2537974.2999999998</v>
      </c>
    </row>
    <row r="25" spans="1:5" ht="57.25" customHeight="1" outlineLevel="5" x14ac:dyDescent="0.25">
      <c r="A25" s="8" t="s">
        <v>23</v>
      </c>
      <c r="B25" s="13" t="s">
        <v>28</v>
      </c>
      <c r="C25" s="13" t="s">
        <v>30</v>
      </c>
      <c r="D25" s="13" t="s">
        <v>24</v>
      </c>
      <c r="E25" s="14">
        <f>E26</f>
        <v>2537974.2999999998</v>
      </c>
    </row>
    <row r="26" spans="1:5" ht="16.5" customHeight="1" outlineLevel="6" x14ac:dyDescent="0.25">
      <c r="A26" s="8" t="s">
        <v>25</v>
      </c>
      <c r="B26" s="13" t="s">
        <v>28</v>
      </c>
      <c r="C26" s="13" t="s">
        <v>30</v>
      </c>
      <c r="D26" s="13" t="s">
        <v>26</v>
      </c>
      <c r="E26" s="14">
        <f>'[1]прил 11 '!F499</f>
        <v>2537974.2999999998</v>
      </c>
    </row>
    <row r="27" spans="1:5" ht="38.25" customHeight="1" outlineLevel="4" x14ac:dyDescent="0.25">
      <c r="A27" s="8" t="s">
        <v>31</v>
      </c>
      <c r="B27" s="13" t="s">
        <v>28</v>
      </c>
      <c r="C27" s="13" t="s">
        <v>32</v>
      </c>
      <c r="D27" s="13" t="s">
        <v>16</v>
      </c>
      <c r="E27" s="14">
        <f>E28+E30+E32</f>
        <v>2811414</v>
      </c>
    </row>
    <row r="28" spans="1:5" ht="73.400000000000006" outlineLevel="5" x14ac:dyDescent="0.25">
      <c r="A28" s="8" t="s">
        <v>23</v>
      </c>
      <c r="B28" s="13" t="s">
        <v>28</v>
      </c>
      <c r="C28" s="13" t="s">
        <v>32</v>
      </c>
      <c r="D28" s="13" t="s">
        <v>24</v>
      </c>
      <c r="E28" s="14">
        <f>E29</f>
        <v>2560414</v>
      </c>
    </row>
    <row r="29" spans="1:5" ht="16.5" customHeight="1" outlineLevel="6" x14ac:dyDescent="0.25">
      <c r="A29" s="8" t="s">
        <v>25</v>
      </c>
      <c r="B29" s="13" t="s">
        <v>28</v>
      </c>
      <c r="C29" s="13" t="s">
        <v>32</v>
      </c>
      <c r="D29" s="13" t="s">
        <v>26</v>
      </c>
      <c r="E29" s="14">
        <f>'[1]прил 11 '!F502</f>
        <v>2560414</v>
      </c>
    </row>
    <row r="30" spans="1:5" ht="16.5" customHeight="1" outlineLevel="5" x14ac:dyDescent="0.25">
      <c r="A30" s="8" t="s">
        <v>33</v>
      </c>
      <c r="B30" s="13" t="s">
        <v>28</v>
      </c>
      <c r="C30" s="13" t="s">
        <v>32</v>
      </c>
      <c r="D30" s="13" t="s">
        <v>34</v>
      </c>
      <c r="E30" s="14">
        <f>E31</f>
        <v>246000</v>
      </c>
    </row>
    <row r="31" spans="1:5" ht="21.25" customHeight="1" outlineLevel="6" x14ac:dyDescent="0.25">
      <c r="A31" s="8" t="s">
        <v>35</v>
      </c>
      <c r="B31" s="13" t="s">
        <v>28</v>
      </c>
      <c r="C31" s="13" t="s">
        <v>32</v>
      </c>
      <c r="D31" s="13" t="s">
        <v>36</v>
      </c>
      <c r="E31" s="14">
        <f>'[1]прил 11 '!F504</f>
        <v>246000</v>
      </c>
    </row>
    <row r="32" spans="1:5" outlineLevel="5" x14ac:dyDescent="0.25">
      <c r="A32" s="8" t="s">
        <v>37</v>
      </c>
      <c r="B32" s="13" t="s">
        <v>28</v>
      </c>
      <c r="C32" s="13" t="s">
        <v>32</v>
      </c>
      <c r="D32" s="13" t="s">
        <v>38</v>
      </c>
      <c r="E32" s="14">
        <f>E33</f>
        <v>5000</v>
      </c>
    </row>
    <row r="33" spans="1:5" outlineLevel="6" x14ac:dyDescent="0.25">
      <c r="A33" s="8" t="s">
        <v>39</v>
      </c>
      <c r="B33" s="13" t="s">
        <v>28</v>
      </c>
      <c r="C33" s="13" t="s">
        <v>32</v>
      </c>
      <c r="D33" s="13" t="s">
        <v>40</v>
      </c>
      <c r="E33" s="14">
        <f>'[1]прил 11 '!F506</f>
        <v>5000</v>
      </c>
    </row>
    <row r="34" spans="1:5" outlineLevel="4" x14ac:dyDescent="0.25">
      <c r="A34" s="8" t="s">
        <v>41</v>
      </c>
      <c r="B34" s="13" t="s">
        <v>28</v>
      </c>
      <c r="C34" s="13" t="s">
        <v>42</v>
      </c>
      <c r="D34" s="13" t="s">
        <v>16</v>
      </c>
      <c r="E34" s="14">
        <f>E35</f>
        <v>180000</v>
      </c>
    </row>
    <row r="35" spans="1:5" ht="57.25" customHeight="1" outlineLevel="5" x14ac:dyDescent="0.25">
      <c r="A35" s="8" t="s">
        <v>23</v>
      </c>
      <c r="B35" s="13" t="s">
        <v>28</v>
      </c>
      <c r="C35" s="13" t="s">
        <v>42</v>
      </c>
      <c r="D35" s="13" t="s">
        <v>24</v>
      </c>
      <c r="E35" s="14">
        <f>E36</f>
        <v>180000</v>
      </c>
    </row>
    <row r="36" spans="1:5" ht="18" customHeight="1" outlineLevel="6" x14ac:dyDescent="0.25">
      <c r="A36" s="8" t="s">
        <v>25</v>
      </c>
      <c r="B36" s="13" t="s">
        <v>28</v>
      </c>
      <c r="C36" s="13" t="s">
        <v>42</v>
      </c>
      <c r="D36" s="13" t="s">
        <v>26</v>
      </c>
      <c r="E36" s="14">
        <f>'[1]прил 11 '!F509</f>
        <v>180000</v>
      </c>
    </row>
    <row r="37" spans="1:5" ht="39.75" customHeight="1" outlineLevel="1" x14ac:dyDescent="0.25">
      <c r="A37" s="8" t="s">
        <v>43</v>
      </c>
      <c r="B37" s="13" t="s">
        <v>44</v>
      </c>
      <c r="C37" s="13" t="s">
        <v>15</v>
      </c>
      <c r="D37" s="13" t="s">
        <v>16</v>
      </c>
      <c r="E37" s="14">
        <f>E38</f>
        <v>23294985</v>
      </c>
    </row>
    <row r="38" spans="1:5" outlineLevel="3" x14ac:dyDescent="0.25">
      <c r="A38" s="8" t="s">
        <v>19</v>
      </c>
      <c r="B38" s="13" t="s">
        <v>44</v>
      </c>
      <c r="C38" s="13" t="s">
        <v>20</v>
      </c>
      <c r="D38" s="13" t="s">
        <v>16</v>
      </c>
      <c r="E38" s="14">
        <f>E39</f>
        <v>23294985</v>
      </c>
    </row>
    <row r="39" spans="1:5" ht="39.25" customHeight="1" outlineLevel="4" x14ac:dyDescent="0.25">
      <c r="A39" s="8" t="s">
        <v>31</v>
      </c>
      <c r="B39" s="13" t="s">
        <v>44</v>
      </c>
      <c r="C39" s="13" t="s">
        <v>32</v>
      </c>
      <c r="D39" s="13" t="s">
        <v>16</v>
      </c>
      <c r="E39" s="14">
        <f>E40+E42</f>
        <v>23294985</v>
      </c>
    </row>
    <row r="40" spans="1:5" ht="38.25" customHeight="1" outlineLevel="5" x14ac:dyDescent="0.25">
      <c r="A40" s="8" t="s">
        <v>23</v>
      </c>
      <c r="B40" s="13" t="s">
        <v>44</v>
      </c>
      <c r="C40" s="13" t="s">
        <v>32</v>
      </c>
      <c r="D40" s="13" t="s">
        <v>24</v>
      </c>
      <c r="E40" s="14">
        <f>E41</f>
        <v>23192985</v>
      </c>
    </row>
    <row r="41" spans="1:5" ht="17.5" customHeight="1" outlineLevel="6" x14ac:dyDescent="0.25">
      <c r="A41" s="8" t="s">
        <v>25</v>
      </c>
      <c r="B41" s="13" t="s">
        <v>44</v>
      </c>
      <c r="C41" s="13" t="s">
        <v>32</v>
      </c>
      <c r="D41" s="13" t="s">
        <v>26</v>
      </c>
      <c r="E41" s="14">
        <f>'[1]прил 11 '!F43</f>
        <v>23192985</v>
      </c>
    </row>
    <row r="42" spans="1:5" ht="17.5" customHeight="1" outlineLevel="5" x14ac:dyDescent="0.25">
      <c r="A42" s="8" t="s">
        <v>33</v>
      </c>
      <c r="B42" s="13" t="s">
        <v>44</v>
      </c>
      <c r="C42" s="13" t="s">
        <v>32</v>
      </c>
      <c r="D42" s="13" t="s">
        <v>34</v>
      </c>
      <c r="E42" s="14">
        <f>E43</f>
        <v>102000</v>
      </c>
    </row>
    <row r="43" spans="1:5" ht="20.25" customHeight="1" outlineLevel="6" x14ac:dyDescent="0.25">
      <c r="A43" s="8" t="s">
        <v>35</v>
      </c>
      <c r="B43" s="13" t="s">
        <v>44</v>
      </c>
      <c r="C43" s="13" t="s">
        <v>32</v>
      </c>
      <c r="D43" s="13" t="s">
        <v>36</v>
      </c>
      <c r="E43" s="14">
        <f>'[1]прил 11 '!F45</f>
        <v>102000</v>
      </c>
    </row>
    <row r="44" spans="1:5" outlineLevel="6" x14ac:dyDescent="0.25">
      <c r="A44" s="8" t="s">
        <v>45</v>
      </c>
      <c r="B44" s="13" t="s">
        <v>46</v>
      </c>
      <c r="C44" s="13" t="s">
        <v>15</v>
      </c>
      <c r="D44" s="13" t="s">
        <v>16</v>
      </c>
      <c r="E44" s="14">
        <f>E45</f>
        <v>4037</v>
      </c>
    </row>
    <row r="45" spans="1:5" ht="22.75" customHeight="1" outlineLevel="6" x14ac:dyDescent="0.25">
      <c r="A45" s="8" t="s">
        <v>47</v>
      </c>
      <c r="B45" s="13" t="s">
        <v>46</v>
      </c>
      <c r="C45" s="13" t="s">
        <v>20</v>
      </c>
      <c r="D45" s="13" t="s">
        <v>16</v>
      </c>
      <c r="E45" s="14">
        <f>E46</f>
        <v>4037</v>
      </c>
    </row>
    <row r="46" spans="1:5" outlineLevel="6" x14ac:dyDescent="0.25">
      <c r="A46" s="8" t="s">
        <v>48</v>
      </c>
      <c r="B46" s="13" t="s">
        <v>46</v>
      </c>
      <c r="C46" s="13" t="s">
        <v>49</v>
      </c>
      <c r="D46" s="13" t="s">
        <v>16</v>
      </c>
      <c r="E46" s="14">
        <f>E47</f>
        <v>4037</v>
      </c>
    </row>
    <row r="47" spans="1:5" ht="91.7" outlineLevel="6" x14ac:dyDescent="0.25">
      <c r="A47" s="8" t="s">
        <v>50</v>
      </c>
      <c r="B47" s="13" t="s">
        <v>46</v>
      </c>
      <c r="C47" s="13" t="s">
        <v>51</v>
      </c>
      <c r="D47" s="13" t="s">
        <v>16</v>
      </c>
      <c r="E47" s="14">
        <f>E48</f>
        <v>4037</v>
      </c>
    </row>
    <row r="48" spans="1:5" ht="23.3" customHeight="1" outlineLevel="6" x14ac:dyDescent="0.25">
      <c r="A48" s="8" t="s">
        <v>33</v>
      </c>
      <c r="B48" s="13" t="s">
        <v>46</v>
      </c>
      <c r="C48" s="13" t="s">
        <v>51</v>
      </c>
      <c r="D48" s="13" t="s">
        <v>34</v>
      </c>
      <c r="E48" s="14">
        <f>E49</f>
        <v>4037</v>
      </c>
    </row>
    <row r="49" spans="1:5" ht="19.55" customHeight="1" outlineLevel="6" x14ac:dyDescent="0.25">
      <c r="A49" s="8" t="s">
        <v>35</v>
      </c>
      <c r="B49" s="13" t="s">
        <v>46</v>
      </c>
      <c r="C49" s="13" t="s">
        <v>51</v>
      </c>
      <c r="D49" s="13" t="s">
        <v>36</v>
      </c>
      <c r="E49" s="14">
        <f>'[1]прил 11 '!F51</f>
        <v>4037</v>
      </c>
    </row>
    <row r="50" spans="1:5" ht="36" customHeight="1" outlineLevel="1" x14ac:dyDescent="0.25">
      <c r="A50" s="8" t="s">
        <v>52</v>
      </c>
      <c r="B50" s="13" t="s">
        <v>53</v>
      </c>
      <c r="C50" s="13" t="s">
        <v>15</v>
      </c>
      <c r="D50" s="13" t="s">
        <v>16</v>
      </c>
      <c r="E50" s="14">
        <f>E51</f>
        <v>10128946</v>
      </c>
    </row>
    <row r="51" spans="1:5" outlineLevel="3" x14ac:dyDescent="0.25">
      <c r="A51" s="8" t="s">
        <v>19</v>
      </c>
      <c r="B51" s="13" t="s">
        <v>53</v>
      </c>
      <c r="C51" s="13" t="s">
        <v>20</v>
      </c>
      <c r="D51" s="13" t="s">
        <v>16</v>
      </c>
      <c r="E51" s="14">
        <f>E52+E59+E62</f>
        <v>10128946</v>
      </c>
    </row>
    <row r="52" spans="1:5" ht="39.75" customHeight="1" outlineLevel="4" x14ac:dyDescent="0.25">
      <c r="A52" s="8" t="s">
        <v>31</v>
      </c>
      <c r="B52" s="13" t="s">
        <v>53</v>
      </c>
      <c r="C52" s="13" t="s">
        <v>32</v>
      </c>
      <c r="D52" s="13" t="s">
        <v>16</v>
      </c>
      <c r="E52" s="14">
        <f>E53+E55+E57</f>
        <v>7798939</v>
      </c>
    </row>
    <row r="53" spans="1:5" ht="77.3" customHeight="1" outlineLevel="5" x14ac:dyDescent="0.25">
      <c r="A53" s="8" t="s">
        <v>23</v>
      </c>
      <c r="B53" s="13" t="s">
        <v>53</v>
      </c>
      <c r="C53" s="13" t="s">
        <v>32</v>
      </c>
      <c r="D53" s="13" t="s">
        <v>24</v>
      </c>
      <c r="E53" s="14">
        <f>E54</f>
        <v>7517322</v>
      </c>
    </row>
    <row r="54" spans="1:5" ht="18.7" customHeight="1" outlineLevel="6" x14ac:dyDescent="0.25">
      <c r="A54" s="8" t="s">
        <v>25</v>
      </c>
      <c r="B54" s="13" t="s">
        <v>53</v>
      </c>
      <c r="C54" s="13" t="s">
        <v>32</v>
      </c>
      <c r="D54" s="13" t="s">
        <v>26</v>
      </c>
      <c r="E54" s="14">
        <f>'[1]прил 11 '!F16+'[1]прил 11 '!F700</f>
        <v>7517322</v>
      </c>
    </row>
    <row r="55" spans="1:5" ht="18.7" customHeight="1" outlineLevel="5" x14ac:dyDescent="0.25">
      <c r="A55" s="8" t="s">
        <v>33</v>
      </c>
      <c r="B55" s="13" t="s">
        <v>53</v>
      </c>
      <c r="C55" s="13" t="s">
        <v>32</v>
      </c>
      <c r="D55" s="13" t="s">
        <v>34</v>
      </c>
      <c r="E55" s="14">
        <f>E56</f>
        <v>280117</v>
      </c>
    </row>
    <row r="56" spans="1:5" ht="15.8" customHeight="1" outlineLevel="6" x14ac:dyDescent="0.25">
      <c r="A56" s="8" t="s">
        <v>35</v>
      </c>
      <c r="B56" s="13" t="s">
        <v>53</v>
      </c>
      <c r="C56" s="13" t="s">
        <v>32</v>
      </c>
      <c r="D56" s="13" t="s">
        <v>36</v>
      </c>
      <c r="E56" s="14">
        <f>'[1]прил 11 '!F18+'[1]прил 11 '!F702</f>
        <v>280117</v>
      </c>
    </row>
    <row r="57" spans="1:5" outlineLevel="5" x14ac:dyDescent="0.25">
      <c r="A57" s="8" t="s">
        <v>37</v>
      </c>
      <c r="B57" s="13" t="s">
        <v>53</v>
      </c>
      <c r="C57" s="13" t="s">
        <v>32</v>
      </c>
      <c r="D57" s="13" t="s">
        <v>38</v>
      </c>
      <c r="E57" s="14">
        <f>E58</f>
        <v>1500</v>
      </c>
    </row>
    <row r="58" spans="1:5" outlineLevel="6" x14ac:dyDescent="0.25">
      <c r="A58" s="8" t="s">
        <v>39</v>
      </c>
      <c r="B58" s="13" t="s">
        <v>53</v>
      </c>
      <c r="C58" s="13" t="s">
        <v>32</v>
      </c>
      <c r="D58" s="13" t="s">
        <v>40</v>
      </c>
      <c r="E58" s="14">
        <f>'[1]прил 11 '!F20+'[1]прил 11 '!F704</f>
        <v>1500</v>
      </c>
    </row>
    <row r="59" spans="1:5" outlineLevel="4" x14ac:dyDescent="0.25">
      <c r="A59" s="8" t="s">
        <v>54</v>
      </c>
      <c r="B59" s="13" t="s">
        <v>53</v>
      </c>
      <c r="C59" s="13" t="s">
        <v>55</v>
      </c>
      <c r="D59" s="13" t="s">
        <v>16</v>
      </c>
      <c r="E59" s="14">
        <f>E60</f>
        <v>1484637</v>
      </c>
    </row>
    <row r="60" spans="1:5" ht="58.75" customHeight="1" outlineLevel="5" x14ac:dyDescent="0.25">
      <c r="A60" s="8" t="s">
        <v>23</v>
      </c>
      <c r="B60" s="13" t="s">
        <v>53</v>
      </c>
      <c r="C60" s="13" t="s">
        <v>55</v>
      </c>
      <c r="D60" s="13" t="s">
        <v>24</v>
      </c>
      <c r="E60" s="14">
        <f>E61</f>
        <v>1484637</v>
      </c>
    </row>
    <row r="61" spans="1:5" ht="17.5" customHeight="1" outlineLevel="6" x14ac:dyDescent="0.25">
      <c r="A61" s="8" t="s">
        <v>25</v>
      </c>
      <c r="B61" s="13" t="s">
        <v>53</v>
      </c>
      <c r="C61" s="13" t="s">
        <v>55</v>
      </c>
      <c r="D61" s="13" t="s">
        <v>26</v>
      </c>
      <c r="E61" s="14">
        <f>'[1]прил 11 '!F697</f>
        <v>1484637</v>
      </c>
    </row>
    <row r="62" spans="1:5" ht="19.55" customHeight="1" outlineLevel="4" x14ac:dyDescent="0.25">
      <c r="A62" s="8" t="s">
        <v>56</v>
      </c>
      <c r="B62" s="13" t="s">
        <v>53</v>
      </c>
      <c r="C62" s="13" t="s">
        <v>57</v>
      </c>
      <c r="D62" s="13" t="s">
        <v>16</v>
      </c>
      <c r="E62" s="14">
        <f>E63</f>
        <v>845370</v>
      </c>
    </row>
    <row r="63" spans="1:5" ht="59.95" customHeight="1" outlineLevel="5" x14ac:dyDescent="0.25">
      <c r="A63" s="8" t="s">
        <v>23</v>
      </c>
      <c r="B63" s="13" t="s">
        <v>53</v>
      </c>
      <c r="C63" s="13" t="s">
        <v>57</v>
      </c>
      <c r="D63" s="13" t="s">
        <v>24</v>
      </c>
      <c r="E63" s="14">
        <f>E64</f>
        <v>845370</v>
      </c>
    </row>
    <row r="64" spans="1:5" ht="19.55" customHeight="1" outlineLevel="6" x14ac:dyDescent="0.25">
      <c r="A64" s="8" t="s">
        <v>25</v>
      </c>
      <c r="B64" s="13" t="s">
        <v>53</v>
      </c>
      <c r="C64" s="13" t="s">
        <v>57</v>
      </c>
      <c r="D64" s="13" t="s">
        <v>26</v>
      </c>
      <c r="E64" s="14">
        <f>'[1]прил 11 '!F56</f>
        <v>845370</v>
      </c>
    </row>
    <row r="65" spans="1:5" ht="19.55" customHeight="1" outlineLevel="6" x14ac:dyDescent="0.25">
      <c r="A65" s="8" t="s">
        <v>58</v>
      </c>
      <c r="B65" s="13" t="s">
        <v>59</v>
      </c>
      <c r="C65" s="13" t="s">
        <v>15</v>
      </c>
      <c r="D65" s="13" t="s">
        <v>16</v>
      </c>
      <c r="E65" s="14">
        <f>E66</f>
        <v>45170</v>
      </c>
    </row>
    <row r="66" spans="1:5" ht="19.55" customHeight="1" outlineLevel="6" x14ac:dyDescent="0.25">
      <c r="A66" s="8" t="s">
        <v>47</v>
      </c>
      <c r="B66" s="13" t="s">
        <v>59</v>
      </c>
      <c r="C66" s="13" t="s">
        <v>20</v>
      </c>
      <c r="D66" s="13" t="s">
        <v>16</v>
      </c>
      <c r="E66" s="14">
        <f>E67</f>
        <v>45170</v>
      </c>
    </row>
    <row r="67" spans="1:5" ht="19.55" customHeight="1" outlineLevel="6" x14ac:dyDescent="0.25">
      <c r="A67" s="8" t="s">
        <v>60</v>
      </c>
      <c r="B67" s="13" t="s">
        <v>59</v>
      </c>
      <c r="C67" s="13" t="s">
        <v>61</v>
      </c>
      <c r="D67" s="13" t="s">
        <v>16</v>
      </c>
      <c r="E67" s="14">
        <f>E68</f>
        <v>45170</v>
      </c>
    </row>
    <row r="68" spans="1:5" ht="19.55" customHeight="1" outlineLevel="6" x14ac:dyDescent="0.25">
      <c r="A68" s="8" t="s">
        <v>37</v>
      </c>
      <c r="B68" s="13" t="s">
        <v>59</v>
      </c>
      <c r="C68" s="13" t="s">
        <v>61</v>
      </c>
      <c r="D68" s="13" t="s">
        <v>38</v>
      </c>
      <c r="E68" s="14">
        <f>E69</f>
        <v>45170</v>
      </c>
    </row>
    <row r="69" spans="1:5" ht="19.55" customHeight="1" outlineLevel="6" x14ac:dyDescent="0.25">
      <c r="A69" s="8" t="s">
        <v>62</v>
      </c>
      <c r="B69" s="13" t="s">
        <v>59</v>
      </c>
      <c r="C69" s="13" t="s">
        <v>61</v>
      </c>
      <c r="D69" s="13" t="s">
        <v>63</v>
      </c>
      <c r="E69" s="14">
        <f>'[1]прил 11 '!F61</f>
        <v>45170</v>
      </c>
    </row>
    <row r="70" spans="1:5" outlineLevel="1" x14ac:dyDescent="0.25">
      <c r="A70" s="8" t="s">
        <v>64</v>
      </c>
      <c r="B70" s="13" t="s">
        <v>65</v>
      </c>
      <c r="C70" s="13" t="s">
        <v>15</v>
      </c>
      <c r="D70" s="13" t="s">
        <v>16</v>
      </c>
      <c r="E70" s="14">
        <f>E71+E96+E101+E109+E123+E118</f>
        <v>82778229</v>
      </c>
    </row>
    <row r="71" spans="1:5" ht="36.700000000000003" outlineLevel="2" x14ac:dyDescent="0.25">
      <c r="A71" s="15" t="s">
        <v>66</v>
      </c>
      <c r="B71" s="16" t="s">
        <v>65</v>
      </c>
      <c r="C71" s="16" t="s">
        <v>67</v>
      </c>
      <c r="D71" s="16" t="s">
        <v>16</v>
      </c>
      <c r="E71" s="14">
        <f>E72+E82+E90</f>
        <v>24880664</v>
      </c>
    </row>
    <row r="72" spans="1:5" ht="36.700000000000003" outlineLevel="3" x14ac:dyDescent="0.25">
      <c r="A72" s="8" t="s">
        <v>68</v>
      </c>
      <c r="B72" s="13" t="s">
        <v>65</v>
      </c>
      <c r="C72" s="13" t="s">
        <v>69</v>
      </c>
      <c r="D72" s="13" t="s">
        <v>16</v>
      </c>
      <c r="E72" s="14">
        <f>E73+E76+E79</f>
        <v>1013236</v>
      </c>
    </row>
    <row r="73" spans="1:5" outlineLevel="4" x14ac:dyDescent="0.25">
      <c r="A73" s="8" t="s">
        <v>70</v>
      </c>
      <c r="B73" s="13" t="s">
        <v>65</v>
      </c>
      <c r="C73" s="13" t="s">
        <v>71</v>
      </c>
      <c r="D73" s="13" t="s">
        <v>16</v>
      </c>
      <c r="E73" s="14">
        <f>E74</f>
        <v>849236</v>
      </c>
    </row>
    <row r="74" spans="1:5" ht="19.55" customHeight="1" outlineLevel="5" x14ac:dyDescent="0.25">
      <c r="A74" s="8" t="s">
        <v>33</v>
      </c>
      <c r="B74" s="13" t="s">
        <v>65</v>
      </c>
      <c r="C74" s="13" t="s">
        <v>71</v>
      </c>
      <c r="D74" s="13" t="s">
        <v>34</v>
      </c>
      <c r="E74" s="14">
        <f>E75</f>
        <v>849236</v>
      </c>
    </row>
    <row r="75" spans="1:5" ht="21.25" customHeight="1" outlineLevel="6" x14ac:dyDescent="0.25">
      <c r="A75" s="8" t="s">
        <v>35</v>
      </c>
      <c r="B75" s="13" t="s">
        <v>65</v>
      </c>
      <c r="C75" s="13" t="s">
        <v>71</v>
      </c>
      <c r="D75" s="13" t="s">
        <v>36</v>
      </c>
      <c r="E75" s="14">
        <f>'[1]прил 11 '!F26+'[1]прил 11 '!F67+'[1]прил 11 '!F515+'[1]прил 11 '!F710</f>
        <v>849236</v>
      </c>
    </row>
    <row r="76" spans="1:5" outlineLevel="4" x14ac:dyDescent="0.25">
      <c r="A76" s="8" t="s">
        <v>72</v>
      </c>
      <c r="B76" s="13" t="s">
        <v>65</v>
      </c>
      <c r="C76" s="13" t="s">
        <v>73</v>
      </c>
      <c r="D76" s="13" t="s">
        <v>16</v>
      </c>
      <c r="E76" s="14">
        <f>E77</f>
        <v>100000</v>
      </c>
    </row>
    <row r="77" spans="1:5" ht="19.55" customHeight="1" outlineLevel="5" x14ac:dyDescent="0.25">
      <c r="A77" s="8" t="s">
        <v>33</v>
      </c>
      <c r="B77" s="13" t="s">
        <v>65</v>
      </c>
      <c r="C77" s="13" t="s">
        <v>73</v>
      </c>
      <c r="D77" s="13" t="s">
        <v>34</v>
      </c>
      <c r="E77" s="14">
        <f>E78</f>
        <v>100000</v>
      </c>
    </row>
    <row r="78" spans="1:5" ht="20.25" customHeight="1" outlineLevel="6" x14ac:dyDescent="0.25">
      <c r="A78" s="8" t="s">
        <v>35</v>
      </c>
      <c r="B78" s="13" t="s">
        <v>65</v>
      </c>
      <c r="C78" s="13" t="s">
        <v>73</v>
      </c>
      <c r="D78" s="13" t="s">
        <v>36</v>
      </c>
      <c r="E78" s="14">
        <f>'[1]прил 11 '!F70</f>
        <v>100000</v>
      </c>
    </row>
    <row r="79" spans="1:5" ht="20.25" customHeight="1" outlineLevel="6" x14ac:dyDescent="0.25">
      <c r="A79" s="17" t="s">
        <v>74</v>
      </c>
      <c r="B79" s="18" t="s">
        <v>65</v>
      </c>
      <c r="C79" s="18" t="s">
        <v>75</v>
      </c>
      <c r="D79" s="18" t="s">
        <v>16</v>
      </c>
      <c r="E79" s="14">
        <f>E80</f>
        <v>64000</v>
      </c>
    </row>
    <row r="80" spans="1:5" ht="20.25" customHeight="1" outlineLevel="6" x14ac:dyDescent="0.25">
      <c r="A80" s="17" t="s">
        <v>33</v>
      </c>
      <c r="B80" s="18" t="s">
        <v>65</v>
      </c>
      <c r="C80" s="18" t="s">
        <v>75</v>
      </c>
      <c r="D80" s="18" t="s">
        <v>34</v>
      </c>
      <c r="E80" s="14">
        <f>E81</f>
        <v>64000</v>
      </c>
    </row>
    <row r="81" spans="1:5" ht="20.25" customHeight="1" outlineLevel="6" x14ac:dyDescent="0.25">
      <c r="A81" s="17" t="s">
        <v>35</v>
      </c>
      <c r="B81" s="18" t="s">
        <v>65</v>
      </c>
      <c r="C81" s="18" t="s">
        <v>75</v>
      </c>
      <c r="D81" s="18" t="s">
        <v>36</v>
      </c>
      <c r="E81" s="14">
        <f>'[1]прил 11 '!F73</f>
        <v>64000</v>
      </c>
    </row>
    <row r="82" spans="1:5" ht="36.700000000000003" outlineLevel="6" x14ac:dyDescent="0.25">
      <c r="A82" s="8" t="s">
        <v>76</v>
      </c>
      <c r="B82" s="13" t="s">
        <v>65</v>
      </c>
      <c r="C82" s="13" t="s">
        <v>77</v>
      </c>
      <c r="D82" s="13" t="s">
        <v>16</v>
      </c>
      <c r="E82" s="14">
        <f>E83</f>
        <v>22416328</v>
      </c>
    </row>
    <row r="83" spans="1:5" ht="36.700000000000003" outlineLevel="4" x14ac:dyDescent="0.25">
      <c r="A83" s="8" t="s">
        <v>78</v>
      </c>
      <c r="B83" s="13" t="s">
        <v>65</v>
      </c>
      <c r="C83" s="13" t="s">
        <v>79</v>
      </c>
      <c r="D83" s="13" t="s">
        <v>16</v>
      </c>
      <c r="E83" s="14">
        <f>E84+E86+E88</f>
        <v>22416328</v>
      </c>
    </row>
    <row r="84" spans="1:5" ht="55.55" customHeight="1" outlineLevel="5" x14ac:dyDescent="0.25">
      <c r="A84" s="8" t="s">
        <v>23</v>
      </c>
      <c r="B84" s="13" t="s">
        <v>65</v>
      </c>
      <c r="C84" s="13" t="s">
        <v>79</v>
      </c>
      <c r="D84" s="13" t="s">
        <v>24</v>
      </c>
      <c r="E84" s="14">
        <f>E85</f>
        <v>11899000</v>
      </c>
    </row>
    <row r="85" spans="1:5" outlineLevel="6" x14ac:dyDescent="0.25">
      <c r="A85" s="8" t="s">
        <v>80</v>
      </c>
      <c r="B85" s="13" t="s">
        <v>65</v>
      </c>
      <c r="C85" s="13" t="s">
        <v>79</v>
      </c>
      <c r="D85" s="13" t="s">
        <v>81</v>
      </c>
      <c r="E85" s="14">
        <f>'[1]прил 11 '!F77</f>
        <v>11899000</v>
      </c>
    </row>
    <row r="86" spans="1:5" ht="18.7" customHeight="1" outlineLevel="5" x14ac:dyDescent="0.25">
      <c r="A86" s="8" t="s">
        <v>33</v>
      </c>
      <c r="B86" s="13" t="s">
        <v>65</v>
      </c>
      <c r="C86" s="13" t="s">
        <v>79</v>
      </c>
      <c r="D86" s="13" t="s">
        <v>34</v>
      </c>
      <c r="E86" s="14">
        <f>E87</f>
        <v>9748820</v>
      </c>
    </row>
    <row r="87" spans="1:5" ht="20.25" customHeight="1" outlineLevel="6" x14ac:dyDescent="0.25">
      <c r="A87" s="8" t="s">
        <v>35</v>
      </c>
      <c r="B87" s="13" t="s">
        <v>65</v>
      </c>
      <c r="C87" s="13" t="s">
        <v>79</v>
      </c>
      <c r="D87" s="13" t="s">
        <v>36</v>
      </c>
      <c r="E87" s="14">
        <f>'[1]прил 11 '!F79</f>
        <v>9748820</v>
      </c>
    </row>
    <row r="88" spans="1:5" outlineLevel="5" x14ac:dyDescent="0.25">
      <c r="A88" s="8" t="s">
        <v>37</v>
      </c>
      <c r="B88" s="13" t="s">
        <v>65</v>
      </c>
      <c r="C88" s="13" t="s">
        <v>79</v>
      </c>
      <c r="D88" s="13" t="s">
        <v>38</v>
      </c>
      <c r="E88" s="14">
        <f>E89</f>
        <v>768508</v>
      </c>
    </row>
    <row r="89" spans="1:5" outlineLevel="6" x14ac:dyDescent="0.25">
      <c r="A89" s="8" t="s">
        <v>39</v>
      </c>
      <c r="B89" s="13" t="s">
        <v>65</v>
      </c>
      <c r="C89" s="13" t="s">
        <v>79</v>
      </c>
      <c r="D89" s="13" t="s">
        <v>40</v>
      </c>
      <c r="E89" s="14">
        <f>'[1]прил 11 '!F81</f>
        <v>768508</v>
      </c>
    </row>
    <row r="90" spans="1:5" ht="15.8" customHeight="1" outlineLevel="6" x14ac:dyDescent="0.25">
      <c r="A90" s="17" t="s">
        <v>82</v>
      </c>
      <c r="B90" s="13" t="s">
        <v>65</v>
      </c>
      <c r="C90" s="13" t="s">
        <v>83</v>
      </c>
      <c r="D90" s="13" t="s">
        <v>16</v>
      </c>
      <c r="E90" s="14">
        <f>E91</f>
        <v>1451100</v>
      </c>
    </row>
    <row r="91" spans="1:5" ht="36.700000000000003" outlineLevel="6" x14ac:dyDescent="0.25">
      <c r="A91" s="8" t="s">
        <v>84</v>
      </c>
      <c r="B91" s="13" t="s">
        <v>65</v>
      </c>
      <c r="C91" s="13" t="s">
        <v>85</v>
      </c>
      <c r="D91" s="13" t="s">
        <v>16</v>
      </c>
      <c r="E91" s="14">
        <f>E94+E92</f>
        <v>1451100</v>
      </c>
    </row>
    <row r="92" spans="1:5" ht="73.400000000000006" outlineLevel="6" x14ac:dyDescent="0.25">
      <c r="A92" s="8" t="s">
        <v>23</v>
      </c>
      <c r="B92" s="13" t="s">
        <v>65</v>
      </c>
      <c r="C92" s="13" t="s">
        <v>86</v>
      </c>
      <c r="D92" s="13" t="s">
        <v>24</v>
      </c>
      <c r="E92" s="14">
        <f>E93</f>
        <v>116000</v>
      </c>
    </row>
    <row r="93" spans="1:5" ht="36.700000000000003" outlineLevel="6" x14ac:dyDescent="0.25">
      <c r="A93" s="8" t="s">
        <v>25</v>
      </c>
      <c r="B93" s="13" t="s">
        <v>65</v>
      </c>
      <c r="C93" s="13" t="s">
        <v>86</v>
      </c>
      <c r="D93" s="13" t="s">
        <v>26</v>
      </c>
      <c r="E93" s="14">
        <f>'[1]прил 11 '!F85</f>
        <v>116000</v>
      </c>
    </row>
    <row r="94" spans="1:5" ht="36.700000000000003" outlineLevel="6" x14ac:dyDescent="0.25">
      <c r="A94" s="8" t="s">
        <v>33</v>
      </c>
      <c r="B94" s="13" t="s">
        <v>65</v>
      </c>
      <c r="C94" s="13" t="s">
        <v>86</v>
      </c>
      <c r="D94" s="13" t="s">
        <v>34</v>
      </c>
      <c r="E94" s="14">
        <f>E95</f>
        <v>1335100</v>
      </c>
    </row>
    <row r="95" spans="1:5" ht="36.700000000000003" outlineLevel="6" x14ac:dyDescent="0.25">
      <c r="A95" s="8" t="s">
        <v>35</v>
      </c>
      <c r="B95" s="13" t="s">
        <v>65</v>
      </c>
      <c r="C95" s="13" t="s">
        <v>86</v>
      </c>
      <c r="D95" s="13" t="s">
        <v>36</v>
      </c>
      <c r="E95" s="14">
        <f>'[1]прил 11 '!F87</f>
        <v>1335100</v>
      </c>
    </row>
    <row r="96" spans="1:5" ht="36.700000000000003" outlineLevel="6" x14ac:dyDescent="0.25">
      <c r="A96" s="15" t="s">
        <v>87</v>
      </c>
      <c r="B96" s="16" t="s">
        <v>65</v>
      </c>
      <c r="C96" s="16" t="s">
        <v>88</v>
      </c>
      <c r="D96" s="16" t="s">
        <v>16</v>
      </c>
      <c r="E96" s="14">
        <f>E97</f>
        <v>50000</v>
      </c>
    </row>
    <row r="97" spans="1:5" outlineLevel="6" x14ac:dyDescent="0.25">
      <c r="A97" s="8" t="s">
        <v>89</v>
      </c>
      <c r="B97" s="13" t="s">
        <v>65</v>
      </c>
      <c r="C97" s="13" t="s">
        <v>90</v>
      </c>
      <c r="D97" s="13" t="s">
        <v>16</v>
      </c>
      <c r="E97" s="14">
        <f>E98</f>
        <v>50000</v>
      </c>
    </row>
    <row r="98" spans="1:5" ht="36.700000000000003" outlineLevel="6" x14ac:dyDescent="0.25">
      <c r="A98" s="8" t="s">
        <v>91</v>
      </c>
      <c r="B98" s="13" t="s">
        <v>65</v>
      </c>
      <c r="C98" s="13" t="s">
        <v>92</v>
      </c>
      <c r="D98" s="13" t="s">
        <v>16</v>
      </c>
      <c r="E98" s="14">
        <f>E99</f>
        <v>50000</v>
      </c>
    </row>
    <row r="99" spans="1:5" ht="36.700000000000003" outlineLevel="6" x14ac:dyDescent="0.25">
      <c r="A99" s="8" t="s">
        <v>33</v>
      </c>
      <c r="B99" s="13" t="s">
        <v>65</v>
      </c>
      <c r="C99" s="13" t="s">
        <v>92</v>
      </c>
      <c r="D99" s="13" t="s">
        <v>34</v>
      </c>
      <c r="E99" s="14">
        <f>E100</f>
        <v>50000</v>
      </c>
    </row>
    <row r="100" spans="1:5" ht="20.25" customHeight="1" outlineLevel="6" x14ac:dyDescent="0.25">
      <c r="A100" s="8" t="s">
        <v>35</v>
      </c>
      <c r="B100" s="13" t="s">
        <v>65</v>
      </c>
      <c r="C100" s="13" t="s">
        <v>92</v>
      </c>
      <c r="D100" s="13" t="s">
        <v>36</v>
      </c>
      <c r="E100" s="14">
        <f>'[1]прил 11 '!F92</f>
        <v>50000</v>
      </c>
    </row>
    <row r="101" spans="1:5" ht="45" customHeight="1" outlineLevel="6" x14ac:dyDescent="0.25">
      <c r="A101" s="15" t="s">
        <v>93</v>
      </c>
      <c r="B101" s="16" t="s">
        <v>65</v>
      </c>
      <c r="C101" s="16" t="s">
        <v>94</v>
      </c>
      <c r="D101" s="16" t="s">
        <v>16</v>
      </c>
      <c r="E101" s="14">
        <f>E102</f>
        <v>1847368</v>
      </c>
    </row>
    <row r="102" spans="1:5" ht="36.700000000000003" customHeight="1" outlineLevel="6" x14ac:dyDescent="0.25">
      <c r="A102" s="19" t="s">
        <v>95</v>
      </c>
      <c r="B102" s="13" t="s">
        <v>65</v>
      </c>
      <c r="C102" s="13" t="s">
        <v>96</v>
      </c>
      <c r="D102" s="13" t="s">
        <v>16</v>
      </c>
      <c r="E102" s="14">
        <f>E103+E106</f>
        <v>1847368</v>
      </c>
    </row>
    <row r="103" spans="1:5" ht="36.700000000000003" outlineLevel="6" x14ac:dyDescent="0.25">
      <c r="A103" s="19" t="s">
        <v>97</v>
      </c>
      <c r="B103" s="13" t="s">
        <v>65</v>
      </c>
      <c r="C103" s="13" t="s">
        <v>98</v>
      </c>
      <c r="D103" s="13" t="s">
        <v>16</v>
      </c>
      <c r="E103" s="14">
        <f>E104</f>
        <v>1801438</v>
      </c>
    </row>
    <row r="104" spans="1:5" ht="23.3" customHeight="1" outlineLevel="6" x14ac:dyDescent="0.25">
      <c r="A104" s="8" t="s">
        <v>33</v>
      </c>
      <c r="B104" s="13" t="s">
        <v>65</v>
      </c>
      <c r="C104" s="13" t="s">
        <v>98</v>
      </c>
      <c r="D104" s="13" t="s">
        <v>34</v>
      </c>
      <c r="E104" s="14">
        <f>E105</f>
        <v>1801438</v>
      </c>
    </row>
    <row r="105" spans="1:5" ht="21.75" customHeight="1" outlineLevel="6" x14ac:dyDescent="0.25">
      <c r="A105" s="8" t="s">
        <v>35</v>
      </c>
      <c r="B105" s="13" t="s">
        <v>65</v>
      </c>
      <c r="C105" s="13" t="s">
        <v>98</v>
      </c>
      <c r="D105" s="13" t="s">
        <v>36</v>
      </c>
      <c r="E105" s="14">
        <f>'[1]прил 11 '!F97+'[1]прил 11 '!F31+'[1]прил 11 '!F715</f>
        <v>1801438</v>
      </c>
    </row>
    <row r="106" spans="1:5" ht="21.25" customHeight="1" outlineLevel="6" x14ac:dyDescent="0.25">
      <c r="A106" s="19" t="s">
        <v>99</v>
      </c>
      <c r="B106" s="13" t="s">
        <v>65</v>
      </c>
      <c r="C106" s="13" t="s">
        <v>100</v>
      </c>
      <c r="D106" s="13" t="s">
        <v>16</v>
      </c>
      <c r="E106" s="14">
        <f>E107</f>
        <v>45930</v>
      </c>
    </row>
    <row r="107" spans="1:5" ht="21.25" customHeight="1" outlineLevel="6" x14ac:dyDescent="0.25">
      <c r="A107" s="8" t="s">
        <v>33</v>
      </c>
      <c r="B107" s="13" t="s">
        <v>65</v>
      </c>
      <c r="C107" s="13" t="s">
        <v>100</v>
      </c>
      <c r="D107" s="13" t="s">
        <v>34</v>
      </c>
      <c r="E107" s="14">
        <f>E108</f>
        <v>45930</v>
      </c>
    </row>
    <row r="108" spans="1:5" ht="21.25" customHeight="1" outlineLevel="6" x14ac:dyDescent="0.25">
      <c r="A108" s="8" t="s">
        <v>35</v>
      </c>
      <c r="B108" s="13" t="s">
        <v>65</v>
      </c>
      <c r="C108" s="13" t="s">
        <v>100</v>
      </c>
      <c r="D108" s="13" t="s">
        <v>36</v>
      </c>
      <c r="E108" s="14">
        <f>'[1]прил 11 '!F100</f>
        <v>45930</v>
      </c>
    </row>
    <row r="109" spans="1:5" ht="38.25" customHeight="1" outlineLevel="6" x14ac:dyDescent="0.25">
      <c r="A109" s="15" t="s">
        <v>101</v>
      </c>
      <c r="B109" s="16" t="s">
        <v>65</v>
      </c>
      <c r="C109" s="16" t="s">
        <v>102</v>
      </c>
      <c r="D109" s="16" t="s">
        <v>16</v>
      </c>
      <c r="E109" s="14">
        <f>E110</f>
        <v>8960000</v>
      </c>
    </row>
    <row r="110" spans="1:5" ht="36.700000000000003" outlineLevel="6" x14ac:dyDescent="0.25">
      <c r="A110" s="8" t="s">
        <v>103</v>
      </c>
      <c r="B110" s="13" t="s">
        <v>65</v>
      </c>
      <c r="C110" s="13" t="s">
        <v>104</v>
      </c>
      <c r="D110" s="13" t="s">
        <v>16</v>
      </c>
      <c r="E110" s="14">
        <f>E111</f>
        <v>8960000</v>
      </c>
    </row>
    <row r="111" spans="1:5" ht="55.05" outlineLevel="6" x14ac:dyDescent="0.25">
      <c r="A111" s="8" t="s">
        <v>105</v>
      </c>
      <c r="B111" s="13" t="s">
        <v>65</v>
      </c>
      <c r="C111" s="13" t="s">
        <v>106</v>
      </c>
      <c r="D111" s="13" t="s">
        <v>16</v>
      </c>
      <c r="E111" s="14">
        <f>E112+E114+E116</f>
        <v>8960000</v>
      </c>
    </row>
    <row r="112" spans="1:5" ht="18" customHeight="1" outlineLevel="6" x14ac:dyDescent="0.25">
      <c r="A112" s="8" t="s">
        <v>33</v>
      </c>
      <c r="B112" s="13" t="s">
        <v>65</v>
      </c>
      <c r="C112" s="13" t="s">
        <v>106</v>
      </c>
      <c r="D112" s="13" t="s">
        <v>34</v>
      </c>
      <c r="E112" s="14">
        <f>E113</f>
        <v>3820000</v>
      </c>
    </row>
    <row r="113" spans="1:5" ht="18.7" customHeight="1" outlineLevel="6" x14ac:dyDescent="0.25">
      <c r="A113" s="8" t="s">
        <v>35</v>
      </c>
      <c r="B113" s="13" t="s">
        <v>65</v>
      </c>
      <c r="C113" s="13" t="s">
        <v>106</v>
      </c>
      <c r="D113" s="13" t="s">
        <v>36</v>
      </c>
      <c r="E113" s="14">
        <f>'[1]прил 11 '!F105</f>
        <v>3820000</v>
      </c>
    </row>
    <row r="114" spans="1:5" outlineLevel="6" x14ac:dyDescent="0.25">
      <c r="A114" s="8" t="s">
        <v>37</v>
      </c>
      <c r="B114" s="13" t="s">
        <v>65</v>
      </c>
      <c r="C114" s="13" t="s">
        <v>106</v>
      </c>
      <c r="D114" s="13" t="s">
        <v>38</v>
      </c>
      <c r="E114" s="14">
        <f>E115</f>
        <v>140000</v>
      </c>
    </row>
    <row r="115" spans="1:5" outlineLevel="6" x14ac:dyDescent="0.25">
      <c r="A115" s="8" t="s">
        <v>39</v>
      </c>
      <c r="B115" s="13" t="s">
        <v>65</v>
      </c>
      <c r="C115" s="13" t="s">
        <v>106</v>
      </c>
      <c r="D115" s="13" t="s">
        <v>40</v>
      </c>
      <c r="E115" s="14">
        <f>'[1]прил 11 '!F107</f>
        <v>140000</v>
      </c>
    </row>
    <row r="116" spans="1:5" ht="36.700000000000003" outlineLevel="6" x14ac:dyDescent="0.25">
      <c r="A116" s="17" t="s">
        <v>107</v>
      </c>
      <c r="B116" s="18" t="s">
        <v>65</v>
      </c>
      <c r="C116" s="18" t="s">
        <v>106</v>
      </c>
      <c r="D116" s="18" t="s">
        <v>108</v>
      </c>
      <c r="E116" s="14">
        <f>E117</f>
        <v>5000000</v>
      </c>
    </row>
    <row r="117" spans="1:5" outlineLevel="6" x14ac:dyDescent="0.25">
      <c r="A117" s="17" t="s">
        <v>109</v>
      </c>
      <c r="B117" s="18" t="s">
        <v>65</v>
      </c>
      <c r="C117" s="18" t="s">
        <v>106</v>
      </c>
      <c r="D117" s="18" t="s">
        <v>110</v>
      </c>
      <c r="E117" s="14">
        <f>'[1]прил 11 '!F109</f>
        <v>5000000</v>
      </c>
    </row>
    <row r="118" spans="1:5" ht="36.700000000000003" outlineLevel="6" x14ac:dyDescent="0.25">
      <c r="A118" s="15" t="s">
        <v>111</v>
      </c>
      <c r="B118" s="16" t="s">
        <v>65</v>
      </c>
      <c r="C118" s="16" t="s">
        <v>112</v>
      </c>
      <c r="D118" s="16" t="s">
        <v>16</v>
      </c>
      <c r="E118" s="14">
        <f>E119</f>
        <v>100000</v>
      </c>
    </row>
    <row r="119" spans="1:5" ht="36.700000000000003" outlineLevel="6" x14ac:dyDescent="0.25">
      <c r="A119" s="8" t="s">
        <v>113</v>
      </c>
      <c r="B119" s="13" t="s">
        <v>65</v>
      </c>
      <c r="C119" s="13" t="s">
        <v>114</v>
      </c>
      <c r="D119" s="13" t="s">
        <v>16</v>
      </c>
      <c r="E119" s="14">
        <f>E120</f>
        <v>100000</v>
      </c>
    </row>
    <row r="120" spans="1:5" outlineLevel="6" x14ac:dyDescent="0.25">
      <c r="A120" s="8" t="s">
        <v>72</v>
      </c>
      <c r="B120" s="13" t="s">
        <v>65</v>
      </c>
      <c r="C120" s="13" t="s">
        <v>115</v>
      </c>
      <c r="D120" s="13" t="s">
        <v>16</v>
      </c>
      <c r="E120" s="14">
        <f>E121</f>
        <v>100000</v>
      </c>
    </row>
    <row r="121" spans="1:5" ht="36.700000000000003" outlineLevel="6" x14ac:dyDescent="0.25">
      <c r="A121" s="8" t="s">
        <v>33</v>
      </c>
      <c r="B121" s="13" t="s">
        <v>65</v>
      </c>
      <c r="C121" s="13" t="s">
        <v>115</v>
      </c>
      <c r="D121" s="13" t="s">
        <v>34</v>
      </c>
      <c r="E121" s="14">
        <f>E122</f>
        <v>100000</v>
      </c>
    </row>
    <row r="122" spans="1:5" ht="36.700000000000003" outlineLevel="6" x14ac:dyDescent="0.25">
      <c r="A122" s="8" t="s">
        <v>35</v>
      </c>
      <c r="B122" s="13" t="s">
        <v>65</v>
      </c>
      <c r="C122" s="13" t="s">
        <v>115</v>
      </c>
      <c r="D122" s="13" t="s">
        <v>36</v>
      </c>
      <c r="E122" s="14">
        <f>'[1]прил 11 '!F114</f>
        <v>100000</v>
      </c>
    </row>
    <row r="123" spans="1:5" outlineLevel="2" x14ac:dyDescent="0.25">
      <c r="A123" s="8" t="s">
        <v>19</v>
      </c>
      <c r="B123" s="13" t="s">
        <v>65</v>
      </c>
      <c r="C123" s="13" t="s">
        <v>20</v>
      </c>
      <c r="D123" s="13" t="s">
        <v>16</v>
      </c>
      <c r="E123" s="14">
        <f>E127+E138+E141+E144+E132+E124</f>
        <v>46940197</v>
      </c>
    </row>
    <row r="124" spans="1:5" ht="165.1" outlineLevel="2" x14ac:dyDescent="0.25">
      <c r="A124" s="20" t="s">
        <v>116</v>
      </c>
      <c r="B124" s="13" t="s">
        <v>65</v>
      </c>
      <c r="C124" s="13" t="s">
        <v>117</v>
      </c>
      <c r="D124" s="13" t="s">
        <v>16</v>
      </c>
      <c r="E124" s="14">
        <f>E125</f>
        <v>1600000</v>
      </c>
    </row>
    <row r="125" spans="1:5" ht="36.700000000000003" outlineLevel="2" x14ac:dyDescent="0.25">
      <c r="A125" s="8" t="s">
        <v>33</v>
      </c>
      <c r="B125" s="13" t="s">
        <v>65</v>
      </c>
      <c r="C125" s="13" t="s">
        <v>117</v>
      </c>
      <c r="D125" s="13" t="s">
        <v>34</v>
      </c>
      <c r="E125" s="14">
        <f>E126</f>
        <v>1600000</v>
      </c>
    </row>
    <row r="126" spans="1:5" ht="36.700000000000003" outlineLevel="2" x14ac:dyDescent="0.25">
      <c r="A126" s="8" t="s">
        <v>35</v>
      </c>
      <c r="B126" s="13" t="s">
        <v>65</v>
      </c>
      <c r="C126" s="13" t="s">
        <v>117</v>
      </c>
      <c r="D126" s="13" t="s">
        <v>36</v>
      </c>
      <c r="E126" s="14">
        <f>'[1]прил 11 '!F118</f>
        <v>1600000</v>
      </c>
    </row>
    <row r="127" spans="1:5" ht="36.700000000000003" customHeight="1" outlineLevel="4" x14ac:dyDescent="0.25">
      <c r="A127" s="8" t="s">
        <v>31</v>
      </c>
      <c r="B127" s="13" t="s">
        <v>65</v>
      </c>
      <c r="C127" s="13" t="s">
        <v>32</v>
      </c>
      <c r="D127" s="13" t="s">
        <v>16</v>
      </c>
      <c r="E127" s="14">
        <f>E128+E130</f>
        <v>37225780</v>
      </c>
    </row>
    <row r="128" spans="1:5" ht="73.400000000000006" outlineLevel="5" x14ac:dyDescent="0.25">
      <c r="A128" s="8" t="s">
        <v>23</v>
      </c>
      <c r="B128" s="13" t="s">
        <v>65</v>
      </c>
      <c r="C128" s="13" t="s">
        <v>32</v>
      </c>
      <c r="D128" s="13" t="s">
        <v>24</v>
      </c>
      <c r="E128" s="14">
        <f>E129</f>
        <v>37205780</v>
      </c>
    </row>
    <row r="129" spans="1:5" ht="17.5" customHeight="1" outlineLevel="6" x14ac:dyDescent="0.25">
      <c r="A129" s="8" t="s">
        <v>25</v>
      </c>
      <c r="B129" s="13" t="s">
        <v>65</v>
      </c>
      <c r="C129" s="13" t="s">
        <v>32</v>
      </c>
      <c r="D129" s="13" t="s">
        <v>26</v>
      </c>
      <c r="E129" s="14">
        <f>'[1]прил 11 '!F121</f>
        <v>37205780</v>
      </c>
    </row>
    <row r="130" spans="1:5" ht="17.5" customHeight="1" outlineLevel="6" x14ac:dyDescent="0.25">
      <c r="A130" s="8" t="s">
        <v>33</v>
      </c>
      <c r="B130" s="13" t="s">
        <v>65</v>
      </c>
      <c r="C130" s="13" t="s">
        <v>32</v>
      </c>
      <c r="D130" s="13" t="s">
        <v>34</v>
      </c>
      <c r="E130" s="14">
        <f>E131</f>
        <v>20000</v>
      </c>
    </row>
    <row r="131" spans="1:5" ht="21.25" customHeight="1" outlineLevel="6" x14ac:dyDescent="0.25">
      <c r="A131" s="8" t="s">
        <v>35</v>
      </c>
      <c r="B131" s="13" t="s">
        <v>65</v>
      </c>
      <c r="C131" s="13" t="s">
        <v>32</v>
      </c>
      <c r="D131" s="13" t="s">
        <v>36</v>
      </c>
      <c r="E131" s="14">
        <f>'[1]прил 11 '!F123</f>
        <v>20000</v>
      </c>
    </row>
    <row r="132" spans="1:5" ht="39.25" customHeight="1" outlineLevel="6" x14ac:dyDescent="0.25">
      <c r="A132" s="8" t="s">
        <v>118</v>
      </c>
      <c r="B132" s="13" t="s">
        <v>65</v>
      </c>
      <c r="C132" s="13" t="s">
        <v>119</v>
      </c>
      <c r="D132" s="13" t="s">
        <v>16</v>
      </c>
      <c r="E132" s="14">
        <f>E135+E133</f>
        <v>0</v>
      </c>
    </row>
    <row r="133" spans="1:5" ht="39.25" customHeight="1" outlineLevel="6" x14ac:dyDescent="0.25">
      <c r="A133" s="8" t="s">
        <v>33</v>
      </c>
      <c r="B133" s="13" t="s">
        <v>65</v>
      </c>
      <c r="C133" s="13" t="s">
        <v>119</v>
      </c>
      <c r="D133" s="13" t="s">
        <v>34</v>
      </c>
      <c r="E133" s="14">
        <f>E134</f>
        <v>0</v>
      </c>
    </row>
    <row r="134" spans="1:5" ht="39.25" customHeight="1" outlineLevel="6" x14ac:dyDescent="0.25">
      <c r="A134" s="8" t="s">
        <v>35</v>
      </c>
      <c r="B134" s="13" t="s">
        <v>65</v>
      </c>
      <c r="C134" s="13" t="s">
        <v>119</v>
      </c>
      <c r="D134" s="13" t="s">
        <v>36</v>
      </c>
      <c r="E134" s="14">
        <f>'[1]прил 11 '!F126</f>
        <v>0</v>
      </c>
    </row>
    <row r="135" spans="1:5" ht="19.55" customHeight="1" outlineLevel="6" x14ac:dyDescent="0.25">
      <c r="A135" s="8" t="s">
        <v>37</v>
      </c>
      <c r="B135" s="13" t="s">
        <v>65</v>
      </c>
      <c r="C135" s="13" t="s">
        <v>119</v>
      </c>
      <c r="D135" s="13" t="s">
        <v>38</v>
      </c>
      <c r="E135" s="14">
        <f>E137+E136</f>
        <v>0</v>
      </c>
    </row>
    <row r="136" spans="1:5" ht="21.25" customHeight="1" outlineLevel="6" x14ac:dyDescent="0.25">
      <c r="A136" s="8" t="s">
        <v>120</v>
      </c>
      <c r="B136" s="13" t="s">
        <v>65</v>
      </c>
      <c r="C136" s="13" t="s">
        <v>119</v>
      </c>
      <c r="D136" s="13" t="s">
        <v>121</v>
      </c>
      <c r="E136" s="14">
        <f>'[1]прил 11 '!F128</f>
        <v>0</v>
      </c>
    </row>
    <row r="137" spans="1:5" ht="36.700000000000003" customHeight="1" outlineLevel="6" x14ac:dyDescent="0.25">
      <c r="A137" s="8" t="s">
        <v>122</v>
      </c>
      <c r="B137" s="13" t="s">
        <v>65</v>
      </c>
      <c r="C137" s="13" t="s">
        <v>119</v>
      </c>
      <c r="D137" s="13" t="s">
        <v>40</v>
      </c>
      <c r="E137" s="14">
        <f>'[1]прил 11 '!F129</f>
        <v>0</v>
      </c>
    </row>
    <row r="138" spans="1:5" ht="36.700000000000003" outlineLevel="6" x14ac:dyDescent="0.25">
      <c r="A138" s="8" t="s">
        <v>123</v>
      </c>
      <c r="B138" s="13" t="s">
        <v>65</v>
      </c>
      <c r="C138" s="13" t="s">
        <v>124</v>
      </c>
      <c r="D138" s="13" t="s">
        <v>16</v>
      </c>
      <c r="E138" s="14">
        <f>E139</f>
        <v>200000</v>
      </c>
    </row>
    <row r="139" spans="1:5" ht="16.5" customHeight="1" outlineLevel="6" x14ac:dyDescent="0.25">
      <c r="A139" s="8" t="s">
        <v>33</v>
      </c>
      <c r="B139" s="13" t="s">
        <v>65</v>
      </c>
      <c r="C139" s="13" t="s">
        <v>124</v>
      </c>
      <c r="D139" s="13" t="s">
        <v>34</v>
      </c>
      <c r="E139" s="14">
        <f>E140</f>
        <v>200000</v>
      </c>
    </row>
    <row r="140" spans="1:5" ht="20.25" customHeight="1" outlineLevel="6" x14ac:dyDescent="0.25">
      <c r="A140" s="8" t="s">
        <v>35</v>
      </c>
      <c r="B140" s="13" t="s">
        <v>65</v>
      </c>
      <c r="C140" s="13" t="s">
        <v>124</v>
      </c>
      <c r="D140" s="13" t="s">
        <v>36</v>
      </c>
      <c r="E140" s="14">
        <f>'[1]прил 11 '!F132</f>
        <v>200000</v>
      </c>
    </row>
    <row r="141" spans="1:5" ht="40.75" customHeight="1" outlineLevel="6" x14ac:dyDescent="0.25">
      <c r="A141" s="8" t="s">
        <v>125</v>
      </c>
      <c r="B141" s="13" t="s">
        <v>65</v>
      </c>
      <c r="C141" s="13" t="s">
        <v>126</v>
      </c>
      <c r="D141" s="13" t="s">
        <v>16</v>
      </c>
      <c r="E141" s="14">
        <f>E142</f>
        <v>104000</v>
      </c>
    </row>
    <row r="142" spans="1:5" ht="19.55" customHeight="1" outlineLevel="6" x14ac:dyDescent="0.25">
      <c r="A142" s="8" t="s">
        <v>33</v>
      </c>
      <c r="B142" s="13" t="s">
        <v>65</v>
      </c>
      <c r="C142" s="13" t="s">
        <v>126</v>
      </c>
      <c r="D142" s="13" t="s">
        <v>34</v>
      </c>
      <c r="E142" s="14">
        <f>E143</f>
        <v>104000</v>
      </c>
    </row>
    <row r="143" spans="1:5" ht="20.25" customHeight="1" outlineLevel="6" x14ac:dyDescent="0.25">
      <c r="A143" s="8" t="s">
        <v>35</v>
      </c>
      <c r="B143" s="13" t="s">
        <v>65</v>
      </c>
      <c r="C143" s="13" t="s">
        <v>126</v>
      </c>
      <c r="D143" s="13" t="s">
        <v>36</v>
      </c>
      <c r="E143" s="14">
        <f>'[1]прил 11 '!F519</f>
        <v>104000</v>
      </c>
    </row>
    <row r="144" spans="1:5" ht="21.75" customHeight="1" outlineLevel="6" x14ac:dyDescent="0.25">
      <c r="A144" s="8" t="s">
        <v>48</v>
      </c>
      <c r="B144" s="13" t="s">
        <v>65</v>
      </c>
      <c r="C144" s="13" t="s">
        <v>49</v>
      </c>
      <c r="D144" s="13" t="s">
        <v>16</v>
      </c>
      <c r="E144" s="14">
        <f>E145+E174+E148+E156+E164+E169+E153+E161</f>
        <v>7810417</v>
      </c>
    </row>
    <row r="145" spans="1:5" hidden="1" outlineLevel="6" x14ac:dyDescent="0.25">
      <c r="A145" s="8" t="s">
        <v>127</v>
      </c>
      <c r="B145" s="13" t="s">
        <v>65</v>
      </c>
      <c r="C145" s="13" t="s">
        <v>128</v>
      </c>
      <c r="D145" s="13" t="s">
        <v>16</v>
      </c>
      <c r="E145" s="14">
        <f>E146</f>
        <v>0</v>
      </c>
    </row>
    <row r="146" spans="1:5" ht="36.700000000000003" hidden="1" outlineLevel="6" x14ac:dyDescent="0.25">
      <c r="A146" s="8" t="s">
        <v>33</v>
      </c>
      <c r="B146" s="13" t="s">
        <v>65</v>
      </c>
      <c r="C146" s="13" t="s">
        <v>128</v>
      </c>
      <c r="D146" s="13" t="s">
        <v>34</v>
      </c>
      <c r="E146" s="14">
        <f>E147</f>
        <v>0</v>
      </c>
    </row>
    <row r="147" spans="1:5" ht="36.700000000000003" hidden="1" outlineLevel="6" x14ac:dyDescent="0.25">
      <c r="A147" s="8" t="s">
        <v>35</v>
      </c>
      <c r="B147" s="13" t="s">
        <v>65</v>
      </c>
      <c r="C147" s="13" t="s">
        <v>128</v>
      </c>
      <c r="D147" s="13" t="s">
        <v>36</v>
      </c>
      <c r="E147" s="21"/>
    </row>
    <row r="148" spans="1:5" ht="59.8" customHeight="1" outlineLevel="4" collapsed="1" x14ac:dyDescent="0.25">
      <c r="A148" s="22" t="s">
        <v>129</v>
      </c>
      <c r="B148" s="13" t="s">
        <v>65</v>
      </c>
      <c r="C148" s="13" t="s">
        <v>130</v>
      </c>
      <c r="D148" s="13" t="s">
        <v>16</v>
      </c>
      <c r="E148" s="14">
        <f>E149+E151</f>
        <v>1490622</v>
      </c>
    </row>
    <row r="149" spans="1:5" ht="38.25" customHeight="1" outlineLevel="5" x14ac:dyDescent="0.25">
      <c r="A149" s="8" t="s">
        <v>23</v>
      </c>
      <c r="B149" s="13" t="s">
        <v>65</v>
      </c>
      <c r="C149" s="13" t="s">
        <v>130</v>
      </c>
      <c r="D149" s="13" t="s">
        <v>24</v>
      </c>
      <c r="E149" s="14">
        <f>E150</f>
        <v>1475622</v>
      </c>
    </row>
    <row r="150" spans="1:5" ht="18.7" customHeight="1" outlineLevel="6" x14ac:dyDescent="0.25">
      <c r="A150" s="8" t="s">
        <v>25</v>
      </c>
      <c r="B150" s="13" t="s">
        <v>65</v>
      </c>
      <c r="C150" s="13" t="s">
        <v>130</v>
      </c>
      <c r="D150" s="13" t="s">
        <v>26</v>
      </c>
      <c r="E150" s="14">
        <f>'[1]прил 11 '!F136</f>
        <v>1475622</v>
      </c>
    </row>
    <row r="151" spans="1:5" ht="16.5" customHeight="1" outlineLevel="5" x14ac:dyDescent="0.25">
      <c r="A151" s="8" t="s">
        <v>33</v>
      </c>
      <c r="B151" s="13" t="s">
        <v>65</v>
      </c>
      <c r="C151" s="13" t="s">
        <v>130</v>
      </c>
      <c r="D151" s="13" t="s">
        <v>34</v>
      </c>
      <c r="E151" s="14">
        <f>E152</f>
        <v>15000</v>
      </c>
    </row>
    <row r="152" spans="1:5" ht="20.25" customHeight="1" outlineLevel="6" x14ac:dyDescent="0.25">
      <c r="A152" s="8" t="s">
        <v>35</v>
      </c>
      <c r="B152" s="13" t="s">
        <v>65</v>
      </c>
      <c r="C152" s="13" t="s">
        <v>130</v>
      </c>
      <c r="D152" s="13" t="s">
        <v>36</v>
      </c>
      <c r="E152" s="14">
        <f>'[1]прил 11 '!F138</f>
        <v>15000</v>
      </c>
    </row>
    <row r="153" spans="1:5" ht="64.05" customHeight="1" outlineLevel="6" x14ac:dyDescent="0.25">
      <c r="A153" s="23" t="s">
        <v>131</v>
      </c>
      <c r="B153" s="13" t="s">
        <v>65</v>
      </c>
      <c r="C153" s="13" t="s">
        <v>132</v>
      </c>
      <c r="D153" s="13" t="s">
        <v>16</v>
      </c>
      <c r="E153" s="14">
        <f>E154</f>
        <v>353579</v>
      </c>
    </row>
    <row r="154" spans="1:5" ht="41.95" customHeight="1" outlineLevel="6" x14ac:dyDescent="0.25">
      <c r="A154" s="8" t="s">
        <v>23</v>
      </c>
      <c r="B154" s="13" t="s">
        <v>65</v>
      </c>
      <c r="C154" s="13" t="s">
        <v>132</v>
      </c>
      <c r="D154" s="13" t="s">
        <v>24</v>
      </c>
      <c r="E154" s="14">
        <f>E155</f>
        <v>353579</v>
      </c>
    </row>
    <row r="155" spans="1:5" ht="41.95" customHeight="1" outlineLevel="6" x14ac:dyDescent="0.25">
      <c r="A155" s="8" t="s">
        <v>25</v>
      </c>
      <c r="B155" s="13" t="s">
        <v>65</v>
      </c>
      <c r="C155" s="13" t="s">
        <v>132</v>
      </c>
      <c r="D155" s="13" t="s">
        <v>26</v>
      </c>
      <c r="E155" s="14">
        <f>'[1]прил 11 '!F141</f>
        <v>353579</v>
      </c>
    </row>
    <row r="156" spans="1:5" ht="55.05" outlineLevel="4" x14ac:dyDescent="0.25">
      <c r="A156" s="24" t="s">
        <v>133</v>
      </c>
      <c r="B156" s="13" t="s">
        <v>65</v>
      </c>
      <c r="C156" s="18" t="s">
        <v>134</v>
      </c>
      <c r="D156" s="13" t="s">
        <v>16</v>
      </c>
      <c r="E156" s="14">
        <f>E157+E159</f>
        <v>1326349</v>
      </c>
    </row>
    <row r="157" spans="1:5" ht="73.400000000000006" outlineLevel="5" x14ac:dyDescent="0.25">
      <c r="A157" s="8" t="s">
        <v>23</v>
      </c>
      <c r="B157" s="13" t="s">
        <v>65</v>
      </c>
      <c r="C157" s="18" t="s">
        <v>134</v>
      </c>
      <c r="D157" s="13" t="s">
        <v>24</v>
      </c>
      <c r="E157" s="14">
        <f>E158</f>
        <v>1311349</v>
      </c>
    </row>
    <row r="158" spans="1:5" ht="49.75" customHeight="1" outlineLevel="6" x14ac:dyDescent="0.25">
      <c r="A158" s="8" t="s">
        <v>25</v>
      </c>
      <c r="B158" s="13" t="s">
        <v>65</v>
      </c>
      <c r="C158" s="18" t="s">
        <v>134</v>
      </c>
      <c r="D158" s="13" t="s">
        <v>26</v>
      </c>
      <c r="E158" s="14">
        <f>'[1]прил 11 '!F144</f>
        <v>1311349</v>
      </c>
    </row>
    <row r="159" spans="1:5" ht="19.55" customHeight="1" outlineLevel="5" x14ac:dyDescent="0.25">
      <c r="A159" s="8" t="s">
        <v>33</v>
      </c>
      <c r="B159" s="13" t="s">
        <v>65</v>
      </c>
      <c r="C159" s="18" t="s">
        <v>134</v>
      </c>
      <c r="D159" s="13" t="s">
        <v>34</v>
      </c>
      <c r="E159" s="14">
        <f>E160</f>
        <v>15000</v>
      </c>
    </row>
    <row r="160" spans="1:5" ht="19.55" customHeight="1" outlineLevel="6" x14ac:dyDescent="0.25">
      <c r="A160" s="8" t="s">
        <v>35</v>
      </c>
      <c r="B160" s="13" t="s">
        <v>65</v>
      </c>
      <c r="C160" s="18" t="s">
        <v>134</v>
      </c>
      <c r="D160" s="13" t="s">
        <v>36</v>
      </c>
      <c r="E160" s="14">
        <f>'[1]прил 11 '!F146</f>
        <v>15000</v>
      </c>
    </row>
    <row r="161" spans="1:5" ht="38.049999999999997" customHeight="1" outlineLevel="6" x14ac:dyDescent="0.3">
      <c r="A161" s="25" t="s">
        <v>135</v>
      </c>
      <c r="B161" s="13" t="s">
        <v>65</v>
      </c>
      <c r="C161" s="13" t="s">
        <v>136</v>
      </c>
      <c r="D161" s="13" t="s">
        <v>16</v>
      </c>
      <c r="E161" s="14">
        <f>E162</f>
        <v>950000</v>
      </c>
    </row>
    <row r="162" spans="1:5" ht="50.3" customHeight="1" outlineLevel="6" x14ac:dyDescent="0.25">
      <c r="A162" s="8" t="s">
        <v>23</v>
      </c>
      <c r="B162" s="13" t="s">
        <v>65</v>
      </c>
      <c r="C162" s="13" t="s">
        <v>136</v>
      </c>
      <c r="D162" s="13" t="s">
        <v>24</v>
      </c>
      <c r="E162" s="14">
        <f>E163</f>
        <v>950000</v>
      </c>
    </row>
    <row r="163" spans="1:5" ht="19.55" customHeight="1" outlineLevel="6" x14ac:dyDescent="0.25">
      <c r="A163" s="8" t="s">
        <v>25</v>
      </c>
      <c r="B163" s="13" t="s">
        <v>65</v>
      </c>
      <c r="C163" s="13" t="s">
        <v>136</v>
      </c>
      <c r="D163" s="13" t="s">
        <v>26</v>
      </c>
      <c r="E163" s="14">
        <f>'[1]прил 11 '!F149</f>
        <v>950000</v>
      </c>
    </row>
    <row r="164" spans="1:5" ht="46.2" customHeight="1" outlineLevel="4" x14ac:dyDescent="0.25">
      <c r="A164" s="22" t="s">
        <v>137</v>
      </c>
      <c r="B164" s="13" t="s">
        <v>65</v>
      </c>
      <c r="C164" s="13" t="s">
        <v>138</v>
      </c>
      <c r="D164" s="13" t="s">
        <v>16</v>
      </c>
      <c r="E164" s="14">
        <f>E165+E167</f>
        <v>946950</v>
      </c>
    </row>
    <row r="165" spans="1:5" ht="73.400000000000006" outlineLevel="5" x14ac:dyDescent="0.25">
      <c r="A165" s="8" t="s">
        <v>23</v>
      </c>
      <c r="B165" s="13" t="s">
        <v>65</v>
      </c>
      <c r="C165" s="13" t="s">
        <v>138</v>
      </c>
      <c r="D165" s="13" t="s">
        <v>24</v>
      </c>
      <c r="E165" s="14">
        <f>E166</f>
        <v>901950</v>
      </c>
    </row>
    <row r="166" spans="1:5" ht="19.55" customHeight="1" outlineLevel="6" x14ac:dyDescent="0.25">
      <c r="A166" s="8" t="s">
        <v>25</v>
      </c>
      <c r="B166" s="13" t="s">
        <v>65</v>
      </c>
      <c r="C166" s="13" t="s">
        <v>138</v>
      </c>
      <c r="D166" s="13" t="s">
        <v>26</v>
      </c>
      <c r="E166" s="14">
        <f>'[1]прил 11 '!F152</f>
        <v>901950</v>
      </c>
    </row>
    <row r="167" spans="1:5" ht="19.55" customHeight="1" outlineLevel="5" x14ac:dyDescent="0.25">
      <c r="A167" s="8" t="s">
        <v>33</v>
      </c>
      <c r="B167" s="13" t="s">
        <v>65</v>
      </c>
      <c r="C167" s="13" t="s">
        <v>138</v>
      </c>
      <c r="D167" s="13" t="s">
        <v>34</v>
      </c>
      <c r="E167" s="14">
        <f>E168</f>
        <v>45000</v>
      </c>
    </row>
    <row r="168" spans="1:5" ht="19.55" customHeight="1" outlineLevel="6" x14ac:dyDescent="0.25">
      <c r="A168" s="8" t="s">
        <v>35</v>
      </c>
      <c r="B168" s="13" t="s">
        <v>65</v>
      </c>
      <c r="C168" s="13" t="s">
        <v>138</v>
      </c>
      <c r="D168" s="13" t="s">
        <v>36</v>
      </c>
      <c r="E168" s="14">
        <f>'[1]прил 11 '!F154</f>
        <v>45000</v>
      </c>
    </row>
    <row r="169" spans="1:5" ht="40.75" customHeight="1" outlineLevel="6" x14ac:dyDescent="0.25">
      <c r="A169" s="23" t="s">
        <v>139</v>
      </c>
      <c r="B169" s="13" t="s">
        <v>65</v>
      </c>
      <c r="C169" s="13" t="s">
        <v>140</v>
      </c>
      <c r="D169" s="13" t="s">
        <v>16</v>
      </c>
      <c r="E169" s="14">
        <f>E170+E172</f>
        <v>2028917</v>
      </c>
    </row>
    <row r="170" spans="1:5" ht="73.400000000000006" outlineLevel="6" x14ac:dyDescent="0.25">
      <c r="A170" s="8" t="s">
        <v>23</v>
      </c>
      <c r="B170" s="13" t="s">
        <v>65</v>
      </c>
      <c r="C170" s="13" t="s">
        <v>140</v>
      </c>
      <c r="D170" s="13" t="s">
        <v>24</v>
      </c>
      <c r="E170" s="14">
        <f>E171</f>
        <v>1871317</v>
      </c>
    </row>
    <row r="171" spans="1:5" ht="17.5" customHeight="1" outlineLevel="6" x14ac:dyDescent="0.25">
      <c r="A171" s="8" t="s">
        <v>25</v>
      </c>
      <c r="B171" s="13" t="s">
        <v>65</v>
      </c>
      <c r="C171" s="13" t="s">
        <v>140</v>
      </c>
      <c r="D171" s="13" t="s">
        <v>26</v>
      </c>
      <c r="E171" s="14">
        <f>'[1]прил 11 '!F157</f>
        <v>1871317</v>
      </c>
    </row>
    <row r="172" spans="1:5" ht="17.5" customHeight="1" outlineLevel="6" x14ac:dyDescent="0.25">
      <c r="A172" s="8" t="s">
        <v>33</v>
      </c>
      <c r="B172" s="13" t="s">
        <v>65</v>
      </c>
      <c r="C172" s="13" t="s">
        <v>140</v>
      </c>
      <c r="D172" s="13" t="s">
        <v>34</v>
      </c>
      <c r="E172" s="14">
        <f>E173</f>
        <v>157600</v>
      </c>
    </row>
    <row r="173" spans="1:5" ht="17.5" customHeight="1" outlineLevel="6" x14ac:dyDescent="0.25">
      <c r="A173" s="8" t="s">
        <v>35</v>
      </c>
      <c r="B173" s="13" t="s">
        <v>65</v>
      </c>
      <c r="C173" s="13" t="s">
        <v>140</v>
      </c>
      <c r="D173" s="13" t="s">
        <v>36</v>
      </c>
      <c r="E173" s="14">
        <f>'[1]прил 11 '!F159</f>
        <v>157600</v>
      </c>
    </row>
    <row r="174" spans="1:5" ht="94.75" customHeight="1" outlineLevel="6" x14ac:dyDescent="0.25">
      <c r="A174" s="23" t="s">
        <v>141</v>
      </c>
      <c r="B174" s="13" t="s">
        <v>65</v>
      </c>
      <c r="C174" s="13" t="s">
        <v>142</v>
      </c>
      <c r="D174" s="13" t="s">
        <v>16</v>
      </c>
      <c r="E174" s="14">
        <f>E175+E177</f>
        <v>714000</v>
      </c>
    </row>
    <row r="175" spans="1:5" ht="73.400000000000006" outlineLevel="6" x14ac:dyDescent="0.25">
      <c r="A175" s="8" t="s">
        <v>23</v>
      </c>
      <c r="B175" s="13" t="s">
        <v>65</v>
      </c>
      <c r="C175" s="13" t="s">
        <v>142</v>
      </c>
      <c r="D175" s="13" t="s">
        <v>24</v>
      </c>
      <c r="E175" s="14">
        <f>E176</f>
        <v>654000</v>
      </c>
    </row>
    <row r="176" spans="1:5" ht="19.55" customHeight="1" outlineLevel="6" x14ac:dyDescent="0.25">
      <c r="A176" s="8" t="s">
        <v>25</v>
      </c>
      <c r="B176" s="13" t="s">
        <v>65</v>
      </c>
      <c r="C176" s="13" t="s">
        <v>142</v>
      </c>
      <c r="D176" s="13" t="s">
        <v>26</v>
      </c>
      <c r="E176" s="14">
        <f>'[1]прил 11 '!F162</f>
        <v>654000</v>
      </c>
    </row>
    <row r="177" spans="1:7" ht="36.700000000000003" outlineLevel="6" x14ac:dyDescent="0.25">
      <c r="A177" s="8" t="s">
        <v>33</v>
      </c>
      <c r="B177" s="13" t="s">
        <v>65</v>
      </c>
      <c r="C177" s="13" t="s">
        <v>142</v>
      </c>
      <c r="D177" s="13" t="s">
        <v>34</v>
      </c>
      <c r="E177" s="14">
        <f>E178</f>
        <v>60000</v>
      </c>
    </row>
    <row r="178" spans="1:7" ht="36.700000000000003" outlineLevel="6" x14ac:dyDescent="0.25">
      <c r="A178" s="8" t="s">
        <v>35</v>
      </c>
      <c r="B178" s="13" t="s">
        <v>65</v>
      </c>
      <c r="C178" s="13" t="s">
        <v>142</v>
      </c>
      <c r="D178" s="13" t="s">
        <v>36</v>
      </c>
      <c r="E178" s="14">
        <f>'[1]прил 11 '!F164</f>
        <v>60000</v>
      </c>
    </row>
    <row r="179" spans="1:7" ht="22.75" customHeight="1" outlineLevel="6" x14ac:dyDescent="0.25">
      <c r="A179" s="26" t="s">
        <v>143</v>
      </c>
      <c r="B179" s="9" t="s">
        <v>144</v>
      </c>
      <c r="C179" s="9" t="s">
        <v>15</v>
      </c>
      <c r="D179" s="9" t="s">
        <v>16</v>
      </c>
      <c r="E179" s="10">
        <f t="shared" ref="E179:E184" si="0">E180</f>
        <v>1994680</v>
      </c>
      <c r="G179" s="12">
        <f>E179/'[1]прил 11 '!F716*100</f>
        <v>0.17728361326841133</v>
      </c>
    </row>
    <row r="180" spans="1:7" ht="22.75" customHeight="1" outlineLevel="6" x14ac:dyDescent="0.25">
      <c r="A180" s="8" t="s">
        <v>145</v>
      </c>
      <c r="B180" s="13" t="s">
        <v>146</v>
      </c>
      <c r="C180" s="13" t="s">
        <v>15</v>
      </c>
      <c r="D180" s="13" t="s">
        <v>16</v>
      </c>
      <c r="E180" s="14">
        <f t="shared" si="0"/>
        <v>1994680</v>
      </c>
    </row>
    <row r="181" spans="1:7" outlineLevel="6" x14ac:dyDescent="0.25">
      <c r="A181" s="8" t="s">
        <v>19</v>
      </c>
      <c r="B181" s="13" t="s">
        <v>146</v>
      </c>
      <c r="C181" s="13" t="s">
        <v>20</v>
      </c>
      <c r="D181" s="13" t="s">
        <v>16</v>
      </c>
      <c r="E181" s="14">
        <f t="shared" si="0"/>
        <v>1994680</v>
      </c>
    </row>
    <row r="182" spans="1:7" outlineLevel="6" x14ac:dyDescent="0.25">
      <c r="A182" s="8" t="s">
        <v>48</v>
      </c>
      <c r="B182" s="13" t="s">
        <v>146</v>
      </c>
      <c r="C182" s="13" t="s">
        <v>49</v>
      </c>
      <c r="D182" s="13" t="s">
        <v>16</v>
      </c>
      <c r="E182" s="14">
        <f>E183+E186</f>
        <v>1994680</v>
      </c>
    </row>
    <row r="183" spans="1:7" ht="52.3" customHeight="1" outlineLevel="6" x14ac:dyDescent="0.25">
      <c r="A183" s="19" t="s">
        <v>147</v>
      </c>
      <c r="B183" s="13" t="s">
        <v>146</v>
      </c>
      <c r="C183" s="13" t="s">
        <v>148</v>
      </c>
      <c r="D183" s="13" t="s">
        <v>16</v>
      </c>
      <c r="E183" s="14">
        <f t="shared" si="0"/>
        <v>1724680</v>
      </c>
    </row>
    <row r="184" spans="1:7" ht="73.400000000000006" outlineLevel="6" x14ac:dyDescent="0.25">
      <c r="A184" s="8" t="s">
        <v>23</v>
      </c>
      <c r="B184" s="13" t="s">
        <v>146</v>
      </c>
      <c r="C184" s="13" t="s">
        <v>148</v>
      </c>
      <c r="D184" s="13" t="s">
        <v>24</v>
      </c>
      <c r="E184" s="14">
        <f t="shared" si="0"/>
        <v>1724680</v>
      </c>
    </row>
    <row r="185" spans="1:7" ht="36.700000000000003" outlineLevel="6" x14ac:dyDescent="0.25">
      <c r="A185" s="8" t="s">
        <v>25</v>
      </c>
      <c r="B185" s="13" t="s">
        <v>146</v>
      </c>
      <c r="C185" s="13" t="s">
        <v>148</v>
      </c>
      <c r="D185" s="13" t="s">
        <v>26</v>
      </c>
      <c r="E185" s="14">
        <f>'[1]прил 11 '!F171</f>
        <v>1724680</v>
      </c>
    </row>
    <row r="186" spans="1:7" ht="55.05" outlineLevel="6" x14ac:dyDescent="0.25">
      <c r="A186" s="19" t="s">
        <v>149</v>
      </c>
      <c r="B186" s="13" t="s">
        <v>146</v>
      </c>
      <c r="C186" s="13" t="s">
        <v>150</v>
      </c>
      <c r="D186" s="13" t="s">
        <v>16</v>
      </c>
      <c r="E186" s="14">
        <f>E187</f>
        <v>270000</v>
      </c>
    </row>
    <row r="187" spans="1:7" ht="73.400000000000006" outlineLevel="6" x14ac:dyDescent="0.25">
      <c r="A187" s="8" t="s">
        <v>23</v>
      </c>
      <c r="B187" s="13" t="s">
        <v>146</v>
      </c>
      <c r="C187" s="13" t="s">
        <v>150</v>
      </c>
      <c r="D187" s="13" t="s">
        <v>24</v>
      </c>
      <c r="E187" s="14">
        <f>E188</f>
        <v>270000</v>
      </c>
    </row>
    <row r="188" spans="1:7" ht="36.700000000000003" outlineLevel="6" x14ac:dyDescent="0.25">
      <c r="A188" s="8" t="s">
        <v>25</v>
      </c>
      <c r="B188" s="13" t="s">
        <v>146</v>
      </c>
      <c r="C188" s="13" t="s">
        <v>150</v>
      </c>
      <c r="D188" s="13" t="s">
        <v>26</v>
      </c>
      <c r="E188" s="14">
        <f>'[1]прил 11 '!F174</f>
        <v>270000</v>
      </c>
    </row>
    <row r="189" spans="1:7" s="11" customFormat="1" ht="19.55" customHeight="1" x14ac:dyDescent="0.25">
      <c r="A189" s="8" t="s">
        <v>151</v>
      </c>
      <c r="B189" s="9" t="s">
        <v>152</v>
      </c>
      <c r="C189" s="9" t="s">
        <v>15</v>
      </c>
      <c r="D189" s="9" t="s">
        <v>16</v>
      </c>
      <c r="E189" s="10">
        <f>E190+E195</f>
        <v>805000</v>
      </c>
      <c r="G189" s="12">
        <f>E189/'[1]прил 11 '!F716*100</f>
        <v>7.1546969278817207E-2</v>
      </c>
    </row>
    <row r="190" spans="1:7" ht="36.700000000000003" outlineLevel="1" x14ac:dyDescent="0.25">
      <c r="A190" s="8" t="s">
        <v>153</v>
      </c>
      <c r="B190" s="13" t="s">
        <v>154</v>
      </c>
      <c r="C190" s="13" t="s">
        <v>15</v>
      </c>
      <c r="D190" s="13" t="s">
        <v>16</v>
      </c>
      <c r="E190" s="14">
        <f>E191</f>
        <v>200000</v>
      </c>
    </row>
    <row r="191" spans="1:7" outlineLevel="3" x14ac:dyDescent="0.25">
      <c r="A191" s="8" t="s">
        <v>19</v>
      </c>
      <c r="B191" s="13" t="s">
        <v>154</v>
      </c>
      <c r="C191" s="13" t="s">
        <v>20</v>
      </c>
      <c r="D191" s="13" t="s">
        <v>16</v>
      </c>
      <c r="E191" s="14">
        <f>E192</f>
        <v>200000</v>
      </c>
    </row>
    <row r="192" spans="1:7" ht="19.55" customHeight="1" outlineLevel="4" x14ac:dyDescent="0.25">
      <c r="A192" s="8" t="s">
        <v>155</v>
      </c>
      <c r="B192" s="13" t="s">
        <v>154</v>
      </c>
      <c r="C192" s="13" t="s">
        <v>156</v>
      </c>
      <c r="D192" s="13" t="s">
        <v>16</v>
      </c>
      <c r="E192" s="14">
        <f>E193</f>
        <v>200000</v>
      </c>
    </row>
    <row r="193" spans="1:7" ht="17.5" customHeight="1" outlineLevel="5" x14ac:dyDescent="0.25">
      <c r="A193" s="8" t="s">
        <v>33</v>
      </c>
      <c r="B193" s="13" t="s">
        <v>154</v>
      </c>
      <c r="C193" s="13" t="s">
        <v>156</v>
      </c>
      <c r="D193" s="13" t="s">
        <v>34</v>
      </c>
      <c r="E193" s="14">
        <f>E194</f>
        <v>200000</v>
      </c>
    </row>
    <row r="194" spans="1:7" ht="18.7" customHeight="1" outlineLevel="6" x14ac:dyDescent="0.25">
      <c r="A194" s="8" t="s">
        <v>35</v>
      </c>
      <c r="B194" s="13" t="s">
        <v>154</v>
      </c>
      <c r="C194" s="13" t="s">
        <v>156</v>
      </c>
      <c r="D194" s="13" t="s">
        <v>36</v>
      </c>
      <c r="E194" s="14">
        <f>'[1]прил 11 '!F180</f>
        <v>200000</v>
      </c>
    </row>
    <row r="195" spans="1:7" outlineLevel="6" x14ac:dyDescent="0.25">
      <c r="A195" s="8" t="s">
        <v>157</v>
      </c>
      <c r="B195" s="13" t="s">
        <v>158</v>
      </c>
      <c r="C195" s="13" t="s">
        <v>15</v>
      </c>
      <c r="D195" s="13" t="s">
        <v>16</v>
      </c>
      <c r="E195" s="14">
        <f>E196</f>
        <v>605000</v>
      </c>
    </row>
    <row r="196" spans="1:7" ht="36.700000000000003" outlineLevel="6" x14ac:dyDescent="0.25">
      <c r="A196" s="8" t="s">
        <v>47</v>
      </c>
      <c r="B196" s="13" t="s">
        <v>158</v>
      </c>
      <c r="C196" s="13" t="s">
        <v>20</v>
      </c>
      <c r="D196" s="13" t="s">
        <v>16</v>
      </c>
      <c r="E196" s="14">
        <f>E197</f>
        <v>605000</v>
      </c>
    </row>
    <row r="197" spans="1:7" ht="36.700000000000003" outlineLevel="6" x14ac:dyDescent="0.25">
      <c r="A197" s="8" t="s">
        <v>159</v>
      </c>
      <c r="B197" s="13" t="s">
        <v>158</v>
      </c>
      <c r="C197" s="13" t="s">
        <v>160</v>
      </c>
      <c r="D197" s="13" t="s">
        <v>16</v>
      </c>
      <c r="E197" s="14">
        <f>E198</f>
        <v>605000</v>
      </c>
    </row>
    <row r="198" spans="1:7" ht="36.700000000000003" outlineLevel="6" x14ac:dyDescent="0.25">
      <c r="A198" s="8" t="s">
        <v>33</v>
      </c>
      <c r="B198" s="13" t="s">
        <v>158</v>
      </c>
      <c r="C198" s="13" t="s">
        <v>160</v>
      </c>
      <c r="D198" s="13" t="s">
        <v>34</v>
      </c>
      <c r="E198" s="14">
        <f>E199</f>
        <v>605000</v>
      </c>
    </row>
    <row r="199" spans="1:7" ht="36.700000000000003" outlineLevel="6" x14ac:dyDescent="0.25">
      <c r="A199" s="8" t="s">
        <v>35</v>
      </c>
      <c r="B199" s="13" t="s">
        <v>158</v>
      </c>
      <c r="C199" s="13" t="s">
        <v>160</v>
      </c>
      <c r="D199" s="13" t="s">
        <v>36</v>
      </c>
      <c r="E199" s="14">
        <f>'[1]прил 11 '!F185</f>
        <v>605000</v>
      </c>
    </row>
    <row r="200" spans="1:7" s="11" customFormat="1" x14ac:dyDescent="0.25">
      <c r="A200" s="8" t="s">
        <v>161</v>
      </c>
      <c r="B200" s="9" t="s">
        <v>162</v>
      </c>
      <c r="C200" s="9" t="s">
        <v>15</v>
      </c>
      <c r="D200" s="9" t="s">
        <v>16</v>
      </c>
      <c r="E200" s="10">
        <f>E201+E207+E218+E230</f>
        <v>15218133.93</v>
      </c>
      <c r="G200" s="12">
        <f>E200/'[1]прил 11 '!F716*100</f>
        <v>1.3525606966094856</v>
      </c>
    </row>
    <row r="201" spans="1:7" s="11" customFormat="1" x14ac:dyDescent="0.25">
      <c r="A201" s="8" t="s">
        <v>163</v>
      </c>
      <c r="B201" s="13" t="s">
        <v>164</v>
      </c>
      <c r="C201" s="13" t="s">
        <v>15</v>
      </c>
      <c r="D201" s="13" t="s">
        <v>16</v>
      </c>
      <c r="E201" s="14">
        <f>E202</f>
        <v>1122746.8500000001</v>
      </c>
    </row>
    <row r="202" spans="1:7" s="11" customFormat="1" x14ac:dyDescent="0.25">
      <c r="A202" s="8" t="s">
        <v>19</v>
      </c>
      <c r="B202" s="13" t="s">
        <v>164</v>
      </c>
      <c r="C202" s="13" t="s">
        <v>20</v>
      </c>
      <c r="D202" s="13" t="s">
        <v>16</v>
      </c>
      <c r="E202" s="14">
        <f>E203</f>
        <v>1122746.8500000001</v>
      </c>
    </row>
    <row r="203" spans="1:7" s="11" customFormat="1" x14ac:dyDescent="0.25">
      <c r="A203" s="8" t="s">
        <v>48</v>
      </c>
      <c r="B203" s="13" t="s">
        <v>164</v>
      </c>
      <c r="C203" s="13" t="s">
        <v>49</v>
      </c>
      <c r="D203" s="13" t="s">
        <v>16</v>
      </c>
      <c r="E203" s="14">
        <f>E204</f>
        <v>1122746.8500000001</v>
      </c>
    </row>
    <row r="204" spans="1:7" s="11" customFormat="1" ht="67.45" customHeight="1" x14ac:dyDescent="0.25">
      <c r="A204" s="23" t="s">
        <v>165</v>
      </c>
      <c r="B204" s="13" t="s">
        <v>164</v>
      </c>
      <c r="C204" s="13" t="s">
        <v>166</v>
      </c>
      <c r="D204" s="13" t="s">
        <v>16</v>
      </c>
      <c r="E204" s="14">
        <f>E205</f>
        <v>1122746.8500000001</v>
      </c>
    </row>
    <row r="205" spans="1:7" s="11" customFormat="1" ht="18.7" customHeight="1" x14ac:dyDescent="0.25">
      <c r="A205" s="8" t="s">
        <v>33</v>
      </c>
      <c r="B205" s="13" t="s">
        <v>164</v>
      </c>
      <c r="C205" s="13" t="s">
        <v>166</v>
      </c>
      <c r="D205" s="13" t="s">
        <v>34</v>
      </c>
      <c r="E205" s="14">
        <f>E206</f>
        <v>1122746.8500000001</v>
      </c>
    </row>
    <row r="206" spans="1:7" s="11" customFormat="1" ht="18" customHeight="1" x14ac:dyDescent="0.25">
      <c r="A206" s="8" t="s">
        <v>35</v>
      </c>
      <c r="B206" s="13" t="s">
        <v>164</v>
      </c>
      <c r="C206" s="13" t="s">
        <v>166</v>
      </c>
      <c r="D206" s="13" t="s">
        <v>36</v>
      </c>
      <c r="E206" s="14">
        <f>'[1]прил 11 '!F192</f>
        <v>1122746.8500000001</v>
      </c>
    </row>
    <row r="207" spans="1:7" s="11" customFormat="1" x14ac:dyDescent="0.25">
      <c r="A207" s="8" t="s">
        <v>167</v>
      </c>
      <c r="B207" s="13" t="s">
        <v>168</v>
      </c>
      <c r="C207" s="13" t="s">
        <v>15</v>
      </c>
      <c r="D207" s="13" t="s">
        <v>16</v>
      </c>
      <c r="E207" s="14">
        <f>E208+E215</f>
        <v>103387.08</v>
      </c>
    </row>
    <row r="208" spans="1:7" s="11" customFormat="1" ht="21.25" customHeight="1" x14ac:dyDescent="0.25">
      <c r="A208" s="8" t="s">
        <v>47</v>
      </c>
      <c r="B208" s="13" t="s">
        <v>168</v>
      </c>
      <c r="C208" s="13" t="s">
        <v>20</v>
      </c>
      <c r="D208" s="13" t="s">
        <v>16</v>
      </c>
      <c r="E208" s="14">
        <f>E209</f>
        <v>3387.08</v>
      </c>
    </row>
    <row r="209" spans="1:5" s="11" customFormat="1" x14ac:dyDescent="0.25">
      <c r="A209" s="8" t="s">
        <v>48</v>
      </c>
      <c r="B209" s="13" t="s">
        <v>168</v>
      </c>
      <c r="C209" s="13" t="s">
        <v>49</v>
      </c>
      <c r="D209" s="13" t="s">
        <v>16</v>
      </c>
      <c r="E209" s="14">
        <f>E210</f>
        <v>3387.08</v>
      </c>
    </row>
    <row r="210" spans="1:5" s="11" customFormat="1" ht="64.55" customHeight="1" x14ac:dyDescent="0.25">
      <c r="A210" s="22" t="s">
        <v>169</v>
      </c>
      <c r="B210" s="13" t="s">
        <v>168</v>
      </c>
      <c r="C210" s="13" t="s">
        <v>170</v>
      </c>
      <c r="D210" s="13" t="s">
        <v>16</v>
      </c>
      <c r="E210" s="14">
        <f>E211</f>
        <v>3387.08</v>
      </c>
    </row>
    <row r="211" spans="1:5" s="11" customFormat="1" ht="17.5" customHeight="1" x14ac:dyDescent="0.25">
      <c r="A211" s="8" t="s">
        <v>33</v>
      </c>
      <c r="B211" s="13" t="s">
        <v>168</v>
      </c>
      <c r="C211" s="13" t="s">
        <v>170</v>
      </c>
      <c r="D211" s="13" t="s">
        <v>34</v>
      </c>
      <c r="E211" s="14">
        <f>E212</f>
        <v>3387.08</v>
      </c>
    </row>
    <row r="212" spans="1:5" s="11" customFormat="1" ht="21.25" customHeight="1" x14ac:dyDescent="0.25">
      <c r="A212" s="8" t="s">
        <v>35</v>
      </c>
      <c r="B212" s="13" t="s">
        <v>168</v>
      </c>
      <c r="C212" s="13" t="s">
        <v>170</v>
      </c>
      <c r="D212" s="13" t="s">
        <v>36</v>
      </c>
      <c r="E212" s="14">
        <f>'[1]прил 11 '!F198</f>
        <v>3387.08</v>
      </c>
    </row>
    <row r="213" spans="1:5" s="11" customFormat="1" ht="58.75" customHeight="1" x14ac:dyDescent="0.25">
      <c r="A213" s="15" t="s">
        <v>171</v>
      </c>
      <c r="B213" s="13" t="s">
        <v>168</v>
      </c>
      <c r="C213" s="13" t="s">
        <v>172</v>
      </c>
      <c r="D213" s="27" t="s">
        <v>16</v>
      </c>
      <c r="E213" s="14">
        <f>E214</f>
        <v>100000</v>
      </c>
    </row>
    <row r="214" spans="1:5" s="11" customFormat="1" ht="41.95" customHeight="1" x14ac:dyDescent="0.25">
      <c r="A214" s="8" t="s">
        <v>173</v>
      </c>
      <c r="B214" s="13" t="s">
        <v>168</v>
      </c>
      <c r="C214" s="13" t="s">
        <v>174</v>
      </c>
      <c r="D214" s="27" t="s">
        <v>16</v>
      </c>
      <c r="E214" s="14">
        <f>E215</f>
        <v>100000</v>
      </c>
    </row>
    <row r="215" spans="1:5" s="11" customFormat="1" ht="48.9" customHeight="1" x14ac:dyDescent="0.25">
      <c r="A215" s="8" t="s">
        <v>175</v>
      </c>
      <c r="B215" s="13" t="s">
        <v>168</v>
      </c>
      <c r="C215" s="13" t="s">
        <v>176</v>
      </c>
      <c r="D215" s="27" t="s">
        <v>16</v>
      </c>
      <c r="E215" s="14">
        <f>E216</f>
        <v>100000</v>
      </c>
    </row>
    <row r="216" spans="1:5" s="11" customFormat="1" ht="40.75" customHeight="1" x14ac:dyDescent="0.25">
      <c r="A216" s="28" t="s">
        <v>37</v>
      </c>
      <c r="B216" s="13" t="s">
        <v>168</v>
      </c>
      <c r="C216" s="13" t="s">
        <v>176</v>
      </c>
      <c r="D216" s="27" t="s">
        <v>38</v>
      </c>
      <c r="E216" s="14">
        <f>E217</f>
        <v>100000</v>
      </c>
    </row>
    <row r="217" spans="1:5" s="11" customFormat="1" ht="55.7" customHeight="1" x14ac:dyDescent="0.25">
      <c r="A217" s="8" t="s">
        <v>177</v>
      </c>
      <c r="B217" s="13" t="s">
        <v>168</v>
      </c>
      <c r="C217" s="13" t="s">
        <v>176</v>
      </c>
      <c r="D217" s="27" t="s">
        <v>178</v>
      </c>
      <c r="E217" s="14">
        <f>'[1]прил 11 '!F203</f>
        <v>100000</v>
      </c>
    </row>
    <row r="218" spans="1:5" outlineLevel="6" x14ac:dyDescent="0.25">
      <c r="A218" s="8" t="s">
        <v>179</v>
      </c>
      <c r="B218" s="13" t="s">
        <v>180</v>
      </c>
      <c r="C218" s="13" t="s">
        <v>15</v>
      </c>
      <c r="D218" s="13" t="s">
        <v>16</v>
      </c>
      <c r="E218" s="14">
        <f>E219</f>
        <v>13057000</v>
      </c>
    </row>
    <row r="219" spans="1:5" ht="59.95" customHeight="1" outlineLevel="6" x14ac:dyDescent="0.25">
      <c r="A219" s="15" t="s">
        <v>181</v>
      </c>
      <c r="B219" s="16" t="s">
        <v>180</v>
      </c>
      <c r="C219" s="16" t="s">
        <v>182</v>
      </c>
      <c r="D219" s="16" t="s">
        <v>16</v>
      </c>
      <c r="E219" s="14">
        <f>E220</f>
        <v>13057000</v>
      </c>
    </row>
    <row r="220" spans="1:5" ht="41.95" customHeight="1" outlineLevel="6" x14ac:dyDescent="0.25">
      <c r="A220" s="8" t="s">
        <v>183</v>
      </c>
      <c r="B220" s="13" t="s">
        <v>180</v>
      </c>
      <c r="C220" s="13" t="s">
        <v>184</v>
      </c>
      <c r="D220" s="13" t="s">
        <v>16</v>
      </c>
      <c r="E220" s="14">
        <f>E221+E224+E227</f>
        <v>13057000</v>
      </c>
    </row>
    <row r="221" spans="1:5" ht="39.75" customHeight="1" outlineLevel="6" x14ac:dyDescent="0.25">
      <c r="A221" s="24" t="s">
        <v>185</v>
      </c>
      <c r="B221" s="13" t="s">
        <v>180</v>
      </c>
      <c r="C221" s="13" t="s">
        <v>186</v>
      </c>
      <c r="D221" s="13" t="s">
        <v>16</v>
      </c>
      <c r="E221" s="14">
        <f>E222</f>
        <v>13057000</v>
      </c>
    </row>
    <row r="222" spans="1:5" ht="18" customHeight="1" outlineLevel="6" x14ac:dyDescent="0.25">
      <c r="A222" s="8" t="s">
        <v>33</v>
      </c>
      <c r="B222" s="13" t="s">
        <v>180</v>
      </c>
      <c r="C222" s="13" t="s">
        <v>186</v>
      </c>
      <c r="D222" s="13" t="s">
        <v>34</v>
      </c>
      <c r="E222" s="14">
        <f>E223</f>
        <v>13057000</v>
      </c>
    </row>
    <row r="223" spans="1:5" ht="17.5" customHeight="1" outlineLevel="6" x14ac:dyDescent="0.25">
      <c r="A223" s="8" t="s">
        <v>35</v>
      </c>
      <c r="B223" s="13" t="s">
        <v>180</v>
      </c>
      <c r="C223" s="13" t="s">
        <v>186</v>
      </c>
      <c r="D223" s="13" t="s">
        <v>36</v>
      </c>
      <c r="E223" s="14">
        <f>'[1]прил 11 '!F209</f>
        <v>13057000</v>
      </c>
    </row>
    <row r="224" spans="1:5" ht="55.05" hidden="1" outlineLevel="6" x14ac:dyDescent="0.25">
      <c r="A224" s="23" t="s">
        <v>187</v>
      </c>
      <c r="B224" s="13" t="s">
        <v>180</v>
      </c>
      <c r="C224" s="13" t="s">
        <v>188</v>
      </c>
      <c r="D224" s="13" t="s">
        <v>16</v>
      </c>
      <c r="E224" s="14">
        <f>E225</f>
        <v>0</v>
      </c>
    </row>
    <row r="225" spans="1:5" ht="36.700000000000003" hidden="1" outlineLevel="6" x14ac:dyDescent="0.25">
      <c r="A225" s="8" t="s">
        <v>33</v>
      </c>
      <c r="B225" s="13" t="s">
        <v>180</v>
      </c>
      <c r="C225" s="13" t="s">
        <v>188</v>
      </c>
      <c r="D225" s="13" t="s">
        <v>34</v>
      </c>
      <c r="E225" s="14">
        <f>E226</f>
        <v>0</v>
      </c>
    </row>
    <row r="226" spans="1:5" ht="36.700000000000003" hidden="1" outlineLevel="6" x14ac:dyDescent="0.25">
      <c r="A226" s="8" t="s">
        <v>35</v>
      </c>
      <c r="B226" s="13" t="s">
        <v>180</v>
      </c>
      <c r="C226" s="13" t="s">
        <v>188</v>
      </c>
      <c r="D226" s="13" t="s">
        <v>36</v>
      </c>
      <c r="E226" s="14">
        <f>'[1]прил 11 '!F212</f>
        <v>0</v>
      </c>
    </row>
    <row r="227" spans="1:5" ht="36.700000000000003" hidden="1" outlineLevel="6" x14ac:dyDescent="0.25">
      <c r="A227" s="8" t="s">
        <v>189</v>
      </c>
      <c r="B227" s="13" t="s">
        <v>180</v>
      </c>
      <c r="C227" s="13" t="s">
        <v>190</v>
      </c>
      <c r="D227" s="13" t="s">
        <v>16</v>
      </c>
      <c r="E227" s="14">
        <f>E228</f>
        <v>0</v>
      </c>
    </row>
    <row r="228" spans="1:5" ht="17.5" hidden="1" customHeight="1" outlineLevel="6" x14ac:dyDescent="0.25">
      <c r="A228" s="8" t="s">
        <v>33</v>
      </c>
      <c r="B228" s="13" t="s">
        <v>180</v>
      </c>
      <c r="C228" s="13" t="s">
        <v>190</v>
      </c>
      <c r="D228" s="13" t="s">
        <v>34</v>
      </c>
      <c r="E228" s="14">
        <f>E229</f>
        <v>0</v>
      </c>
    </row>
    <row r="229" spans="1:5" ht="21.25" hidden="1" customHeight="1" outlineLevel="6" x14ac:dyDescent="0.25">
      <c r="A229" s="8" t="s">
        <v>35</v>
      </c>
      <c r="B229" s="13" t="s">
        <v>180</v>
      </c>
      <c r="C229" s="13" t="s">
        <v>190</v>
      </c>
      <c r="D229" s="13" t="s">
        <v>36</v>
      </c>
      <c r="E229" s="14">
        <f>'[1]прил 11 '!F215</f>
        <v>0</v>
      </c>
    </row>
    <row r="230" spans="1:5" outlineLevel="1" collapsed="1" x14ac:dyDescent="0.25">
      <c r="A230" s="8" t="s">
        <v>191</v>
      </c>
      <c r="B230" s="13" t="s">
        <v>192</v>
      </c>
      <c r="C230" s="13" t="s">
        <v>15</v>
      </c>
      <c r="D230" s="13" t="s">
        <v>16</v>
      </c>
      <c r="E230" s="14">
        <f>E236+E231</f>
        <v>935000</v>
      </c>
    </row>
    <row r="231" spans="1:5" ht="55.05" outlineLevel="1" x14ac:dyDescent="0.25">
      <c r="A231" s="15" t="s">
        <v>193</v>
      </c>
      <c r="B231" s="13" t="s">
        <v>192</v>
      </c>
      <c r="C231" s="16" t="s">
        <v>194</v>
      </c>
      <c r="D231" s="16" t="s">
        <v>16</v>
      </c>
      <c r="E231" s="14">
        <f>E232</f>
        <v>100000</v>
      </c>
    </row>
    <row r="232" spans="1:5" ht="36.700000000000003" outlineLevel="1" x14ac:dyDescent="0.25">
      <c r="A232" s="8" t="s">
        <v>195</v>
      </c>
      <c r="B232" s="13" t="s">
        <v>192</v>
      </c>
      <c r="C232" s="13" t="s">
        <v>196</v>
      </c>
      <c r="D232" s="13" t="s">
        <v>16</v>
      </c>
      <c r="E232" s="14">
        <f>E233</f>
        <v>100000</v>
      </c>
    </row>
    <row r="233" spans="1:5" ht="84.25" customHeight="1" outlineLevel="1" x14ac:dyDescent="0.25">
      <c r="A233" s="8" t="s">
        <v>197</v>
      </c>
      <c r="B233" s="13" t="s">
        <v>192</v>
      </c>
      <c r="C233" s="13" t="s">
        <v>198</v>
      </c>
      <c r="D233" s="13" t="s">
        <v>16</v>
      </c>
      <c r="E233" s="14">
        <f>E234</f>
        <v>100000</v>
      </c>
    </row>
    <row r="234" spans="1:5" outlineLevel="1" x14ac:dyDescent="0.25">
      <c r="A234" s="8" t="s">
        <v>37</v>
      </c>
      <c r="B234" s="13" t="s">
        <v>192</v>
      </c>
      <c r="C234" s="13" t="s">
        <v>198</v>
      </c>
      <c r="D234" s="13" t="s">
        <v>38</v>
      </c>
      <c r="E234" s="14">
        <f>'[1]прил 11 '!F221</f>
        <v>100000</v>
      </c>
    </row>
    <row r="235" spans="1:5" ht="55.05" outlineLevel="1" x14ac:dyDescent="0.25">
      <c r="A235" s="8" t="s">
        <v>177</v>
      </c>
      <c r="B235" s="13" t="s">
        <v>192</v>
      </c>
      <c r="C235" s="13" t="s">
        <v>198</v>
      </c>
      <c r="D235" s="13" t="s">
        <v>178</v>
      </c>
      <c r="E235" s="14">
        <f>'[1]прил 11 '!F221</f>
        <v>100000</v>
      </c>
    </row>
    <row r="236" spans="1:5" ht="56.25" customHeight="1" outlineLevel="1" x14ac:dyDescent="0.25">
      <c r="A236" s="15" t="s">
        <v>199</v>
      </c>
      <c r="B236" s="16" t="s">
        <v>192</v>
      </c>
      <c r="C236" s="13" t="s">
        <v>200</v>
      </c>
      <c r="D236" s="13" t="s">
        <v>16</v>
      </c>
      <c r="E236" s="14">
        <f>E237+E241</f>
        <v>835000</v>
      </c>
    </row>
    <row r="237" spans="1:5" ht="43.5" customHeight="1" outlineLevel="1" x14ac:dyDescent="0.25">
      <c r="A237" s="8" t="s">
        <v>201</v>
      </c>
      <c r="B237" s="13" t="s">
        <v>192</v>
      </c>
      <c r="C237" s="13" t="s">
        <v>202</v>
      </c>
      <c r="D237" s="13" t="s">
        <v>16</v>
      </c>
      <c r="E237" s="14">
        <f>E238</f>
        <v>235000</v>
      </c>
    </row>
    <row r="238" spans="1:5" ht="24.8" customHeight="1" outlineLevel="1" x14ac:dyDescent="0.25">
      <c r="A238" s="8" t="s">
        <v>203</v>
      </c>
      <c r="B238" s="13" t="s">
        <v>192</v>
      </c>
      <c r="C238" s="13" t="s">
        <v>204</v>
      </c>
      <c r="D238" s="13" t="s">
        <v>16</v>
      </c>
      <c r="E238" s="14">
        <f>E239</f>
        <v>235000</v>
      </c>
    </row>
    <row r="239" spans="1:5" ht="16.5" customHeight="1" outlineLevel="1" x14ac:dyDescent="0.25">
      <c r="A239" s="8" t="s">
        <v>33</v>
      </c>
      <c r="B239" s="13" t="s">
        <v>192</v>
      </c>
      <c r="C239" s="13" t="s">
        <v>204</v>
      </c>
      <c r="D239" s="13" t="s">
        <v>34</v>
      </c>
      <c r="E239" s="14">
        <f>E240</f>
        <v>235000</v>
      </c>
    </row>
    <row r="240" spans="1:5" ht="19.55" customHeight="1" outlineLevel="1" x14ac:dyDescent="0.25">
      <c r="A240" s="8" t="s">
        <v>35</v>
      </c>
      <c r="B240" s="13" t="s">
        <v>192</v>
      </c>
      <c r="C240" s="13" t="s">
        <v>204</v>
      </c>
      <c r="D240" s="13" t="s">
        <v>36</v>
      </c>
      <c r="E240" s="14">
        <f>'[1]прил 11 '!F226</f>
        <v>235000</v>
      </c>
    </row>
    <row r="241" spans="1:7" ht="37.549999999999997" customHeight="1" outlineLevel="4" x14ac:dyDescent="0.25">
      <c r="A241" s="19" t="s">
        <v>205</v>
      </c>
      <c r="B241" s="13" t="s">
        <v>192</v>
      </c>
      <c r="C241" s="13" t="s">
        <v>206</v>
      </c>
      <c r="D241" s="13" t="s">
        <v>16</v>
      </c>
      <c r="E241" s="14">
        <f>E242</f>
        <v>600000</v>
      </c>
    </row>
    <row r="242" spans="1:7" ht="26.5" customHeight="1" outlineLevel="5" x14ac:dyDescent="0.25">
      <c r="A242" s="8" t="s">
        <v>207</v>
      </c>
      <c r="B242" s="13" t="s">
        <v>192</v>
      </c>
      <c r="C242" s="13" t="s">
        <v>208</v>
      </c>
      <c r="D242" s="13" t="s">
        <v>16</v>
      </c>
      <c r="E242" s="14">
        <f>E243</f>
        <v>600000</v>
      </c>
    </row>
    <row r="243" spans="1:7" ht="18" customHeight="1" outlineLevel="6" x14ac:dyDescent="0.25">
      <c r="A243" s="8" t="s">
        <v>33</v>
      </c>
      <c r="B243" s="13" t="s">
        <v>192</v>
      </c>
      <c r="C243" s="13" t="s">
        <v>208</v>
      </c>
      <c r="D243" s="13" t="s">
        <v>34</v>
      </c>
      <c r="E243" s="14">
        <f>E244</f>
        <v>600000</v>
      </c>
    </row>
    <row r="244" spans="1:7" ht="21.25" customHeight="1" outlineLevel="6" x14ac:dyDescent="0.25">
      <c r="A244" s="8" t="s">
        <v>35</v>
      </c>
      <c r="B244" s="13" t="s">
        <v>192</v>
      </c>
      <c r="C244" s="13" t="s">
        <v>208</v>
      </c>
      <c r="D244" s="13" t="s">
        <v>36</v>
      </c>
      <c r="E244" s="14">
        <f>'[1]прил 11 '!F230</f>
        <v>600000</v>
      </c>
    </row>
    <row r="245" spans="1:7" s="11" customFormat="1" x14ac:dyDescent="0.25">
      <c r="A245" s="8" t="s">
        <v>209</v>
      </c>
      <c r="B245" s="9" t="s">
        <v>210</v>
      </c>
      <c r="C245" s="9" t="s">
        <v>15</v>
      </c>
      <c r="D245" s="9" t="s">
        <v>16</v>
      </c>
      <c r="E245" s="10">
        <f>E246+E257+E288+E337</f>
        <v>65441819.720000006</v>
      </c>
      <c r="G245" s="12">
        <f>E245/'[1]прил 11 '!F716*100</f>
        <v>5.8163526273996711</v>
      </c>
    </row>
    <row r="246" spans="1:7" s="11" customFormat="1" x14ac:dyDescent="0.25">
      <c r="A246" s="8" t="s">
        <v>211</v>
      </c>
      <c r="B246" s="13" t="s">
        <v>212</v>
      </c>
      <c r="C246" s="13" t="s">
        <v>15</v>
      </c>
      <c r="D246" s="13" t="s">
        <v>16</v>
      </c>
      <c r="E246" s="14">
        <f>E247+E252</f>
        <v>2500000</v>
      </c>
    </row>
    <row r="247" spans="1:7" s="11" customFormat="1" ht="36.700000000000003" customHeight="1" x14ac:dyDescent="0.25">
      <c r="A247" s="15" t="s">
        <v>213</v>
      </c>
      <c r="B247" s="16" t="s">
        <v>212</v>
      </c>
      <c r="C247" s="16" t="s">
        <v>102</v>
      </c>
      <c r="D247" s="16" t="s">
        <v>16</v>
      </c>
      <c r="E247" s="14">
        <f>E248</f>
        <v>2500000</v>
      </c>
    </row>
    <row r="248" spans="1:7" s="11" customFormat="1" ht="36.700000000000003" x14ac:dyDescent="0.25">
      <c r="A248" s="8" t="s">
        <v>214</v>
      </c>
      <c r="B248" s="13" t="s">
        <v>212</v>
      </c>
      <c r="C248" s="13" t="s">
        <v>104</v>
      </c>
      <c r="D248" s="13" t="s">
        <v>16</v>
      </c>
      <c r="E248" s="14">
        <f>E249</f>
        <v>2500000</v>
      </c>
    </row>
    <row r="249" spans="1:7" s="11" customFormat="1" x14ac:dyDescent="0.25">
      <c r="A249" s="8" t="s">
        <v>215</v>
      </c>
      <c r="B249" s="13" t="s">
        <v>212</v>
      </c>
      <c r="C249" s="13" t="s">
        <v>216</v>
      </c>
      <c r="D249" s="13" t="s">
        <v>16</v>
      </c>
      <c r="E249" s="14">
        <f>E250</f>
        <v>2500000</v>
      </c>
    </row>
    <row r="250" spans="1:7" s="11" customFormat="1" ht="17.5" customHeight="1" x14ac:dyDescent="0.25">
      <c r="A250" s="8" t="s">
        <v>33</v>
      </c>
      <c r="B250" s="13" t="s">
        <v>212</v>
      </c>
      <c r="C250" s="13" t="s">
        <v>216</v>
      </c>
      <c r="D250" s="13" t="s">
        <v>34</v>
      </c>
      <c r="E250" s="14">
        <f>E251</f>
        <v>2500000</v>
      </c>
    </row>
    <row r="251" spans="1:7" s="11" customFormat="1" ht="16.5" customHeight="1" x14ac:dyDescent="0.25">
      <c r="A251" s="8" t="s">
        <v>35</v>
      </c>
      <c r="B251" s="13" t="s">
        <v>212</v>
      </c>
      <c r="C251" s="13" t="s">
        <v>216</v>
      </c>
      <c r="D251" s="13" t="s">
        <v>36</v>
      </c>
      <c r="E251" s="14">
        <f>'[1]прил 11 '!F237</f>
        <v>2500000</v>
      </c>
    </row>
    <row r="252" spans="1:7" s="11" customFormat="1" ht="36.700000000000003" hidden="1" x14ac:dyDescent="0.25">
      <c r="A252" s="8" t="s">
        <v>47</v>
      </c>
      <c r="B252" s="13" t="s">
        <v>212</v>
      </c>
      <c r="C252" s="13" t="s">
        <v>20</v>
      </c>
      <c r="D252" s="13" t="s">
        <v>16</v>
      </c>
      <c r="E252" s="14">
        <f>E253</f>
        <v>0</v>
      </c>
    </row>
    <row r="253" spans="1:7" s="11" customFormat="1" hidden="1" x14ac:dyDescent="0.25">
      <c r="A253" s="8" t="s">
        <v>48</v>
      </c>
      <c r="B253" s="13" t="s">
        <v>212</v>
      </c>
      <c r="C253" s="13" t="s">
        <v>49</v>
      </c>
      <c r="D253" s="13" t="s">
        <v>16</v>
      </c>
      <c r="E253" s="14">
        <f>E254</f>
        <v>0</v>
      </c>
    </row>
    <row r="254" spans="1:7" s="11" customFormat="1" ht="55.05" hidden="1" x14ac:dyDescent="0.25">
      <c r="A254" s="22" t="s">
        <v>217</v>
      </c>
      <c r="B254" s="13" t="s">
        <v>212</v>
      </c>
      <c r="C254" s="13" t="s">
        <v>218</v>
      </c>
      <c r="D254" s="13" t="s">
        <v>16</v>
      </c>
      <c r="E254" s="14">
        <f>E255</f>
        <v>0</v>
      </c>
    </row>
    <row r="255" spans="1:7" s="11" customFormat="1" ht="36.700000000000003" hidden="1" x14ac:dyDescent="0.25">
      <c r="A255" s="8" t="s">
        <v>33</v>
      </c>
      <c r="B255" s="13" t="s">
        <v>212</v>
      </c>
      <c r="C255" s="13" t="s">
        <v>218</v>
      </c>
      <c r="D255" s="13" t="s">
        <v>34</v>
      </c>
      <c r="E255" s="14">
        <f>E256</f>
        <v>0</v>
      </c>
    </row>
    <row r="256" spans="1:7" s="11" customFormat="1" ht="36.700000000000003" hidden="1" x14ac:dyDescent="0.25">
      <c r="A256" s="8" t="s">
        <v>35</v>
      </c>
      <c r="B256" s="13" t="s">
        <v>212</v>
      </c>
      <c r="C256" s="13" t="s">
        <v>218</v>
      </c>
      <c r="D256" s="13" t="s">
        <v>36</v>
      </c>
      <c r="E256" s="14">
        <v>0</v>
      </c>
    </row>
    <row r="257" spans="1:5" s="11" customFormat="1" x14ac:dyDescent="0.25">
      <c r="A257" s="8" t="s">
        <v>219</v>
      </c>
      <c r="B257" s="13" t="s">
        <v>220</v>
      </c>
      <c r="C257" s="13" t="s">
        <v>15</v>
      </c>
      <c r="D257" s="13" t="s">
        <v>16</v>
      </c>
      <c r="E257" s="14">
        <f>E258</f>
        <v>35618402.630000003</v>
      </c>
    </row>
    <row r="258" spans="1:5" s="11" customFormat="1" ht="39.25" customHeight="1" x14ac:dyDescent="0.25">
      <c r="A258" s="15" t="s">
        <v>221</v>
      </c>
      <c r="B258" s="16" t="s">
        <v>220</v>
      </c>
      <c r="C258" s="16" t="s">
        <v>222</v>
      </c>
      <c r="D258" s="16" t="s">
        <v>16</v>
      </c>
      <c r="E258" s="14">
        <f>E259</f>
        <v>35618402.630000003</v>
      </c>
    </row>
    <row r="259" spans="1:5" s="11" customFormat="1" ht="55.05" x14ac:dyDescent="0.25">
      <c r="A259" s="8" t="s">
        <v>223</v>
      </c>
      <c r="B259" s="13" t="s">
        <v>220</v>
      </c>
      <c r="C259" s="13" t="s">
        <v>224</v>
      </c>
      <c r="D259" s="13" t="s">
        <v>16</v>
      </c>
      <c r="E259" s="14">
        <f>E260+E267+E270+E273+E276+E279+E282+E285</f>
        <v>35618402.630000003</v>
      </c>
    </row>
    <row r="260" spans="1:5" s="11" customFormat="1" ht="54.7" customHeight="1" x14ac:dyDescent="0.25">
      <c r="A260" s="8" t="s">
        <v>225</v>
      </c>
      <c r="B260" s="13" t="s">
        <v>220</v>
      </c>
      <c r="C260" s="13" t="s">
        <v>226</v>
      </c>
      <c r="D260" s="13" t="s">
        <v>16</v>
      </c>
      <c r="E260" s="14">
        <f>E261+E265+E263</f>
        <v>10459292.050000001</v>
      </c>
    </row>
    <row r="261" spans="1:5" s="11" customFormat="1" ht="21.75" customHeight="1" x14ac:dyDescent="0.25">
      <c r="A261" s="8" t="s">
        <v>33</v>
      </c>
      <c r="B261" s="13" t="s">
        <v>220</v>
      </c>
      <c r="C261" s="13" t="s">
        <v>226</v>
      </c>
      <c r="D261" s="13" t="s">
        <v>34</v>
      </c>
      <c r="E261" s="14">
        <f>E262</f>
        <v>459292.05000000005</v>
      </c>
    </row>
    <row r="262" spans="1:5" s="11" customFormat="1" ht="21.75" customHeight="1" x14ac:dyDescent="0.25">
      <c r="A262" s="8" t="s">
        <v>35</v>
      </c>
      <c r="B262" s="13" t="s">
        <v>220</v>
      </c>
      <c r="C262" s="13" t="s">
        <v>226</v>
      </c>
      <c r="D262" s="13" t="s">
        <v>36</v>
      </c>
      <c r="E262" s="14">
        <f>'[1]прил 11 '!F248</f>
        <v>459292.05000000005</v>
      </c>
    </row>
    <row r="263" spans="1:5" s="11" customFormat="1" ht="21.75" hidden="1" customHeight="1" x14ac:dyDescent="0.25">
      <c r="A263" s="8" t="s">
        <v>227</v>
      </c>
      <c r="B263" s="13" t="s">
        <v>220</v>
      </c>
      <c r="C263" s="13" t="s">
        <v>226</v>
      </c>
      <c r="D263" s="13" t="s">
        <v>108</v>
      </c>
      <c r="E263" s="14">
        <f>E264</f>
        <v>0</v>
      </c>
    </row>
    <row r="264" spans="1:5" s="11" customFormat="1" ht="21.75" hidden="1" customHeight="1" x14ac:dyDescent="0.25">
      <c r="A264" s="8" t="s">
        <v>109</v>
      </c>
      <c r="B264" s="13" t="s">
        <v>220</v>
      </c>
      <c r="C264" s="13" t="s">
        <v>226</v>
      </c>
      <c r="D264" s="13" t="s">
        <v>110</v>
      </c>
      <c r="E264" s="14">
        <f>'[1]прил 11 '!F250</f>
        <v>0</v>
      </c>
    </row>
    <row r="265" spans="1:5" s="11" customFormat="1" ht="21.75" customHeight="1" x14ac:dyDescent="0.25">
      <c r="A265" s="8" t="s">
        <v>37</v>
      </c>
      <c r="B265" s="13" t="s">
        <v>220</v>
      </c>
      <c r="C265" s="13" t="s">
        <v>226</v>
      </c>
      <c r="D265" s="13" t="s">
        <v>38</v>
      </c>
      <c r="E265" s="14">
        <f>E266</f>
        <v>10000000</v>
      </c>
    </row>
    <row r="266" spans="1:5" s="11" customFormat="1" ht="59.95" customHeight="1" x14ac:dyDescent="0.25">
      <c r="A266" s="8" t="s">
        <v>177</v>
      </c>
      <c r="B266" s="13" t="s">
        <v>220</v>
      </c>
      <c r="C266" s="13" t="s">
        <v>226</v>
      </c>
      <c r="D266" s="13" t="s">
        <v>178</v>
      </c>
      <c r="E266" s="14">
        <f>'[1]прил 11 '!F252</f>
        <v>10000000</v>
      </c>
    </row>
    <row r="267" spans="1:5" s="11" customFormat="1" ht="36.700000000000003" customHeight="1" x14ac:dyDescent="0.25">
      <c r="A267" s="8" t="s">
        <v>228</v>
      </c>
      <c r="B267" s="13" t="s">
        <v>220</v>
      </c>
      <c r="C267" s="13" t="s">
        <v>229</v>
      </c>
      <c r="D267" s="13" t="s">
        <v>16</v>
      </c>
      <c r="E267" s="14">
        <f>E268</f>
        <v>4400000</v>
      </c>
    </row>
    <row r="268" spans="1:5" s="11" customFormat="1" x14ac:dyDescent="0.25">
      <c r="A268" s="8" t="s">
        <v>37</v>
      </c>
      <c r="B268" s="13" t="s">
        <v>220</v>
      </c>
      <c r="C268" s="13" t="s">
        <v>229</v>
      </c>
      <c r="D268" s="13" t="s">
        <v>38</v>
      </c>
      <c r="E268" s="14">
        <f>E269</f>
        <v>4400000</v>
      </c>
    </row>
    <row r="269" spans="1:5" s="11" customFormat="1" ht="38.25" customHeight="1" x14ac:dyDescent="0.25">
      <c r="A269" s="8" t="s">
        <v>177</v>
      </c>
      <c r="B269" s="13" t="s">
        <v>220</v>
      </c>
      <c r="C269" s="13" t="s">
        <v>229</v>
      </c>
      <c r="D269" s="13" t="s">
        <v>178</v>
      </c>
      <c r="E269" s="14">
        <f>'[1]прил 11 '!F255</f>
        <v>4400000</v>
      </c>
    </row>
    <row r="270" spans="1:5" s="11" customFormat="1" ht="36.700000000000003" x14ac:dyDescent="0.25">
      <c r="A270" s="8" t="s">
        <v>230</v>
      </c>
      <c r="B270" s="13" t="s">
        <v>220</v>
      </c>
      <c r="C270" s="13" t="s">
        <v>231</v>
      </c>
      <c r="D270" s="13" t="s">
        <v>16</v>
      </c>
      <c r="E270" s="14">
        <f>E271</f>
        <v>15439000</v>
      </c>
    </row>
    <row r="271" spans="1:5" s="11" customFormat="1" x14ac:dyDescent="0.25">
      <c r="A271" s="8" t="s">
        <v>37</v>
      </c>
      <c r="B271" s="13" t="s">
        <v>220</v>
      </c>
      <c r="C271" s="13" t="s">
        <v>231</v>
      </c>
      <c r="D271" s="13" t="s">
        <v>38</v>
      </c>
      <c r="E271" s="14">
        <f>E272</f>
        <v>15439000</v>
      </c>
    </row>
    <row r="272" spans="1:5" s="11" customFormat="1" ht="57.25" customHeight="1" x14ac:dyDescent="0.25">
      <c r="A272" s="8" t="s">
        <v>177</v>
      </c>
      <c r="B272" s="13" t="s">
        <v>220</v>
      </c>
      <c r="C272" s="13" t="s">
        <v>231</v>
      </c>
      <c r="D272" s="13" t="s">
        <v>178</v>
      </c>
      <c r="E272" s="14">
        <f>'[1]прил 11 '!F258</f>
        <v>15439000</v>
      </c>
    </row>
    <row r="273" spans="1:5" s="11" customFormat="1" ht="54.35" customHeight="1" x14ac:dyDescent="0.25">
      <c r="A273" s="8" t="s">
        <v>232</v>
      </c>
      <c r="B273" s="13" t="s">
        <v>220</v>
      </c>
      <c r="C273" s="13" t="s">
        <v>233</v>
      </c>
      <c r="D273" s="13" t="s">
        <v>16</v>
      </c>
      <c r="E273" s="14">
        <f>E274</f>
        <v>151444.28</v>
      </c>
    </row>
    <row r="274" spans="1:5" s="11" customFormat="1" ht="31.75" customHeight="1" x14ac:dyDescent="0.25">
      <c r="A274" s="8" t="s">
        <v>33</v>
      </c>
      <c r="B274" s="13" t="s">
        <v>220</v>
      </c>
      <c r="C274" s="13" t="s">
        <v>233</v>
      </c>
      <c r="D274" s="13" t="s">
        <v>34</v>
      </c>
      <c r="E274" s="14">
        <f>E275</f>
        <v>151444.28</v>
      </c>
    </row>
    <row r="275" spans="1:5" s="11" customFormat="1" ht="35.5" customHeight="1" x14ac:dyDescent="0.25">
      <c r="A275" s="8" t="s">
        <v>35</v>
      </c>
      <c r="B275" s="13" t="s">
        <v>220</v>
      </c>
      <c r="C275" s="13" t="s">
        <v>233</v>
      </c>
      <c r="D275" s="13" t="s">
        <v>36</v>
      </c>
      <c r="E275" s="14">
        <f>'[1]прил 11 '!F261</f>
        <v>151444.28</v>
      </c>
    </row>
    <row r="276" spans="1:5" s="11" customFormat="1" ht="26.5" customHeight="1" x14ac:dyDescent="0.25">
      <c r="A276" s="8" t="s">
        <v>234</v>
      </c>
      <c r="B276" s="13" t="s">
        <v>220</v>
      </c>
      <c r="C276" s="13" t="s">
        <v>235</v>
      </c>
      <c r="D276" s="13" t="s">
        <v>16</v>
      </c>
      <c r="E276" s="14">
        <f>E277</f>
        <v>200000</v>
      </c>
    </row>
    <row r="277" spans="1:5" s="11" customFormat="1" ht="22.75" customHeight="1" x14ac:dyDescent="0.25">
      <c r="A277" s="8" t="s">
        <v>33</v>
      </c>
      <c r="B277" s="13" t="s">
        <v>220</v>
      </c>
      <c r="C277" s="13" t="s">
        <v>235</v>
      </c>
      <c r="D277" s="13" t="s">
        <v>34</v>
      </c>
      <c r="E277" s="14">
        <f>E278</f>
        <v>200000</v>
      </c>
    </row>
    <row r="278" spans="1:5" s="11" customFormat="1" ht="27.7" customHeight="1" x14ac:dyDescent="0.25">
      <c r="A278" s="8" t="s">
        <v>35</v>
      </c>
      <c r="B278" s="13" t="s">
        <v>220</v>
      </c>
      <c r="C278" s="13" t="s">
        <v>235</v>
      </c>
      <c r="D278" s="13" t="s">
        <v>36</v>
      </c>
      <c r="E278" s="14">
        <f>'[1]прил 11 '!F264</f>
        <v>200000</v>
      </c>
    </row>
    <row r="279" spans="1:5" s="11" customFormat="1" ht="65.25" hidden="1" customHeight="1" x14ac:dyDescent="0.25">
      <c r="A279" s="8" t="s">
        <v>236</v>
      </c>
      <c r="B279" s="13" t="s">
        <v>220</v>
      </c>
      <c r="C279" s="13" t="s">
        <v>237</v>
      </c>
      <c r="D279" s="13" t="s">
        <v>16</v>
      </c>
      <c r="E279" s="14">
        <f>E280</f>
        <v>0</v>
      </c>
    </row>
    <row r="280" spans="1:5" s="11" customFormat="1" ht="30.75" hidden="1" customHeight="1" x14ac:dyDescent="0.25">
      <c r="A280" s="8" t="s">
        <v>33</v>
      </c>
      <c r="B280" s="13" t="s">
        <v>220</v>
      </c>
      <c r="C280" s="13" t="s">
        <v>237</v>
      </c>
      <c r="D280" s="13" t="s">
        <v>34</v>
      </c>
      <c r="E280" s="14">
        <f>E281</f>
        <v>0</v>
      </c>
    </row>
    <row r="281" spans="1:5" s="11" customFormat="1" ht="38.25" hidden="1" customHeight="1" x14ac:dyDescent="0.25">
      <c r="A281" s="8" t="s">
        <v>35</v>
      </c>
      <c r="B281" s="13" t="s">
        <v>220</v>
      </c>
      <c r="C281" s="13" t="s">
        <v>237</v>
      </c>
      <c r="D281" s="13" t="s">
        <v>36</v>
      </c>
      <c r="E281" s="14">
        <v>0</v>
      </c>
    </row>
    <row r="282" spans="1:5" s="11" customFormat="1" ht="106.65" customHeight="1" x14ac:dyDescent="0.3">
      <c r="A282" s="25" t="s">
        <v>238</v>
      </c>
      <c r="B282" s="13" t="s">
        <v>220</v>
      </c>
      <c r="C282" s="13" t="s">
        <v>239</v>
      </c>
      <c r="D282" s="13" t="s">
        <v>16</v>
      </c>
      <c r="E282" s="14">
        <f>E283</f>
        <v>4938363.2699999996</v>
      </c>
    </row>
    <row r="283" spans="1:5" s="11" customFormat="1" ht="38.25" customHeight="1" x14ac:dyDescent="0.25">
      <c r="A283" s="17" t="s">
        <v>33</v>
      </c>
      <c r="B283" s="13" t="s">
        <v>220</v>
      </c>
      <c r="C283" s="13" t="s">
        <v>239</v>
      </c>
      <c r="D283" s="13" t="s">
        <v>34</v>
      </c>
      <c r="E283" s="14">
        <f>E284</f>
        <v>4938363.2699999996</v>
      </c>
    </row>
    <row r="284" spans="1:5" s="11" customFormat="1" ht="38.25" customHeight="1" x14ac:dyDescent="0.25">
      <c r="A284" s="17" t="s">
        <v>35</v>
      </c>
      <c r="B284" s="13" t="s">
        <v>220</v>
      </c>
      <c r="C284" s="13" t="s">
        <v>239</v>
      </c>
      <c r="D284" s="13" t="s">
        <v>36</v>
      </c>
      <c r="E284" s="14">
        <f>'[1]прил 11 '!F267</f>
        <v>4938363.2699999996</v>
      </c>
    </row>
    <row r="285" spans="1:5" s="11" customFormat="1" ht="45" customHeight="1" x14ac:dyDescent="0.25">
      <c r="A285" s="17" t="s">
        <v>240</v>
      </c>
      <c r="B285" s="18" t="s">
        <v>220</v>
      </c>
      <c r="C285" s="18" t="s">
        <v>241</v>
      </c>
      <c r="D285" s="18" t="s">
        <v>16</v>
      </c>
      <c r="E285" s="14">
        <f>E286</f>
        <v>30303.03</v>
      </c>
    </row>
    <row r="286" spans="1:5" s="11" customFormat="1" ht="40.75" customHeight="1" x14ac:dyDescent="0.25">
      <c r="A286" s="17" t="s">
        <v>33</v>
      </c>
      <c r="B286" s="18" t="s">
        <v>220</v>
      </c>
      <c r="C286" s="18" t="s">
        <v>241</v>
      </c>
      <c r="D286" s="18" t="s">
        <v>34</v>
      </c>
      <c r="E286" s="14">
        <f>E287</f>
        <v>30303.03</v>
      </c>
    </row>
    <row r="287" spans="1:5" s="11" customFormat="1" ht="27.7" customHeight="1" x14ac:dyDescent="0.25">
      <c r="A287" s="17" t="s">
        <v>35</v>
      </c>
      <c r="B287" s="18" t="s">
        <v>220</v>
      </c>
      <c r="C287" s="18" t="s">
        <v>241</v>
      </c>
      <c r="D287" s="18" t="s">
        <v>36</v>
      </c>
      <c r="E287" s="14">
        <f>'[1]прил 11 '!F273</f>
        <v>30303.03</v>
      </c>
    </row>
    <row r="288" spans="1:5" s="11" customFormat="1" ht="24.8" customHeight="1" x14ac:dyDescent="0.25">
      <c r="A288" s="8" t="s">
        <v>242</v>
      </c>
      <c r="B288" s="13" t="s">
        <v>243</v>
      </c>
      <c r="C288" s="13" t="s">
        <v>15</v>
      </c>
      <c r="D288" s="13" t="s">
        <v>16</v>
      </c>
      <c r="E288" s="14">
        <f>E289+E303+E314</f>
        <v>24263597.170000002</v>
      </c>
    </row>
    <row r="289" spans="1:5" s="11" customFormat="1" ht="58.75" customHeight="1" x14ac:dyDescent="0.25">
      <c r="A289" s="15" t="s">
        <v>221</v>
      </c>
      <c r="B289" s="16" t="s">
        <v>243</v>
      </c>
      <c r="C289" s="16" t="s">
        <v>222</v>
      </c>
      <c r="D289" s="16" t="s">
        <v>16</v>
      </c>
      <c r="E289" s="14">
        <f>E290</f>
        <v>1289950</v>
      </c>
    </row>
    <row r="290" spans="1:5" s="11" customFormat="1" x14ac:dyDescent="0.25">
      <c r="A290" s="8" t="s">
        <v>244</v>
      </c>
      <c r="B290" s="13" t="s">
        <v>243</v>
      </c>
      <c r="C290" s="13" t="s">
        <v>245</v>
      </c>
      <c r="D290" s="13" t="s">
        <v>16</v>
      </c>
      <c r="E290" s="14">
        <f>E291+E297+E294+E300</f>
        <v>1289950</v>
      </c>
    </row>
    <row r="291" spans="1:5" s="11" customFormat="1" hidden="1" x14ac:dyDescent="0.25">
      <c r="A291" s="8" t="s">
        <v>246</v>
      </c>
      <c r="B291" s="13" t="s">
        <v>243</v>
      </c>
      <c r="C291" s="13" t="s">
        <v>247</v>
      </c>
      <c r="D291" s="13" t="s">
        <v>16</v>
      </c>
      <c r="E291" s="14">
        <f>E292</f>
        <v>0</v>
      </c>
    </row>
    <row r="292" spans="1:5" s="11" customFormat="1" ht="16.5" hidden="1" customHeight="1" x14ac:dyDescent="0.25">
      <c r="A292" s="17" t="s">
        <v>33</v>
      </c>
      <c r="B292" s="13" t="s">
        <v>243</v>
      </c>
      <c r="C292" s="13" t="s">
        <v>247</v>
      </c>
      <c r="D292" s="13" t="s">
        <v>34</v>
      </c>
      <c r="E292" s="14">
        <f>E293</f>
        <v>0</v>
      </c>
    </row>
    <row r="293" spans="1:5" s="11" customFormat="1" ht="20.25" hidden="1" customHeight="1" x14ac:dyDescent="0.25">
      <c r="A293" s="17" t="s">
        <v>35</v>
      </c>
      <c r="B293" s="13" t="s">
        <v>243</v>
      </c>
      <c r="C293" s="13" t="s">
        <v>247</v>
      </c>
      <c r="D293" s="13" t="s">
        <v>36</v>
      </c>
      <c r="E293" s="14">
        <f>'[1]прил 11 '!F279</f>
        <v>0</v>
      </c>
    </row>
    <row r="294" spans="1:5" s="11" customFormat="1" ht="45.7" customHeight="1" x14ac:dyDescent="0.25">
      <c r="A294" s="17" t="s">
        <v>248</v>
      </c>
      <c r="B294" s="13" t="s">
        <v>243</v>
      </c>
      <c r="C294" s="13" t="s">
        <v>249</v>
      </c>
      <c r="D294" s="27" t="s">
        <v>16</v>
      </c>
      <c r="E294" s="14">
        <f>E295</f>
        <v>789950</v>
      </c>
    </row>
    <row r="295" spans="1:5" s="11" customFormat="1" ht="20.25" customHeight="1" x14ac:dyDescent="0.25">
      <c r="A295" s="17" t="s">
        <v>33</v>
      </c>
      <c r="B295" s="13" t="s">
        <v>243</v>
      </c>
      <c r="C295" s="13" t="s">
        <v>249</v>
      </c>
      <c r="D295" s="27" t="s">
        <v>34</v>
      </c>
      <c r="E295" s="14">
        <f>E296</f>
        <v>789950</v>
      </c>
    </row>
    <row r="296" spans="1:5" s="11" customFormat="1" ht="20.25" customHeight="1" x14ac:dyDescent="0.25">
      <c r="A296" s="17" t="s">
        <v>35</v>
      </c>
      <c r="B296" s="13" t="s">
        <v>243</v>
      </c>
      <c r="C296" s="13" t="s">
        <v>249</v>
      </c>
      <c r="D296" s="27" t="s">
        <v>36</v>
      </c>
      <c r="E296" s="14">
        <f>'[1]прил 11 '!F282</f>
        <v>789950</v>
      </c>
    </row>
    <row r="297" spans="1:5" s="11" customFormat="1" ht="36.700000000000003" x14ac:dyDescent="0.25">
      <c r="A297" s="8" t="s">
        <v>250</v>
      </c>
      <c r="B297" s="13" t="s">
        <v>243</v>
      </c>
      <c r="C297" s="13" t="s">
        <v>251</v>
      </c>
      <c r="D297" s="13" t="s">
        <v>16</v>
      </c>
      <c r="E297" s="14">
        <f>E298</f>
        <v>500000</v>
      </c>
    </row>
    <row r="298" spans="1:5" s="11" customFormat="1" ht="16.5" customHeight="1" x14ac:dyDescent="0.25">
      <c r="A298" s="8" t="s">
        <v>33</v>
      </c>
      <c r="B298" s="13" t="s">
        <v>243</v>
      </c>
      <c r="C298" s="13" t="s">
        <v>251</v>
      </c>
      <c r="D298" s="13" t="s">
        <v>34</v>
      </c>
      <c r="E298" s="14">
        <f>E299</f>
        <v>500000</v>
      </c>
    </row>
    <row r="299" spans="1:5" s="11" customFormat="1" ht="21.75" customHeight="1" x14ac:dyDescent="0.25">
      <c r="A299" s="8" t="s">
        <v>35</v>
      </c>
      <c r="B299" s="13" t="s">
        <v>243</v>
      </c>
      <c r="C299" s="13" t="s">
        <v>251</v>
      </c>
      <c r="D299" s="13" t="s">
        <v>36</v>
      </c>
      <c r="E299" s="14">
        <f>'[1]прил 11 '!F285</f>
        <v>500000</v>
      </c>
    </row>
    <row r="300" spans="1:5" s="11" customFormat="1" ht="38.049999999999997" hidden="1" customHeight="1" x14ac:dyDescent="0.25">
      <c r="A300" s="8" t="s">
        <v>252</v>
      </c>
      <c r="B300" s="13" t="s">
        <v>243</v>
      </c>
      <c r="C300" s="13" t="s">
        <v>253</v>
      </c>
      <c r="D300" s="13" t="s">
        <v>16</v>
      </c>
      <c r="E300" s="14">
        <f>E301</f>
        <v>0</v>
      </c>
    </row>
    <row r="301" spans="1:5" s="11" customFormat="1" ht="21.75" hidden="1" customHeight="1" x14ac:dyDescent="0.25">
      <c r="A301" s="8" t="s">
        <v>33</v>
      </c>
      <c r="B301" s="13" t="s">
        <v>243</v>
      </c>
      <c r="C301" s="13" t="s">
        <v>253</v>
      </c>
      <c r="D301" s="13" t="s">
        <v>34</v>
      </c>
      <c r="E301" s="14">
        <f>E302</f>
        <v>0</v>
      </c>
    </row>
    <row r="302" spans="1:5" s="11" customFormat="1" ht="21.75" hidden="1" customHeight="1" x14ac:dyDescent="0.25">
      <c r="A302" s="8" t="s">
        <v>35</v>
      </c>
      <c r="B302" s="13" t="s">
        <v>243</v>
      </c>
      <c r="C302" s="13" t="s">
        <v>253</v>
      </c>
      <c r="D302" s="13" t="s">
        <v>36</v>
      </c>
      <c r="E302" s="14">
        <f>'[1]прил 11 '!F288</f>
        <v>0</v>
      </c>
    </row>
    <row r="303" spans="1:5" s="11" customFormat="1" ht="36.700000000000003" customHeight="1" x14ac:dyDescent="0.25">
      <c r="A303" s="15" t="s">
        <v>254</v>
      </c>
      <c r="B303" s="16" t="s">
        <v>243</v>
      </c>
      <c r="C303" s="16" t="s">
        <v>255</v>
      </c>
      <c r="D303" s="16" t="s">
        <v>16</v>
      </c>
      <c r="E303" s="14">
        <f>E304</f>
        <v>9153900</v>
      </c>
    </row>
    <row r="304" spans="1:5" s="11" customFormat="1" ht="36.700000000000003" x14ac:dyDescent="0.25">
      <c r="A304" s="8" t="s">
        <v>256</v>
      </c>
      <c r="B304" s="13" t="s">
        <v>243</v>
      </c>
      <c r="C304" s="13" t="s">
        <v>257</v>
      </c>
      <c r="D304" s="13" t="s">
        <v>16</v>
      </c>
      <c r="E304" s="14">
        <f>E305+E308+E311</f>
        <v>9153900</v>
      </c>
    </row>
    <row r="305" spans="1:9" s="11" customFormat="1" ht="38.25" customHeight="1" x14ac:dyDescent="0.25">
      <c r="A305" s="8" t="s">
        <v>258</v>
      </c>
      <c r="B305" s="13" t="s">
        <v>243</v>
      </c>
      <c r="C305" s="13" t="s">
        <v>259</v>
      </c>
      <c r="D305" s="13" t="s">
        <v>16</v>
      </c>
      <c r="E305" s="14">
        <f>E306</f>
        <v>2170900</v>
      </c>
    </row>
    <row r="306" spans="1:9" s="11" customFormat="1" ht="38.25" customHeight="1" x14ac:dyDescent="0.25">
      <c r="A306" s="8" t="s">
        <v>33</v>
      </c>
      <c r="B306" s="13" t="s">
        <v>243</v>
      </c>
      <c r="C306" s="13" t="s">
        <v>259</v>
      </c>
      <c r="D306" s="13" t="s">
        <v>34</v>
      </c>
      <c r="E306" s="14">
        <f>E307</f>
        <v>2170900</v>
      </c>
    </row>
    <row r="307" spans="1:9" s="11" customFormat="1" ht="38.25" customHeight="1" x14ac:dyDescent="0.25">
      <c r="A307" s="8" t="s">
        <v>35</v>
      </c>
      <c r="B307" s="13" t="s">
        <v>243</v>
      </c>
      <c r="C307" s="13" t="s">
        <v>259</v>
      </c>
      <c r="D307" s="13" t="s">
        <v>36</v>
      </c>
      <c r="E307" s="14">
        <f>'[1]прил 11 '!F293</f>
        <v>2170900</v>
      </c>
    </row>
    <row r="308" spans="1:9" s="11" customFormat="1" ht="38.25" customHeight="1" x14ac:dyDescent="0.25">
      <c r="A308" s="8" t="s">
        <v>260</v>
      </c>
      <c r="B308" s="13" t="s">
        <v>243</v>
      </c>
      <c r="C308" s="13" t="s">
        <v>261</v>
      </c>
      <c r="D308" s="13" t="s">
        <v>16</v>
      </c>
      <c r="E308" s="14">
        <f>E309</f>
        <v>3348000</v>
      </c>
    </row>
    <row r="309" spans="1:9" s="11" customFormat="1" ht="38.25" customHeight="1" x14ac:dyDescent="0.25">
      <c r="A309" s="8" t="s">
        <v>33</v>
      </c>
      <c r="B309" s="13" t="s">
        <v>243</v>
      </c>
      <c r="C309" s="13" t="s">
        <v>261</v>
      </c>
      <c r="D309" s="13" t="s">
        <v>34</v>
      </c>
      <c r="E309" s="14">
        <f>E310</f>
        <v>3348000</v>
      </c>
      <c r="H309" s="11" t="s">
        <v>262</v>
      </c>
    </row>
    <row r="310" spans="1:9" s="11" customFormat="1" ht="38.25" customHeight="1" x14ac:dyDescent="0.25">
      <c r="A310" s="8" t="s">
        <v>35</v>
      </c>
      <c r="B310" s="13" t="s">
        <v>243</v>
      </c>
      <c r="C310" s="13" t="s">
        <v>261</v>
      </c>
      <c r="D310" s="13" t="s">
        <v>36</v>
      </c>
      <c r="E310" s="14">
        <f>'[1]прил 11 '!F296</f>
        <v>3348000</v>
      </c>
    </row>
    <row r="311" spans="1:9" s="11" customFormat="1" ht="38.25" customHeight="1" x14ac:dyDescent="0.25">
      <c r="A311" s="8" t="s">
        <v>263</v>
      </c>
      <c r="B311" s="13" t="s">
        <v>243</v>
      </c>
      <c r="C311" s="13" t="s">
        <v>264</v>
      </c>
      <c r="D311" s="13" t="s">
        <v>16</v>
      </c>
      <c r="E311" s="14">
        <f>E312</f>
        <v>3635000</v>
      </c>
    </row>
    <row r="312" spans="1:9" s="11" customFormat="1" ht="38.25" customHeight="1" x14ac:dyDescent="0.25">
      <c r="A312" s="8" t="s">
        <v>33</v>
      </c>
      <c r="B312" s="13" t="s">
        <v>243</v>
      </c>
      <c r="C312" s="13" t="s">
        <v>264</v>
      </c>
      <c r="D312" s="13" t="s">
        <v>34</v>
      </c>
      <c r="E312" s="14">
        <f>E313</f>
        <v>3635000</v>
      </c>
      <c r="I312" s="11" t="s">
        <v>262</v>
      </c>
    </row>
    <row r="313" spans="1:9" s="11" customFormat="1" ht="18.7" customHeight="1" x14ac:dyDescent="0.25">
      <c r="A313" s="8" t="s">
        <v>35</v>
      </c>
      <c r="B313" s="13" t="s">
        <v>243</v>
      </c>
      <c r="C313" s="13" t="s">
        <v>264</v>
      </c>
      <c r="D313" s="13" t="s">
        <v>36</v>
      </c>
      <c r="E313" s="14">
        <f>'[1]прил 11 '!F299</f>
        <v>3635000</v>
      </c>
    </row>
    <row r="314" spans="1:9" s="11" customFormat="1" ht="55.05" x14ac:dyDescent="0.25">
      <c r="A314" s="15" t="s">
        <v>265</v>
      </c>
      <c r="B314" s="16" t="s">
        <v>243</v>
      </c>
      <c r="C314" s="16" t="s">
        <v>266</v>
      </c>
      <c r="D314" s="16" t="s">
        <v>16</v>
      </c>
      <c r="E314" s="14">
        <f>E315+E323</f>
        <v>13819747.17</v>
      </c>
    </row>
    <row r="315" spans="1:9" s="11" customFormat="1" ht="55.05" x14ac:dyDescent="0.25">
      <c r="A315" s="15" t="s">
        <v>267</v>
      </c>
      <c r="B315" s="16" t="s">
        <v>243</v>
      </c>
      <c r="C315" s="16" t="s">
        <v>268</v>
      </c>
      <c r="D315" s="16" t="s">
        <v>16</v>
      </c>
      <c r="E315" s="14">
        <f>E316</f>
        <v>6580431.5700000003</v>
      </c>
    </row>
    <row r="316" spans="1:9" s="11" customFormat="1" ht="23.3" customHeight="1" x14ac:dyDescent="0.25">
      <c r="A316" s="8" t="s">
        <v>269</v>
      </c>
      <c r="B316" s="13" t="s">
        <v>243</v>
      </c>
      <c r="C316" s="13" t="s">
        <v>270</v>
      </c>
      <c r="D316" s="13" t="s">
        <v>16</v>
      </c>
      <c r="E316" s="14">
        <f>E317+E320</f>
        <v>6580431.5700000003</v>
      </c>
    </row>
    <row r="317" spans="1:9" s="11" customFormat="1" ht="36.700000000000003" x14ac:dyDescent="0.25">
      <c r="A317" s="8" t="s">
        <v>271</v>
      </c>
      <c r="B317" s="13" t="s">
        <v>243</v>
      </c>
      <c r="C317" s="13" t="s">
        <v>272</v>
      </c>
      <c r="D317" s="13" t="s">
        <v>16</v>
      </c>
      <c r="E317" s="14">
        <f>E318</f>
        <v>6580431.5700000003</v>
      </c>
    </row>
    <row r="318" spans="1:9" s="11" customFormat="1" ht="36.700000000000003" x14ac:dyDescent="0.25">
      <c r="A318" s="8" t="s">
        <v>33</v>
      </c>
      <c r="B318" s="13" t="s">
        <v>243</v>
      </c>
      <c r="C318" s="13" t="s">
        <v>272</v>
      </c>
      <c r="D318" s="13" t="s">
        <v>34</v>
      </c>
      <c r="E318" s="14">
        <f>E319</f>
        <v>6580431.5700000003</v>
      </c>
    </row>
    <row r="319" spans="1:9" s="11" customFormat="1" ht="36.700000000000003" x14ac:dyDescent="0.25">
      <c r="A319" s="8" t="s">
        <v>35</v>
      </c>
      <c r="B319" s="13" t="s">
        <v>243</v>
      </c>
      <c r="C319" s="13" t="s">
        <v>272</v>
      </c>
      <c r="D319" s="13" t="s">
        <v>36</v>
      </c>
      <c r="E319" s="14">
        <f>'[1]прил 11 '!F305</f>
        <v>6580431.5700000003</v>
      </c>
    </row>
    <row r="320" spans="1:9" s="11" customFormat="1" ht="36.700000000000003" hidden="1" x14ac:dyDescent="0.25">
      <c r="A320" s="17" t="s">
        <v>273</v>
      </c>
      <c r="B320" s="13" t="s">
        <v>243</v>
      </c>
      <c r="C320" s="13" t="s">
        <v>274</v>
      </c>
      <c r="D320" s="13" t="s">
        <v>16</v>
      </c>
      <c r="E320" s="14">
        <f>E321</f>
        <v>0</v>
      </c>
    </row>
    <row r="321" spans="1:5" s="11" customFormat="1" ht="36.700000000000003" hidden="1" x14ac:dyDescent="0.25">
      <c r="A321" s="8" t="s">
        <v>33</v>
      </c>
      <c r="B321" s="13" t="s">
        <v>243</v>
      </c>
      <c r="C321" s="13" t="s">
        <v>274</v>
      </c>
      <c r="D321" s="13" t="s">
        <v>34</v>
      </c>
      <c r="E321" s="14">
        <f>E322</f>
        <v>0</v>
      </c>
    </row>
    <row r="322" spans="1:5" s="11" customFormat="1" ht="36.700000000000003" hidden="1" x14ac:dyDescent="0.25">
      <c r="A322" s="8" t="s">
        <v>35</v>
      </c>
      <c r="B322" s="13" t="s">
        <v>243</v>
      </c>
      <c r="C322" s="13" t="s">
        <v>274</v>
      </c>
      <c r="D322" s="13" t="s">
        <v>36</v>
      </c>
      <c r="E322" s="14">
        <f>'[1]прил 11 '!F308</f>
        <v>0</v>
      </c>
    </row>
    <row r="323" spans="1:5" s="11" customFormat="1" ht="36.700000000000003" x14ac:dyDescent="0.25">
      <c r="A323" s="29" t="s">
        <v>275</v>
      </c>
      <c r="B323" s="13" t="s">
        <v>243</v>
      </c>
      <c r="C323" s="16" t="s">
        <v>276</v>
      </c>
      <c r="D323" s="16" t="s">
        <v>16</v>
      </c>
      <c r="E323" s="14">
        <f>E324</f>
        <v>7239315.5999999996</v>
      </c>
    </row>
    <row r="324" spans="1:5" s="11" customFormat="1" ht="36.700000000000003" x14ac:dyDescent="0.25">
      <c r="A324" s="29" t="s">
        <v>277</v>
      </c>
      <c r="B324" s="13" t="s">
        <v>243</v>
      </c>
      <c r="C324" s="16" t="s">
        <v>278</v>
      </c>
      <c r="D324" s="16" t="s">
        <v>16</v>
      </c>
      <c r="E324" s="14">
        <f>E325+E328+E331+E334</f>
        <v>7239315.5999999996</v>
      </c>
    </row>
    <row r="325" spans="1:5" s="11" customFormat="1" ht="36.700000000000003" customHeight="1" x14ac:dyDescent="0.25">
      <c r="A325" s="23" t="s">
        <v>279</v>
      </c>
      <c r="B325" s="13" t="s">
        <v>243</v>
      </c>
      <c r="C325" s="13" t="s">
        <v>280</v>
      </c>
      <c r="D325" s="13" t="s">
        <v>16</v>
      </c>
      <c r="E325" s="14">
        <f>E326</f>
        <v>5803050.2599999998</v>
      </c>
    </row>
    <row r="326" spans="1:5" s="11" customFormat="1" ht="36.700000000000003" x14ac:dyDescent="0.25">
      <c r="A326" s="8" t="s">
        <v>33</v>
      </c>
      <c r="B326" s="13" t="s">
        <v>243</v>
      </c>
      <c r="C326" s="13" t="s">
        <v>280</v>
      </c>
      <c r="D326" s="13" t="s">
        <v>34</v>
      </c>
      <c r="E326" s="14">
        <f>E327</f>
        <v>5803050.2599999998</v>
      </c>
    </row>
    <row r="327" spans="1:5" s="11" customFormat="1" ht="36.700000000000003" x14ac:dyDescent="0.25">
      <c r="A327" s="8" t="s">
        <v>35</v>
      </c>
      <c r="B327" s="13" t="s">
        <v>243</v>
      </c>
      <c r="C327" s="13" t="s">
        <v>280</v>
      </c>
      <c r="D327" s="13" t="s">
        <v>36</v>
      </c>
      <c r="E327" s="14">
        <f>'[1]прил 11 '!F313</f>
        <v>5803050.2599999998</v>
      </c>
    </row>
    <row r="328" spans="1:5" s="11" customFormat="1" ht="55.05" x14ac:dyDescent="0.25">
      <c r="A328" s="17" t="s">
        <v>281</v>
      </c>
      <c r="B328" s="13" t="s">
        <v>243</v>
      </c>
      <c r="C328" s="13" t="s">
        <v>282</v>
      </c>
      <c r="D328" s="13" t="s">
        <v>16</v>
      </c>
      <c r="E328" s="14">
        <f>E329</f>
        <v>179475.78999999998</v>
      </c>
    </row>
    <row r="329" spans="1:5" s="11" customFormat="1" ht="36.700000000000003" x14ac:dyDescent="0.25">
      <c r="A329" s="8" t="s">
        <v>33</v>
      </c>
      <c r="B329" s="13" t="s">
        <v>243</v>
      </c>
      <c r="C329" s="13" t="s">
        <v>282</v>
      </c>
      <c r="D329" s="13" t="s">
        <v>34</v>
      </c>
      <c r="E329" s="14">
        <f>E330</f>
        <v>179475.78999999998</v>
      </c>
    </row>
    <row r="330" spans="1:5" s="11" customFormat="1" ht="36.700000000000003" x14ac:dyDescent="0.25">
      <c r="A330" s="8" t="s">
        <v>35</v>
      </c>
      <c r="B330" s="13" t="s">
        <v>243</v>
      </c>
      <c r="C330" s="13" t="s">
        <v>282</v>
      </c>
      <c r="D330" s="13" t="s">
        <v>36</v>
      </c>
      <c r="E330" s="14">
        <f>'[1]прил 11 '!F316</f>
        <v>179475.78999999998</v>
      </c>
    </row>
    <row r="331" spans="1:5" s="11" customFormat="1" ht="36.700000000000003" x14ac:dyDescent="0.25">
      <c r="A331" s="8" t="s">
        <v>273</v>
      </c>
      <c r="B331" s="13" t="s">
        <v>243</v>
      </c>
      <c r="C331" s="13" t="s">
        <v>283</v>
      </c>
      <c r="D331" s="13" t="s">
        <v>16</v>
      </c>
      <c r="E331" s="14">
        <f>E332</f>
        <v>1256789.55</v>
      </c>
    </row>
    <row r="332" spans="1:5" s="11" customFormat="1" ht="36.700000000000003" x14ac:dyDescent="0.25">
      <c r="A332" s="8" t="s">
        <v>33</v>
      </c>
      <c r="B332" s="13" t="s">
        <v>243</v>
      </c>
      <c r="C332" s="13" t="s">
        <v>283</v>
      </c>
      <c r="D332" s="13" t="s">
        <v>34</v>
      </c>
      <c r="E332" s="14">
        <f>E333</f>
        <v>1256789.55</v>
      </c>
    </row>
    <row r="333" spans="1:5" s="11" customFormat="1" ht="36.700000000000003" customHeight="1" x14ac:dyDescent="0.25">
      <c r="A333" s="8" t="s">
        <v>35</v>
      </c>
      <c r="B333" s="13" t="s">
        <v>243</v>
      </c>
      <c r="C333" s="13" t="s">
        <v>283</v>
      </c>
      <c r="D333" s="13" t="s">
        <v>36</v>
      </c>
      <c r="E333" s="14">
        <f>'[1]прил 11 '!F319</f>
        <v>1256789.55</v>
      </c>
    </row>
    <row r="334" spans="1:5" s="11" customFormat="1" ht="36.700000000000003" hidden="1" x14ac:dyDescent="0.25">
      <c r="A334" s="8" t="s">
        <v>240</v>
      </c>
      <c r="B334" s="13" t="s">
        <v>243</v>
      </c>
      <c r="C334" s="13" t="s">
        <v>284</v>
      </c>
      <c r="D334" s="13" t="s">
        <v>16</v>
      </c>
      <c r="E334" s="14">
        <f>E335</f>
        <v>0</v>
      </c>
    </row>
    <row r="335" spans="1:5" s="11" customFormat="1" ht="36.700000000000003" hidden="1" x14ac:dyDescent="0.25">
      <c r="A335" s="8" t="s">
        <v>33</v>
      </c>
      <c r="B335" s="13" t="s">
        <v>243</v>
      </c>
      <c r="C335" s="13" t="s">
        <v>284</v>
      </c>
      <c r="D335" s="13" t="s">
        <v>34</v>
      </c>
      <c r="E335" s="14">
        <f>E336</f>
        <v>0</v>
      </c>
    </row>
    <row r="336" spans="1:5" s="11" customFormat="1" ht="36.700000000000003" hidden="1" x14ac:dyDescent="0.25">
      <c r="A336" s="8" t="s">
        <v>35</v>
      </c>
      <c r="B336" s="13" t="s">
        <v>243</v>
      </c>
      <c r="C336" s="13" t="s">
        <v>284</v>
      </c>
      <c r="D336" s="13" t="s">
        <v>36</v>
      </c>
      <c r="E336" s="21"/>
    </row>
    <row r="337" spans="1:7" s="11" customFormat="1" x14ac:dyDescent="0.25">
      <c r="A337" s="8" t="s">
        <v>285</v>
      </c>
      <c r="B337" s="13" t="s">
        <v>286</v>
      </c>
      <c r="C337" s="13" t="s">
        <v>15</v>
      </c>
      <c r="D337" s="13" t="s">
        <v>16</v>
      </c>
      <c r="E337" s="14">
        <f>E338</f>
        <v>3059819.92</v>
      </c>
    </row>
    <row r="338" spans="1:7" s="11" customFormat="1" ht="55.05" x14ac:dyDescent="0.25">
      <c r="A338" s="15" t="s">
        <v>287</v>
      </c>
      <c r="B338" s="16" t="s">
        <v>286</v>
      </c>
      <c r="C338" s="16" t="s">
        <v>222</v>
      </c>
      <c r="D338" s="16" t="s">
        <v>16</v>
      </c>
      <c r="E338" s="14">
        <f>E339</f>
        <v>3059819.92</v>
      </c>
    </row>
    <row r="339" spans="1:7" s="11" customFormat="1" ht="36.700000000000003" x14ac:dyDescent="0.25">
      <c r="A339" s="8" t="s">
        <v>288</v>
      </c>
      <c r="B339" s="13" t="s">
        <v>286</v>
      </c>
      <c r="C339" s="13" t="s">
        <v>224</v>
      </c>
      <c r="D339" s="13" t="s">
        <v>16</v>
      </c>
      <c r="E339" s="14">
        <f>E340+E343</f>
        <v>3059819.92</v>
      </c>
    </row>
    <row r="340" spans="1:7" s="11" customFormat="1" ht="40.75" customHeight="1" x14ac:dyDescent="0.25">
      <c r="A340" s="22" t="s">
        <v>289</v>
      </c>
      <c r="B340" s="13" t="s">
        <v>286</v>
      </c>
      <c r="C340" s="13" t="s">
        <v>290</v>
      </c>
      <c r="D340" s="13" t="s">
        <v>16</v>
      </c>
      <c r="E340" s="14">
        <f>E341</f>
        <v>2759819.92</v>
      </c>
    </row>
    <row r="341" spans="1:7" s="11" customFormat="1" x14ac:dyDescent="0.25">
      <c r="A341" s="8" t="s">
        <v>37</v>
      </c>
      <c r="B341" s="13" t="s">
        <v>286</v>
      </c>
      <c r="C341" s="13" t="s">
        <v>290</v>
      </c>
      <c r="D341" s="13" t="s">
        <v>38</v>
      </c>
      <c r="E341" s="14">
        <f>E342</f>
        <v>2759819.92</v>
      </c>
    </row>
    <row r="342" spans="1:7" s="11" customFormat="1" ht="55.05" x14ac:dyDescent="0.25">
      <c r="A342" s="8" t="s">
        <v>177</v>
      </c>
      <c r="B342" s="13" t="s">
        <v>286</v>
      </c>
      <c r="C342" s="13" t="s">
        <v>290</v>
      </c>
      <c r="D342" s="13" t="s">
        <v>178</v>
      </c>
      <c r="E342" s="14">
        <f>'[1]прил 11 '!F325</f>
        <v>2759819.92</v>
      </c>
    </row>
    <row r="343" spans="1:7" s="11" customFormat="1" ht="36.700000000000003" x14ac:dyDescent="0.25">
      <c r="A343" s="8" t="s">
        <v>291</v>
      </c>
      <c r="B343" s="13" t="s">
        <v>286</v>
      </c>
      <c r="C343" s="13" t="s">
        <v>292</v>
      </c>
      <c r="D343" s="13" t="s">
        <v>16</v>
      </c>
      <c r="E343" s="14">
        <f>E344</f>
        <v>300000</v>
      </c>
    </row>
    <row r="344" spans="1:7" s="11" customFormat="1" x14ac:dyDescent="0.25">
      <c r="A344" s="8" t="s">
        <v>37</v>
      </c>
      <c r="B344" s="13" t="s">
        <v>286</v>
      </c>
      <c r="C344" s="13" t="s">
        <v>292</v>
      </c>
      <c r="D344" s="13" t="s">
        <v>38</v>
      </c>
      <c r="E344" s="14">
        <f>E345</f>
        <v>300000</v>
      </c>
    </row>
    <row r="345" spans="1:7" s="11" customFormat="1" ht="39.25" customHeight="1" x14ac:dyDescent="0.25">
      <c r="A345" s="8" t="s">
        <v>177</v>
      </c>
      <c r="B345" s="13" t="s">
        <v>286</v>
      </c>
      <c r="C345" s="13" t="s">
        <v>292</v>
      </c>
      <c r="D345" s="13" t="s">
        <v>178</v>
      </c>
      <c r="E345" s="14">
        <f>'[1]прил 11 '!F328</f>
        <v>300000</v>
      </c>
    </row>
    <row r="346" spans="1:7" s="11" customFormat="1" x14ac:dyDescent="0.25">
      <c r="A346" s="8" t="s">
        <v>293</v>
      </c>
      <c r="B346" s="9" t="s">
        <v>294</v>
      </c>
      <c r="C346" s="9" t="s">
        <v>15</v>
      </c>
      <c r="D346" s="9" t="s">
        <v>16</v>
      </c>
      <c r="E346" s="10">
        <f>E347</f>
        <v>515000</v>
      </c>
      <c r="G346" s="12">
        <f>E346/'[1]прил 11 '!F716*100</f>
        <v>4.5772284693901696E-2</v>
      </c>
    </row>
    <row r="347" spans="1:7" outlineLevel="1" x14ac:dyDescent="0.25">
      <c r="A347" s="8" t="s">
        <v>295</v>
      </c>
      <c r="B347" s="13" t="s">
        <v>296</v>
      </c>
      <c r="C347" s="13" t="s">
        <v>15</v>
      </c>
      <c r="D347" s="13" t="s">
        <v>16</v>
      </c>
      <c r="E347" s="14">
        <f>E348+E357</f>
        <v>515000</v>
      </c>
    </row>
    <row r="348" spans="1:7" ht="36.700000000000003" outlineLevel="2" x14ac:dyDescent="0.25">
      <c r="A348" s="15" t="s">
        <v>297</v>
      </c>
      <c r="B348" s="16" t="s">
        <v>296</v>
      </c>
      <c r="C348" s="16" t="s">
        <v>298</v>
      </c>
      <c r="D348" s="16" t="s">
        <v>16</v>
      </c>
      <c r="E348" s="14">
        <f>E349+E353</f>
        <v>470000</v>
      </c>
    </row>
    <row r="349" spans="1:7" ht="59.95" customHeight="1" outlineLevel="2" x14ac:dyDescent="0.25">
      <c r="A349" s="8" t="s">
        <v>299</v>
      </c>
      <c r="B349" s="13" t="s">
        <v>296</v>
      </c>
      <c r="C349" s="13" t="s">
        <v>300</v>
      </c>
      <c r="D349" s="13" t="s">
        <v>16</v>
      </c>
      <c r="E349" s="14">
        <f>E350</f>
        <v>440000</v>
      </c>
    </row>
    <row r="350" spans="1:7" ht="20.25" customHeight="1" outlineLevel="4" x14ac:dyDescent="0.25">
      <c r="A350" s="8" t="s">
        <v>301</v>
      </c>
      <c r="B350" s="13" t="s">
        <v>296</v>
      </c>
      <c r="C350" s="13" t="s">
        <v>302</v>
      </c>
      <c r="D350" s="13" t="s">
        <v>16</v>
      </c>
      <c r="E350" s="14">
        <f>E351</f>
        <v>440000</v>
      </c>
    </row>
    <row r="351" spans="1:7" ht="16.5" customHeight="1" outlineLevel="5" x14ac:dyDescent="0.25">
      <c r="A351" s="8" t="s">
        <v>33</v>
      </c>
      <c r="B351" s="13" t="s">
        <v>296</v>
      </c>
      <c r="C351" s="13" t="s">
        <v>302</v>
      </c>
      <c r="D351" s="13" t="s">
        <v>34</v>
      </c>
      <c r="E351" s="14">
        <f>E352</f>
        <v>440000</v>
      </c>
    </row>
    <row r="352" spans="1:7" ht="19.55" customHeight="1" outlineLevel="6" x14ac:dyDescent="0.25">
      <c r="A352" s="8" t="s">
        <v>35</v>
      </c>
      <c r="B352" s="13" t="s">
        <v>296</v>
      </c>
      <c r="C352" s="13" t="s">
        <v>302</v>
      </c>
      <c r="D352" s="13" t="s">
        <v>36</v>
      </c>
      <c r="E352" s="14">
        <f>'[1]прил 11 '!F335</f>
        <v>440000</v>
      </c>
    </row>
    <row r="353" spans="1:7" ht="21.75" customHeight="1" outlineLevel="4" x14ac:dyDescent="0.25">
      <c r="A353" s="8" t="s">
        <v>303</v>
      </c>
      <c r="B353" s="13" t="s">
        <v>296</v>
      </c>
      <c r="C353" s="13" t="s">
        <v>304</v>
      </c>
      <c r="D353" s="13" t="s">
        <v>16</v>
      </c>
      <c r="E353" s="14">
        <f>E354</f>
        <v>30000</v>
      </c>
    </row>
    <row r="354" spans="1:7" outlineLevel="5" x14ac:dyDescent="0.25">
      <c r="A354" s="8" t="s">
        <v>305</v>
      </c>
      <c r="B354" s="13" t="s">
        <v>296</v>
      </c>
      <c r="C354" s="13" t="s">
        <v>306</v>
      </c>
      <c r="D354" s="13" t="s">
        <v>16</v>
      </c>
      <c r="E354" s="14">
        <f>E355</f>
        <v>30000</v>
      </c>
    </row>
    <row r="355" spans="1:7" ht="16.5" customHeight="1" outlineLevel="6" x14ac:dyDescent="0.25">
      <c r="A355" s="8" t="s">
        <v>33</v>
      </c>
      <c r="B355" s="13" t="s">
        <v>296</v>
      </c>
      <c r="C355" s="13" t="s">
        <v>306</v>
      </c>
      <c r="D355" s="13" t="s">
        <v>34</v>
      </c>
      <c r="E355" s="14">
        <f>E356</f>
        <v>30000</v>
      </c>
    </row>
    <row r="356" spans="1:7" ht="21.25" customHeight="1" outlineLevel="6" x14ac:dyDescent="0.25">
      <c r="A356" s="8" t="s">
        <v>35</v>
      </c>
      <c r="B356" s="13" t="s">
        <v>296</v>
      </c>
      <c r="C356" s="13" t="s">
        <v>306</v>
      </c>
      <c r="D356" s="13" t="s">
        <v>36</v>
      </c>
      <c r="E356" s="14">
        <f>'[1]прил 11 '!F339</f>
        <v>30000</v>
      </c>
    </row>
    <row r="357" spans="1:7" ht="73.400000000000006" outlineLevel="6" x14ac:dyDescent="0.25">
      <c r="A357" s="15" t="s">
        <v>307</v>
      </c>
      <c r="B357" s="16" t="s">
        <v>296</v>
      </c>
      <c r="C357" s="16" t="s">
        <v>308</v>
      </c>
      <c r="D357" s="16" t="s">
        <v>16</v>
      </c>
      <c r="E357" s="14">
        <f>E358</f>
        <v>45000</v>
      </c>
    </row>
    <row r="358" spans="1:7" ht="17.5" customHeight="1" outlineLevel="6" x14ac:dyDescent="0.25">
      <c r="A358" s="8" t="s">
        <v>309</v>
      </c>
      <c r="B358" s="13" t="s">
        <v>296</v>
      </c>
      <c r="C358" s="13" t="s">
        <v>310</v>
      </c>
      <c r="D358" s="13" t="s">
        <v>16</v>
      </c>
      <c r="E358" s="14">
        <f>E359</f>
        <v>45000</v>
      </c>
    </row>
    <row r="359" spans="1:7" outlineLevel="6" x14ac:dyDescent="0.25">
      <c r="A359" s="8" t="s">
        <v>311</v>
      </c>
      <c r="B359" s="13" t="s">
        <v>296</v>
      </c>
      <c r="C359" s="13" t="s">
        <v>312</v>
      </c>
      <c r="D359" s="13" t="s">
        <v>16</v>
      </c>
      <c r="E359" s="14">
        <f>E360</f>
        <v>45000</v>
      </c>
    </row>
    <row r="360" spans="1:7" ht="18" customHeight="1" outlineLevel="6" x14ac:dyDescent="0.25">
      <c r="A360" s="8" t="s">
        <v>33</v>
      </c>
      <c r="B360" s="13" t="s">
        <v>296</v>
      </c>
      <c r="C360" s="13" t="s">
        <v>312</v>
      </c>
      <c r="D360" s="13" t="s">
        <v>34</v>
      </c>
      <c r="E360" s="14">
        <f>E361</f>
        <v>45000</v>
      </c>
    </row>
    <row r="361" spans="1:7" ht="21.75" customHeight="1" outlineLevel="6" x14ac:dyDescent="0.25">
      <c r="A361" s="8" t="s">
        <v>35</v>
      </c>
      <c r="B361" s="13" t="s">
        <v>296</v>
      </c>
      <c r="C361" s="13" t="s">
        <v>312</v>
      </c>
      <c r="D361" s="13" t="s">
        <v>36</v>
      </c>
      <c r="E361" s="14">
        <f>'[1]прил 11 '!F344</f>
        <v>45000</v>
      </c>
    </row>
    <row r="362" spans="1:7" s="11" customFormat="1" x14ac:dyDescent="0.25">
      <c r="A362" s="8" t="s">
        <v>313</v>
      </c>
      <c r="B362" s="9" t="s">
        <v>314</v>
      </c>
      <c r="C362" s="9" t="s">
        <v>15</v>
      </c>
      <c r="D362" s="9" t="s">
        <v>16</v>
      </c>
      <c r="E362" s="10">
        <f>E363+E401+E450+E493+E512</f>
        <v>637356503.59000003</v>
      </c>
      <c r="G362" s="12">
        <f>E362/'[1]прил 11 '!F716*100</f>
        <v>56.647113269575264</v>
      </c>
    </row>
    <row r="363" spans="1:7" outlineLevel="1" x14ac:dyDescent="0.25">
      <c r="A363" s="8" t="s">
        <v>315</v>
      </c>
      <c r="B363" s="13" t="s">
        <v>316</v>
      </c>
      <c r="C363" s="13" t="s">
        <v>15</v>
      </c>
      <c r="D363" s="13" t="s">
        <v>16</v>
      </c>
      <c r="E363" s="14">
        <f>E364</f>
        <v>144608579.23000002</v>
      </c>
    </row>
    <row r="364" spans="1:7" ht="36.700000000000003" outlineLevel="2" x14ac:dyDescent="0.25">
      <c r="A364" s="15" t="s">
        <v>317</v>
      </c>
      <c r="B364" s="16" t="s">
        <v>316</v>
      </c>
      <c r="C364" s="16" t="s">
        <v>318</v>
      </c>
      <c r="D364" s="16" t="s">
        <v>16</v>
      </c>
      <c r="E364" s="14">
        <f>E365</f>
        <v>144608579.23000002</v>
      </c>
    </row>
    <row r="365" spans="1:7" ht="36.700000000000003" outlineLevel="3" x14ac:dyDescent="0.25">
      <c r="A365" s="8" t="s">
        <v>319</v>
      </c>
      <c r="B365" s="13" t="s">
        <v>316</v>
      </c>
      <c r="C365" s="13" t="s">
        <v>320</v>
      </c>
      <c r="D365" s="13" t="s">
        <v>16</v>
      </c>
      <c r="E365" s="14">
        <f>E366+E373</f>
        <v>144608579.23000002</v>
      </c>
    </row>
    <row r="366" spans="1:7" ht="36.700000000000003" outlineLevel="4" x14ac:dyDescent="0.25">
      <c r="A366" s="19" t="s">
        <v>321</v>
      </c>
      <c r="B366" s="13" t="s">
        <v>316</v>
      </c>
      <c r="C366" s="13" t="s">
        <v>322</v>
      </c>
      <c r="D366" s="13" t="s">
        <v>16</v>
      </c>
      <c r="E366" s="14">
        <f>E367+E370</f>
        <v>141931809.30000001</v>
      </c>
    </row>
    <row r="367" spans="1:7" ht="38.25" customHeight="1" outlineLevel="5" x14ac:dyDescent="0.25">
      <c r="A367" s="8" t="s">
        <v>323</v>
      </c>
      <c r="B367" s="13" t="s">
        <v>316</v>
      </c>
      <c r="C367" s="13" t="s">
        <v>324</v>
      </c>
      <c r="D367" s="13" t="s">
        <v>16</v>
      </c>
      <c r="E367" s="14">
        <f>E368</f>
        <v>52442565.299999997</v>
      </c>
    </row>
    <row r="368" spans="1:7" ht="36.700000000000003" outlineLevel="6" x14ac:dyDescent="0.25">
      <c r="A368" s="8" t="s">
        <v>325</v>
      </c>
      <c r="B368" s="13" t="s">
        <v>316</v>
      </c>
      <c r="C368" s="13" t="s">
        <v>324</v>
      </c>
      <c r="D368" s="13" t="s">
        <v>326</v>
      </c>
      <c r="E368" s="14">
        <f>E369</f>
        <v>52442565.299999997</v>
      </c>
    </row>
    <row r="369" spans="1:5" outlineLevel="4" x14ac:dyDescent="0.25">
      <c r="A369" s="8" t="s">
        <v>327</v>
      </c>
      <c r="B369" s="13" t="s">
        <v>316</v>
      </c>
      <c r="C369" s="13" t="s">
        <v>324</v>
      </c>
      <c r="D369" s="13" t="s">
        <v>328</v>
      </c>
      <c r="E369" s="14">
        <f>'[1]прил 11 '!F528</f>
        <v>52442565.299999997</v>
      </c>
    </row>
    <row r="370" spans="1:5" ht="71.5" customHeight="1" outlineLevel="5" x14ac:dyDescent="0.25">
      <c r="A370" s="23" t="s">
        <v>329</v>
      </c>
      <c r="B370" s="13" t="s">
        <v>316</v>
      </c>
      <c r="C370" s="13" t="s">
        <v>330</v>
      </c>
      <c r="D370" s="13" t="s">
        <v>16</v>
      </c>
      <c r="E370" s="14">
        <f>E371</f>
        <v>89489244</v>
      </c>
    </row>
    <row r="371" spans="1:5" ht="36.700000000000003" outlineLevel="6" x14ac:dyDescent="0.25">
      <c r="A371" s="8" t="s">
        <v>325</v>
      </c>
      <c r="B371" s="13" t="s">
        <v>316</v>
      </c>
      <c r="C371" s="13" t="s">
        <v>330</v>
      </c>
      <c r="D371" s="13" t="s">
        <v>326</v>
      </c>
      <c r="E371" s="14">
        <f>E372</f>
        <v>89489244</v>
      </c>
    </row>
    <row r="372" spans="1:5" outlineLevel="3" x14ac:dyDescent="0.25">
      <c r="A372" s="8" t="s">
        <v>327</v>
      </c>
      <c r="B372" s="13" t="s">
        <v>316</v>
      </c>
      <c r="C372" s="13" t="s">
        <v>330</v>
      </c>
      <c r="D372" s="13" t="s">
        <v>328</v>
      </c>
      <c r="E372" s="14">
        <f>'[1]прил 11 '!F531</f>
        <v>89489244</v>
      </c>
    </row>
    <row r="373" spans="1:5" ht="40.75" customHeight="1" outlineLevel="3" x14ac:dyDescent="0.25">
      <c r="A373" s="19" t="s">
        <v>331</v>
      </c>
      <c r="B373" s="13" t="s">
        <v>316</v>
      </c>
      <c r="C373" s="13" t="s">
        <v>332</v>
      </c>
      <c r="D373" s="13" t="s">
        <v>16</v>
      </c>
      <c r="E373" s="14">
        <f>E395+E374+E380+E386+E392+E377+E398+E389+E383</f>
        <v>2676769.9299999997</v>
      </c>
    </row>
    <row r="374" spans="1:5" ht="20.25" customHeight="1" outlineLevel="6" x14ac:dyDescent="0.25">
      <c r="A374" s="8" t="s">
        <v>333</v>
      </c>
      <c r="B374" s="13" t="s">
        <v>316</v>
      </c>
      <c r="C374" s="13" t="s">
        <v>334</v>
      </c>
      <c r="D374" s="13" t="s">
        <v>16</v>
      </c>
      <c r="E374" s="14">
        <f>E375</f>
        <v>100000</v>
      </c>
    </row>
    <row r="375" spans="1:5" ht="36.700000000000003" outlineLevel="6" x14ac:dyDescent="0.25">
      <c r="A375" s="8" t="s">
        <v>325</v>
      </c>
      <c r="B375" s="13" t="s">
        <v>316</v>
      </c>
      <c r="C375" s="13" t="s">
        <v>334</v>
      </c>
      <c r="D375" s="13" t="s">
        <v>326</v>
      </c>
      <c r="E375" s="14">
        <f>E376</f>
        <v>100000</v>
      </c>
    </row>
    <row r="376" spans="1:5" outlineLevel="6" x14ac:dyDescent="0.25">
      <c r="A376" s="8" t="s">
        <v>327</v>
      </c>
      <c r="B376" s="13" t="s">
        <v>316</v>
      </c>
      <c r="C376" s="13" t="s">
        <v>334</v>
      </c>
      <c r="D376" s="13" t="s">
        <v>328</v>
      </c>
      <c r="E376" s="14">
        <f>'[1]прил 11 '!F535</f>
        <v>100000</v>
      </c>
    </row>
    <row r="377" spans="1:5" outlineLevel="6" x14ac:dyDescent="0.25">
      <c r="A377" s="8" t="s">
        <v>335</v>
      </c>
      <c r="B377" s="13" t="s">
        <v>316</v>
      </c>
      <c r="C377" s="13" t="s">
        <v>336</v>
      </c>
      <c r="D377" s="13" t="s">
        <v>16</v>
      </c>
      <c r="E377" s="14">
        <f>E378</f>
        <v>158000</v>
      </c>
    </row>
    <row r="378" spans="1:5" ht="36.700000000000003" outlineLevel="6" x14ac:dyDescent="0.25">
      <c r="A378" s="8" t="s">
        <v>325</v>
      </c>
      <c r="B378" s="13" t="s">
        <v>316</v>
      </c>
      <c r="C378" s="13" t="s">
        <v>336</v>
      </c>
      <c r="D378" s="13" t="s">
        <v>326</v>
      </c>
      <c r="E378" s="14">
        <f>E379</f>
        <v>158000</v>
      </c>
    </row>
    <row r="379" spans="1:5" outlineLevel="6" x14ac:dyDescent="0.25">
      <c r="A379" s="8" t="s">
        <v>327</v>
      </c>
      <c r="B379" s="13" t="s">
        <v>316</v>
      </c>
      <c r="C379" s="13" t="s">
        <v>336</v>
      </c>
      <c r="D379" s="13" t="s">
        <v>328</v>
      </c>
      <c r="E379" s="14">
        <f>'[1]прил 11 '!F538</f>
        <v>158000</v>
      </c>
    </row>
    <row r="380" spans="1:5" outlineLevel="6" x14ac:dyDescent="0.25">
      <c r="A380" s="8" t="s">
        <v>337</v>
      </c>
      <c r="B380" s="13" t="s">
        <v>316</v>
      </c>
      <c r="C380" s="13" t="s">
        <v>338</v>
      </c>
      <c r="D380" s="13" t="s">
        <v>16</v>
      </c>
      <c r="E380" s="14">
        <f>E381</f>
        <v>2200000</v>
      </c>
    </row>
    <row r="381" spans="1:5" ht="36.700000000000003" outlineLevel="6" x14ac:dyDescent="0.25">
      <c r="A381" s="8" t="s">
        <v>325</v>
      </c>
      <c r="B381" s="13" t="s">
        <v>316</v>
      </c>
      <c r="C381" s="13" t="s">
        <v>338</v>
      </c>
      <c r="D381" s="13" t="s">
        <v>326</v>
      </c>
      <c r="E381" s="14">
        <f>E382</f>
        <v>2200000</v>
      </c>
    </row>
    <row r="382" spans="1:5" outlineLevel="6" x14ac:dyDescent="0.25">
      <c r="A382" s="8" t="s">
        <v>327</v>
      </c>
      <c r="B382" s="13" t="s">
        <v>316</v>
      </c>
      <c r="C382" s="13" t="s">
        <v>338</v>
      </c>
      <c r="D382" s="13" t="s">
        <v>328</v>
      </c>
      <c r="E382" s="14">
        <f>'[1]прил 11 '!F541</f>
        <v>2200000</v>
      </c>
    </row>
    <row r="383" spans="1:5" ht="36.700000000000003" outlineLevel="6" x14ac:dyDescent="0.25">
      <c r="A383" s="17" t="s">
        <v>240</v>
      </c>
      <c r="B383" s="18" t="s">
        <v>316</v>
      </c>
      <c r="C383" s="18" t="s">
        <v>339</v>
      </c>
      <c r="D383" s="18" t="s">
        <v>16</v>
      </c>
      <c r="E383" s="14">
        <f>E384</f>
        <v>30303.03</v>
      </c>
    </row>
    <row r="384" spans="1:5" ht="36.700000000000003" outlineLevel="6" x14ac:dyDescent="0.25">
      <c r="A384" s="17" t="s">
        <v>325</v>
      </c>
      <c r="B384" s="18" t="s">
        <v>316</v>
      </c>
      <c r="C384" s="18" t="s">
        <v>339</v>
      </c>
      <c r="D384" s="18" t="s">
        <v>326</v>
      </c>
      <c r="E384" s="14">
        <f>E385</f>
        <v>30303.03</v>
      </c>
    </row>
    <row r="385" spans="1:5" ht="19.05" outlineLevel="6" thickBot="1" x14ac:dyDescent="0.3">
      <c r="A385" s="17" t="s">
        <v>327</v>
      </c>
      <c r="B385" s="18" t="s">
        <v>316</v>
      </c>
      <c r="C385" s="18" t="s">
        <v>339</v>
      </c>
      <c r="D385" s="18" t="s">
        <v>328</v>
      </c>
      <c r="E385" s="14">
        <f>'[1]прил 11 '!F544</f>
        <v>30303.03</v>
      </c>
    </row>
    <row r="386" spans="1:5" ht="36.700000000000003" hidden="1" outlineLevel="6" x14ac:dyDescent="0.25">
      <c r="A386" s="19" t="s">
        <v>340</v>
      </c>
      <c r="B386" s="13" t="s">
        <v>316</v>
      </c>
      <c r="C386" s="13" t="s">
        <v>341</v>
      </c>
      <c r="D386" s="13" t="s">
        <v>16</v>
      </c>
      <c r="E386" s="14">
        <f>E387</f>
        <v>0</v>
      </c>
    </row>
    <row r="387" spans="1:5" ht="36.700000000000003" hidden="1" outlineLevel="6" x14ac:dyDescent="0.25">
      <c r="A387" s="8" t="s">
        <v>325</v>
      </c>
      <c r="B387" s="13" t="s">
        <v>316</v>
      </c>
      <c r="C387" s="13" t="s">
        <v>341</v>
      </c>
      <c r="D387" s="13" t="s">
        <v>326</v>
      </c>
      <c r="E387" s="14">
        <f>E388</f>
        <v>0</v>
      </c>
    </row>
    <row r="388" spans="1:5" ht="18" hidden="1" customHeight="1" outlineLevel="6" x14ac:dyDescent="0.25">
      <c r="A388" s="8" t="s">
        <v>327</v>
      </c>
      <c r="B388" s="13" t="s">
        <v>316</v>
      </c>
      <c r="C388" s="13" t="s">
        <v>341</v>
      </c>
      <c r="D388" s="13" t="s">
        <v>328</v>
      </c>
      <c r="E388" s="14">
        <f>'[1]прил 11 '!F547</f>
        <v>0</v>
      </c>
    </row>
    <row r="389" spans="1:5" ht="41.45" hidden="1" customHeight="1" outlineLevel="6" x14ac:dyDescent="0.25">
      <c r="A389" s="17" t="s">
        <v>342</v>
      </c>
      <c r="B389" s="13" t="s">
        <v>316</v>
      </c>
      <c r="C389" s="13" t="s">
        <v>343</v>
      </c>
      <c r="D389" s="13" t="s">
        <v>16</v>
      </c>
      <c r="E389" s="14">
        <f>E390</f>
        <v>0</v>
      </c>
    </row>
    <row r="390" spans="1:5" ht="36.700000000000003" hidden="1" outlineLevel="6" x14ac:dyDescent="0.25">
      <c r="A390" s="8" t="s">
        <v>325</v>
      </c>
      <c r="B390" s="13" t="s">
        <v>316</v>
      </c>
      <c r="C390" s="13" t="s">
        <v>343</v>
      </c>
      <c r="D390" s="13" t="s">
        <v>326</v>
      </c>
      <c r="E390" s="14">
        <f>E391</f>
        <v>0</v>
      </c>
    </row>
    <row r="391" spans="1:5" ht="27.7" hidden="1" customHeight="1" outlineLevel="6" x14ac:dyDescent="0.25">
      <c r="A391" s="8" t="s">
        <v>327</v>
      </c>
      <c r="B391" s="13" t="s">
        <v>316</v>
      </c>
      <c r="C391" s="13" t="s">
        <v>343</v>
      </c>
      <c r="D391" s="13" t="s">
        <v>328</v>
      </c>
      <c r="E391" s="14">
        <f>'[1]прил 11 '!F550</f>
        <v>0</v>
      </c>
    </row>
    <row r="392" spans="1:5" ht="55.05" hidden="1" outlineLevel="6" x14ac:dyDescent="0.25">
      <c r="A392" s="22" t="s">
        <v>344</v>
      </c>
      <c r="B392" s="13" t="s">
        <v>316</v>
      </c>
      <c r="C392" s="13" t="s">
        <v>345</v>
      </c>
      <c r="D392" s="13" t="s">
        <v>16</v>
      </c>
      <c r="E392" s="14">
        <f>E393</f>
        <v>0</v>
      </c>
    </row>
    <row r="393" spans="1:5" ht="36.700000000000003" hidden="1" outlineLevel="6" x14ac:dyDescent="0.25">
      <c r="A393" s="8" t="s">
        <v>325</v>
      </c>
      <c r="B393" s="13" t="s">
        <v>316</v>
      </c>
      <c r="C393" s="13" t="s">
        <v>345</v>
      </c>
      <c r="D393" s="13" t="s">
        <v>326</v>
      </c>
      <c r="E393" s="14">
        <f>E394</f>
        <v>0</v>
      </c>
    </row>
    <row r="394" spans="1:5" ht="18" hidden="1" customHeight="1" outlineLevel="6" x14ac:dyDescent="0.25">
      <c r="A394" s="8" t="s">
        <v>327</v>
      </c>
      <c r="B394" s="13" t="s">
        <v>316</v>
      </c>
      <c r="C394" s="13" t="s">
        <v>345</v>
      </c>
      <c r="D394" s="13" t="s">
        <v>328</v>
      </c>
      <c r="E394" s="14">
        <v>0</v>
      </c>
    </row>
    <row r="395" spans="1:5" ht="58.75" hidden="1" customHeight="1" outlineLevel="3" x14ac:dyDescent="0.25">
      <c r="A395" s="22" t="s">
        <v>346</v>
      </c>
      <c r="B395" s="13" t="s">
        <v>316</v>
      </c>
      <c r="C395" s="13" t="s">
        <v>347</v>
      </c>
      <c r="D395" s="13" t="s">
        <v>16</v>
      </c>
      <c r="E395" s="14">
        <f>E396</f>
        <v>0</v>
      </c>
    </row>
    <row r="396" spans="1:5" ht="36.700000000000003" hidden="1" outlineLevel="3" x14ac:dyDescent="0.25">
      <c r="A396" s="8" t="s">
        <v>227</v>
      </c>
      <c r="B396" s="13" t="s">
        <v>316</v>
      </c>
      <c r="C396" s="13" t="s">
        <v>347</v>
      </c>
      <c r="D396" s="13" t="s">
        <v>108</v>
      </c>
      <c r="E396" s="14">
        <f>E397</f>
        <v>0</v>
      </c>
    </row>
    <row r="397" spans="1:5" ht="19.05" hidden="1" outlineLevel="3" thickBot="1" x14ac:dyDescent="0.3">
      <c r="A397" s="8" t="s">
        <v>109</v>
      </c>
      <c r="B397" s="13" t="s">
        <v>316</v>
      </c>
      <c r="C397" s="13" t="s">
        <v>347</v>
      </c>
      <c r="D397" s="13" t="s">
        <v>110</v>
      </c>
      <c r="E397" s="14">
        <v>0</v>
      </c>
    </row>
    <row r="398" spans="1:5" ht="74.05" outlineLevel="3" thickBot="1" x14ac:dyDescent="0.3">
      <c r="A398" s="30" t="s">
        <v>348</v>
      </c>
      <c r="B398" s="13" t="s">
        <v>316</v>
      </c>
      <c r="C398" s="13" t="s">
        <v>349</v>
      </c>
      <c r="D398" s="13" t="s">
        <v>16</v>
      </c>
      <c r="E398" s="14">
        <f>E399</f>
        <v>188466.9</v>
      </c>
    </row>
    <row r="399" spans="1:5" ht="36.700000000000003" outlineLevel="3" x14ac:dyDescent="0.25">
      <c r="A399" s="8" t="s">
        <v>325</v>
      </c>
      <c r="B399" s="13" t="s">
        <v>316</v>
      </c>
      <c r="C399" s="13" t="s">
        <v>349</v>
      </c>
      <c r="D399" s="13" t="s">
        <v>326</v>
      </c>
      <c r="E399" s="14">
        <f>E400</f>
        <v>188466.9</v>
      </c>
    </row>
    <row r="400" spans="1:5" ht="18" customHeight="1" outlineLevel="3" x14ac:dyDescent="0.25">
      <c r="A400" s="8" t="s">
        <v>327</v>
      </c>
      <c r="B400" s="13" t="s">
        <v>316</v>
      </c>
      <c r="C400" s="13" t="s">
        <v>349</v>
      </c>
      <c r="D400" s="13" t="s">
        <v>328</v>
      </c>
      <c r="E400" s="14">
        <f>'[1]прил 11 '!F556</f>
        <v>188466.9</v>
      </c>
    </row>
    <row r="401" spans="1:5" ht="24.8" customHeight="1" outlineLevel="1" x14ac:dyDescent="0.25">
      <c r="A401" s="8" t="s">
        <v>350</v>
      </c>
      <c r="B401" s="13" t="s">
        <v>351</v>
      </c>
      <c r="C401" s="13" t="s">
        <v>15</v>
      </c>
      <c r="D401" s="13" t="s">
        <v>16</v>
      </c>
      <c r="E401" s="14">
        <f>E402</f>
        <v>411242050.36000001</v>
      </c>
    </row>
    <row r="402" spans="1:5" ht="36.700000000000003" outlineLevel="2" x14ac:dyDescent="0.25">
      <c r="A402" s="15" t="s">
        <v>317</v>
      </c>
      <c r="B402" s="16" t="s">
        <v>351</v>
      </c>
      <c r="C402" s="16" t="s">
        <v>318</v>
      </c>
      <c r="D402" s="16" t="s">
        <v>16</v>
      </c>
      <c r="E402" s="14">
        <f>E403</f>
        <v>411242050.36000001</v>
      </c>
    </row>
    <row r="403" spans="1:5" ht="36.700000000000003" outlineLevel="3" x14ac:dyDescent="0.25">
      <c r="A403" s="8" t="s">
        <v>352</v>
      </c>
      <c r="B403" s="13" t="s">
        <v>351</v>
      </c>
      <c r="C403" s="13" t="s">
        <v>353</v>
      </c>
      <c r="D403" s="13" t="s">
        <v>16</v>
      </c>
      <c r="E403" s="14">
        <f>E404+E417+E439+E446</f>
        <v>411242050.36000001</v>
      </c>
    </row>
    <row r="404" spans="1:5" ht="36.700000000000003" outlineLevel="4" x14ac:dyDescent="0.25">
      <c r="A404" s="19" t="s">
        <v>354</v>
      </c>
      <c r="B404" s="13" t="s">
        <v>351</v>
      </c>
      <c r="C404" s="13" t="s">
        <v>355</v>
      </c>
      <c r="D404" s="13" t="s">
        <v>16</v>
      </c>
      <c r="E404" s="14">
        <f>E405+E408+E411+E414</f>
        <v>398023306.04000002</v>
      </c>
    </row>
    <row r="405" spans="1:5" ht="55.05" outlineLevel="4" x14ac:dyDescent="0.25">
      <c r="A405" s="23" t="s">
        <v>356</v>
      </c>
      <c r="B405" s="13" t="s">
        <v>351</v>
      </c>
      <c r="C405" s="13" t="s">
        <v>357</v>
      </c>
      <c r="D405" s="13" t="s">
        <v>16</v>
      </c>
      <c r="E405" s="14">
        <f>E406</f>
        <v>22230000</v>
      </c>
    </row>
    <row r="406" spans="1:5" ht="36.700000000000003" outlineLevel="4" x14ac:dyDescent="0.25">
      <c r="A406" s="8" t="s">
        <v>325</v>
      </c>
      <c r="B406" s="13" t="s">
        <v>351</v>
      </c>
      <c r="C406" s="13" t="s">
        <v>357</v>
      </c>
      <c r="D406" s="13" t="s">
        <v>326</v>
      </c>
      <c r="E406" s="14">
        <f>E407</f>
        <v>22230000</v>
      </c>
    </row>
    <row r="407" spans="1:5" outlineLevel="4" x14ac:dyDescent="0.25">
      <c r="A407" s="8" t="s">
        <v>327</v>
      </c>
      <c r="B407" s="13" t="s">
        <v>351</v>
      </c>
      <c r="C407" s="13" t="s">
        <v>357</v>
      </c>
      <c r="D407" s="13" t="s">
        <v>328</v>
      </c>
      <c r="E407" s="14">
        <f>'[1]прил 11 '!F563</f>
        <v>22230000</v>
      </c>
    </row>
    <row r="408" spans="1:5" ht="40.75" customHeight="1" outlineLevel="5" x14ac:dyDescent="0.25">
      <c r="A408" s="8" t="s">
        <v>358</v>
      </c>
      <c r="B408" s="13" t="s">
        <v>351</v>
      </c>
      <c r="C408" s="13" t="s">
        <v>359</v>
      </c>
      <c r="D408" s="13" t="s">
        <v>16</v>
      </c>
      <c r="E408" s="14">
        <f>E409</f>
        <v>104809348.04000001</v>
      </c>
    </row>
    <row r="409" spans="1:5" ht="36.700000000000003" outlineLevel="6" x14ac:dyDescent="0.25">
      <c r="A409" s="8" t="s">
        <v>325</v>
      </c>
      <c r="B409" s="13" t="s">
        <v>351</v>
      </c>
      <c r="C409" s="13" t="s">
        <v>359</v>
      </c>
      <c r="D409" s="13" t="s">
        <v>326</v>
      </c>
      <c r="E409" s="14">
        <f>E410</f>
        <v>104809348.04000001</v>
      </c>
    </row>
    <row r="410" spans="1:5" outlineLevel="4" x14ac:dyDescent="0.25">
      <c r="A410" s="8" t="s">
        <v>327</v>
      </c>
      <c r="B410" s="13" t="s">
        <v>351</v>
      </c>
      <c r="C410" s="13" t="s">
        <v>359</v>
      </c>
      <c r="D410" s="13" t="s">
        <v>328</v>
      </c>
      <c r="E410" s="14">
        <f>'[1]прил 11 '!F566</f>
        <v>104809348.04000001</v>
      </c>
    </row>
    <row r="411" spans="1:5" ht="75.75" customHeight="1" outlineLevel="5" x14ac:dyDescent="0.3">
      <c r="A411" s="25" t="s">
        <v>360</v>
      </c>
      <c r="B411" s="13" t="s">
        <v>351</v>
      </c>
      <c r="C411" s="13" t="s">
        <v>361</v>
      </c>
      <c r="D411" s="13" t="s">
        <v>16</v>
      </c>
      <c r="E411" s="14">
        <f>E412</f>
        <v>256548408</v>
      </c>
    </row>
    <row r="412" spans="1:5" ht="36.700000000000003" outlineLevel="6" x14ac:dyDescent="0.25">
      <c r="A412" s="8" t="s">
        <v>325</v>
      </c>
      <c r="B412" s="13" t="s">
        <v>351</v>
      </c>
      <c r="C412" s="13" t="s">
        <v>361</v>
      </c>
      <c r="D412" s="13" t="s">
        <v>326</v>
      </c>
      <c r="E412" s="14">
        <f>E413</f>
        <v>256548408</v>
      </c>
    </row>
    <row r="413" spans="1:5" outlineLevel="6" x14ac:dyDescent="0.25">
      <c r="A413" s="8" t="s">
        <v>327</v>
      </c>
      <c r="B413" s="13" t="s">
        <v>351</v>
      </c>
      <c r="C413" s="13" t="s">
        <v>361</v>
      </c>
      <c r="D413" s="13" t="s">
        <v>328</v>
      </c>
      <c r="E413" s="14">
        <f>'[1]прил 11 '!F569</f>
        <v>256548408</v>
      </c>
    </row>
    <row r="414" spans="1:5" ht="73.400000000000006" outlineLevel="6" x14ac:dyDescent="0.25">
      <c r="A414" s="23" t="s">
        <v>362</v>
      </c>
      <c r="B414" s="13" t="s">
        <v>351</v>
      </c>
      <c r="C414" s="13" t="s">
        <v>363</v>
      </c>
      <c r="D414" s="13" t="s">
        <v>16</v>
      </c>
      <c r="E414" s="14">
        <f>E415</f>
        <v>14435550</v>
      </c>
    </row>
    <row r="415" spans="1:5" ht="36.700000000000003" outlineLevel="6" x14ac:dyDescent="0.25">
      <c r="A415" s="8" t="s">
        <v>325</v>
      </c>
      <c r="B415" s="13" t="s">
        <v>351</v>
      </c>
      <c r="C415" s="13" t="s">
        <v>363</v>
      </c>
      <c r="D415" s="13" t="s">
        <v>326</v>
      </c>
      <c r="E415" s="14">
        <f>E416</f>
        <v>14435550</v>
      </c>
    </row>
    <row r="416" spans="1:5" outlineLevel="6" x14ac:dyDescent="0.25">
      <c r="A416" s="8" t="s">
        <v>327</v>
      </c>
      <c r="B416" s="13" t="s">
        <v>351</v>
      </c>
      <c r="C416" s="13" t="s">
        <v>363</v>
      </c>
      <c r="D416" s="13" t="s">
        <v>328</v>
      </c>
      <c r="E416" s="14">
        <f>'[1]прил 11 '!F572</f>
        <v>14435550</v>
      </c>
    </row>
    <row r="417" spans="1:5" ht="42.45" customHeight="1" outlineLevel="6" x14ac:dyDescent="0.25">
      <c r="A417" s="19" t="s">
        <v>364</v>
      </c>
      <c r="B417" s="13" t="s">
        <v>351</v>
      </c>
      <c r="C417" s="13" t="s">
        <v>365</v>
      </c>
      <c r="D417" s="13" t="s">
        <v>16</v>
      </c>
      <c r="E417" s="14">
        <f>E418+E421+E427+E430+E424+E433+E436</f>
        <v>4214979.5199999996</v>
      </c>
    </row>
    <row r="418" spans="1:5" outlineLevel="6" x14ac:dyDescent="0.25">
      <c r="A418" s="8" t="s">
        <v>335</v>
      </c>
      <c r="B418" s="13" t="s">
        <v>351</v>
      </c>
      <c r="C418" s="13" t="s">
        <v>366</v>
      </c>
      <c r="D418" s="13" t="s">
        <v>16</v>
      </c>
      <c r="E418" s="14">
        <f>E419</f>
        <v>221200</v>
      </c>
    </row>
    <row r="419" spans="1:5" ht="36.700000000000003" outlineLevel="6" x14ac:dyDescent="0.25">
      <c r="A419" s="8" t="s">
        <v>325</v>
      </c>
      <c r="B419" s="13" t="s">
        <v>351</v>
      </c>
      <c r="C419" s="13" t="s">
        <v>366</v>
      </c>
      <c r="D419" s="13" t="s">
        <v>326</v>
      </c>
      <c r="E419" s="14">
        <f>E420</f>
        <v>221200</v>
      </c>
    </row>
    <row r="420" spans="1:5" outlineLevel="6" x14ac:dyDescent="0.25">
      <c r="A420" s="8" t="s">
        <v>327</v>
      </c>
      <c r="B420" s="13" t="s">
        <v>351</v>
      </c>
      <c r="C420" s="13" t="s">
        <v>366</v>
      </c>
      <c r="D420" s="13" t="s">
        <v>328</v>
      </c>
      <c r="E420" s="14">
        <f>'[1]прил 11 '!F576</f>
        <v>221200</v>
      </c>
    </row>
    <row r="421" spans="1:5" outlineLevel="6" x14ac:dyDescent="0.25">
      <c r="A421" s="31" t="s">
        <v>337</v>
      </c>
      <c r="B421" s="13" t="s">
        <v>351</v>
      </c>
      <c r="C421" s="13" t="s">
        <v>367</v>
      </c>
      <c r="D421" s="13" t="s">
        <v>16</v>
      </c>
      <c r="E421" s="14">
        <f>E422</f>
        <v>3000000</v>
      </c>
    </row>
    <row r="422" spans="1:5" ht="36.700000000000003" outlineLevel="6" x14ac:dyDescent="0.25">
      <c r="A422" s="8" t="s">
        <v>325</v>
      </c>
      <c r="B422" s="13" t="s">
        <v>351</v>
      </c>
      <c r="C422" s="13" t="s">
        <v>367</v>
      </c>
      <c r="D422" s="13" t="s">
        <v>326</v>
      </c>
      <c r="E422" s="14">
        <f>E423</f>
        <v>3000000</v>
      </c>
    </row>
    <row r="423" spans="1:5" outlineLevel="6" x14ac:dyDescent="0.25">
      <c r="A423" s="8" t="s">
        <v>327</v>
      </c>
      <c r="B423" s="13" t="s">
        <v>351</v>
      </c>
      <c r="C423" s="13" t="s">
        <v>367</v>
      </c>
      <c r="D423" s="13" t="s">
        <v>328</v>
      </c>
      <c r="E423" s="14">
        <f>'[1]прил 11 '!F579</f>
        <v>3000000</v>
      </c>
    </row>
    <row r="424" spans="1:5" ht="36.700000000000003" hidden="1" outlineLevel="6" x14ac:dyDescent="0.25">
      <c r="A424" s="19" t="s">
        <v>340</v>
      </c>
      <c r="B424" s="13" t="s">
        <v>351</v>
      </c>
      <c r="C424" s="13" t="s">
        <v>368</v>
      </c>
      <c r="D424" s="13" t="s">
        <v>16</v>
      </c>
      <c r="E424" s="14">
        <f>E425</f>
        <v>0</v>
      </c>
    </row>
    <row r="425" spans="1:5" ht="36.700000000000003" hidden="1" outlineLevel="6" x14ac:dyDescent="0.25">
      <c r="A425" s="8" t="s">
        <v>325</v>
      </c>
      <c r="B425" s="13" t="s">
        <v>351</v>
      </c>
      <c r="C425" s="13" t="s">
        <v>368</v>
      </c>
      <c r="D425" s="13" t="s">
        <v>326</v>
      </c>
      <c r="E425" s="14">
        <f>E426</f>
        <v>0</v>
      </c>
    </row>
    <row r="426" spans="1:5" hidden="1" outlineLevel="6" x14ac:dyDescent="0.25">
      <c r="A426" s="8" t="s">
        <v>327</v>
      </c>
      <c r="B426" s="13" t="s">
        <v>351</v>
      </c>
      <c r="C426" s="13" t="s">
        <v>368</v>
      </c>
      <c r="D426" s="13" t="s">
        <v>328</v>
      </c>
      <c r="E426" s="14">
        <f>'[1]прил 11 '!F582</f>
        <v>0</v>
      </c>
    </row>
    <row r="427" spans="1:5" ht="36.700000000000003" hidden="1" outlineLevel="6" x14ac:dyDescent="0.25">
      <c r="A427" s="17" t="s">
        <v>369</v>
      </c>
      <c r="B427" s="13" t="s">
        <v>351</v>
      </c>
      <c r="C427" s="13" t="s">
        <v>370</v>
      </c>
      <c r="D427" s="13" t="s">
        <v>16</v>
      </c>
      <c r="E427" s="14">
        <f>E428</f>
        <v>0</v>
      </c>
    </row>
    <row r="428" spans="1:5" ht="36.700000000000003" hidden="1" outlineLevel="6" x14ac:dyDescent="0.25">
      <c r="A428" s="8" t="s">
        <v>325</v>
      </c>
      <c r="B428" s="13" t="s">
        <v>351</v>
      </c>
      <c r="C428" s="13" t="s">
        <v>370</v>
      </c>
      <c r="D428" s="13" t="s">
        <v>326</v>
      </c>
      <c r="E428" s="14">
        <f>E429</f>
        <v>0</v>
      </c>
    </row>
    <row r="429" spans="1:5" hidden="1" outlineLevel="6" x14ac:dyDescent="0.25">
      <c r="A429" s="8" t="s">
        <v>327</v>
      </c>
      <c r="B429" s="13" t="s">
        <v>351</v>
      </c>
      <c r="C429" s="13" t="s">
        <v>370</v>
      </c>
      <c r="D429" s="13" t="s">
        <v>328</v>
      </c>
      <c r="E429" s="14">
        <f>'[1]прил 11 '!F585</f>
        <v>0</v>
      </c>
    </row>
    <row r="430" spans="1:5" ht="20.25" customHeight="1" outlineLevel="6" x14ac:dyDescent="0.25">
      <c r="A430" s="8" t="s">
        <v>371</v>
      </c>
      <c r="B430" s="13" t="s">
        <v>351</v>
      </c>
      <c r="C430" s="13" t="s">
        <v>372</v>
      </c>
      <c r="D430" s="13" t="s">
        <v>16</v>
      </c>
      <c r="E430" s="14">
        <f>E431</f>
        <v>993779.52</v>
      </c>
    </row>
    <row r="431" spans="1:5" ht="39.25" customHeight="1" outlineLevel="6" x14ac:dyDescent="0.25">
      <c r="A431" s="8" t="s">
        <v>325</v>
      </c>
      <c r="B431" s="13" t="s">
        <v>351</v>
      </c>
      <c r="C431" s="13" t="s">
        <v>372</v>
      </c>
      <c r="D431" s="13" t="s">
        <v>326</v>
      </c>
      <c r="E431" s="14">
        <f>E432</f>
        <v>993779.52</v>
      </c>
    </row>
    <row r="432" spans="1:5" outlineLevel="6" x14ac:dyDescent="0.25">
      <c r="A432" s="8" t="s">
        <v>327</v>
      </c>
      <c r="B432" s="13" t="s">
        <v>351</v>
      </c>
      <c r="C432" s="13" t="s">
        <v>372</v>
      </c>
      <c r="D432" s="13" t="s">
        <v>328</v>
      </c>
      <c r="E432" s="14">
        <f>'[1]прил 11 '!F588</f>
        <v>993779.52</v>
      </c>
    </row>
    <row r="433" spans="1:5" ht="43.5" hidden="1" customHeight="1" outlineLevel="6" x14ac:dyDescent="0.25">
      <c r="A433" s="8" t="s">
        <v>373</v>
      </c>
      <c r="B433" s="13" t="s">
        <v>351</v>
      </c>
      <c r="C433" s="13" t="s">
        <v>374</v>
      </c>
      <c r="D433" s="13" t="s">
        <v>16</v>
      </c>
      <c r="E433" s="14">
        <f>E434</f>
        <v>0</v>
      </c>
    </row>
    <row r="434" spans="1:5" ht="36.700000000000003" hidden="1" outlineLevel="6" x14ac:dyDescent="0.25">
      <c r="A434" s="8" t="s">
        <v>325</v>
      </c>
      <c r="B434" s="13" t="s">
        <v>351</v>
      </c>
      <c r="C434" s="13" t="s">
        <v>374</v>
      </c>
      <c r="D434" s="13" t="s">
        <v>326</v>
      </c>
      <c r="E434" s="14">
        <f>E435</f>
        <v>0</v>
      </c>
    </row>
    <row r="435" spans="1:5" ht="19.05" hidden="1" outlineLevel="6" thickBot="1" x14ac:dyDescent="0.3">
      <c r="A435" s="8" t="s">
        <v>327</v>
      </c>
      <c r="B435" s="13" t="s">
        <v>351</v>
      </c>
      <c r="C435" s="13" t="s">
        <v>374</v>
      </c>
      <c r="D435" s="13" t="s">
        <v>328</v>
      </c>
      <c r="E435" s="14">
        <f>'[1]прил 11 '!F591</f>
        <v>0</v>
      </c>
    </row>
    <row r="436" spans="1:5" ht="55.7" hidden="1" outlineLevel="6" thickBot="1" x14ac:dyDescent="0.3">
      <c r="A436" s="32" t="s">
        <v>342</v>
      </c>
      <c r="B436" s="13" t="s">
        <v>351</v>
      </c>
      <c r="C436" s="13" t="s">
        <v>375</v>
      </c>
      <c r="D436" s="13" t="s">
        <v>16</v>
      </c>
      <c r="E436" s="14">
        <f>E437</f>
        <v>0</v>
      </c>
    </row>
    <row r="437" spans="1:5" ht="36.700000000000003" hidden="1" outlineLevel="6" x14ac:dyDescent="0.25">
      <c r="A437" s="8" t="s">
        <v>325</v>
      </c>
      <c r="B437" s="13" t="s">
        <v>351</v>
      </c>
      <c r="C437" s="13" t="s">
        <v>375</v>
      </c>
      <c r="D437" s="13" t="s">
        <v>326</v>
      </c>
      <c r="E437" s="14">
        <f>E438</f>
        <v>0</v>
      </c>
    </row>
    <row r="438" spans="1:5" hidden="1" outlineLevel="6" x14ac:dyDescent="0.25">
      <c r="A438" s="8" t="s">
        <v>327</v>
      </c>
      <c r="B438" s="13" t="s">
        <v>351</v>
      </c>
      <c r="C438" s="13" t="s">
        <v>375</v>
      </c>
      <c r="D438" s="13" t="s">
        <v>328</v>
      </c>
      <c r="E438" s="14">
        <f>'[1]прил 11 '!F601</f>
        <v>0</v>
      </c>
    </row>
    <row r="439" spans="1:5" ht="36.700000000000003" outlineLevel="6" x14ac:dyDescent="0.25">
      <c r="A439" s="19" t="s">
        <v>376</v>
      </c>
      <c r="B439" s="13" t="s">
        <v>351</v>
      </c>
      <c r="C439" s="13" t="s">
        <v>377</v>
      </c>
      <c r="D439" s="13" t="s">
        <v>16</v>
      </c>
      <c r="E439" s="14">
        <f>E440+E443</f>
        <v>8014340</v>
      </c>
    </row>
    <row r="440" spans="1:5" ht="55.05" outlineLevel="6" x14ac:dyDescent="0.25">
      <c r="A440" s="33" t="s">
        <v>378</v>
      </c>
      <c r="B440" s="13" t="s">
        <v>351</v>
      </c>
      <c r="C440" s="13" t="s">
        <v>379</v>
      </c>
      <c r="D440" s="13" t="s">
        <v>16</v>
      </c>
      <c r="E440" s="14">
        <f>E441</f>
        <v>7109400</v>
      </c>
    </row>
    <row r="441" spans="1:5" ht="36.700000000000003" outlineLevel="6" x14ac:dyDescent="0.25">
      <c r="A441" s="8" t="s">
        <v>325</v>
      </c>
      <c r="B441" s="13" t="s">
        <v>351</v>
      </c>
      <c r="C441" s="13" t="s">
        <v>379</v>
      </c>
      <c r="D441" s="13" t="s">
        <v>326</v>
      </c>
      <c r="E441" s="14">
        <f>E442</f>
        <v>7109400</v>
      </c>
    </row>
    <row r="442" spans="1:5" ht="18.7" customHeight="1" outlineLevel="6" x14ac:dyDescent="0.25">
      <c r="A442" s="8" t="s">
        <v>327</v>
      </c>
      <c r="B442" s="13" t="s">
        <v>351</v>
      </c>
      <c r="C442" s="13" t="s">
        <v>379</v>
      </c>
      <c r="D442" s="13" t="s">
        <v>328</v>
      </c>
      <c r="E442" s="14">
        <f>'[1]прил 11 '!F595</f>
        <v>7109400</v>
      </c>
    </row>
    <row r="443" spans="1:5" ht="54.35" customHeight="1" outlineLevel="6" x14ac:dyDescent="0.25">
      <c r="A443" s="34" t="s">
        <v>380</v>
      </c>
      <c r="B443" s="18" t="s">
        <v>351</v>
      </c>
      <c r="C443" s="18" t="s">
        <v>381</v>
      </c>
      <c r="D443" s="18" t="s">
        <v>16</v>
      </c>
      <c r="E443" s="14">
        <f>E444</f>
        <v>904940</v>
      </c>
    </row>
    <row r="444" spans="1:5" ht="18.7" customHeight="1" outlineLevel="6" x14ac:dyDescent="0.25">
      <c r="A444" s="17" t="s">
        <v>325</v>
      </c>
      <c r="B444" s="18" t="s">
        <v>351</v>
      </c>
      <c r="C444" s="18" t="s">
        <v>381</v>
      </c>
      <c r="D444" s="18" t="s">
        <v>326</v>
      </c>
      <c r="E444" s="14">
        <f>E445</f>
        <v>904940</v>
      </c>
    </row>
    <row r="445" spans="1:5" ht="18.7" customHeight="1" outlineLevel="6" x14ac:dyDescent="0.25">
      <c r="A445" s="17" t="s">
        <v>327</v>
      </c>
      <c r="B445" s="18" t="s">
        <v>351</v>
      </c>
      <c r="C445" s="18" t="s">
        <v>381</v>
      </c>
      <c r="D445" s="18" t="s">
        <v>328</v>
      </c>
      <c r="E445" s="14">
        <f>'[1]прил 11 '!F598</f>
        <v>904940</v>
      </c>
    </row>
    <row r="446" spans="1:5" ht="36.700000000000003" outlineLevel="6" x14ac:dyDescent="0.3">
      <c r="A446" s="35" t="s">
        <v>382</v>
      </c>
      <c r="B446" s="13" t="s">
        <v>351</v>
      </c>
      <c r="C446" s="13" t="s">
        <v>383</v>
      </c>
      <c r="D446" s="13" t="s">
        <v>16</v>
      </c>
      <c r="E446" s="14">
        <f>E447</f>
        <v>989424.8</v>
      </c>
    </row>
    <row r="447" spans="1:5" ht="73.400000000000006" outlineLevel="6" x14ac:dyDescent="0.3">
      <c r="A447" s="36" t="s">
        <v>384</v>
      </c>
      <c r="B447" s="13" t="s">
        <v>351</v>
      </c>
      <c r="C447" s="13" t="s">
        <v>383</v>
      </c>
      <c r="D447" s="13" t="s">
        <v>16</v>
      </c>
      <c r="E447" s="14">
        <f>E448</f>
        <v>989424.8</v>
      </c>
    </row>
    <row r="448" spans="1:5" ht="36.700000000000003" outlineLevel="6" x14ac:dyDescent="0.25">
      <c r="A448" s="8" t="s">
        <v>325</v>
      </c>
      <c r="B448" s="13" t="s">
        <v>351</v>
      </c>
      <c r="C448" s="13" t="s">
        <v>383</v>
      </c>
      <c r="D448" s="13" t="s">
        <v>326</v>
      </c>
      <c r="E448" s="14">
        <f>E449</f>
        <v>989424.8</v>
      </c>
    </row>
    <row r="449" spans="1:5" outlineLevel="6" x14ac:dyDescent="0.25">
      <c r="A449" s="8" t="s">
        <v>327</v>
      </c>
      <c r="B449" s="13" t="s">
        <v>351</v>
      </c>
      <c r="C449" s="13" t="s">
        <v>383</v>
      </c>
      <c r="D449" s="13" t="s">
        <v>328</v>
      </c>
      <c r="E449" s="14">
        <f>'[1]прил 11 '!F605</f>
        <v>989424.8</v>
      </c>
    </row>
    <row r="450" spans="1:5" outlineLevel="6" x14ac:dyDescent="0.25">
      <c r="A450" s="8" t="s">
        <v>385</v>
      </c>
      <c r="B450" s="13" t="s">
        <v>386</v>
      </c>
      <c r="C450" s="13" t="s">
        <v>15</v>
      </c>
      <c r="D450" s="13" t="s">
        <v>16</v>
      </c>
      <c r="E450" s="14">
        <f>E451+E474</f>
        <v>54793279.75</v>
      </c>
    </row>
    <row r="451" spans="1:5" ht="36.700000000000003" outlineLevel="6" x14ac:dyDescent="0.25">
      <c r="A451" s="15" t="s">
        <v>317</v>
      </c>
      <c r="B451" s="16" t="s">
        <v>386</v>
      </c>
      <c r="C451" s="16" t="s">
        <v>318</v>
      </c>
      <c r="D451" s="16" t="s">
        <v>16</v>
      </c>
      <c r="E451" s="14">
        <f>E452</f>
        <v>26249667.960000001</v>
      </c>
    </row>
    <row r="452" spans="1:5" ht="36.700000000000003" outlineLevel="3" x14ac:dyDescent="0.25">
      <c r="A452" s="8" t="s">
        <v>387</v>
      </c>
      <c r="B452" s="13" t="s">
        <v>386</v>
      </c>
      <c r="C452" s="13" t="s">
        <v>388</v>
      </c>
      <c r="D452" s="13" t="s">
        <v>16</v>
      </c>
      <c r="E452" s="14">
        <f>E453+E457+E464+E471</f>
        <v>26249667.960000001</v>
      </c>
    </row>
    <row r="453" spans="1:5" ht="36.700000000000003" outlineLevel="4" x14ac:dyDescent="0.25">
      <c r="A453" s="37" t="s">
        <v>389</v>
      </c>
      <c r="B453" s="13" t="s">
        <v>386</v>
      </c>
      <c r="C453" s="13" t="s">
        <v>390</v>
      </c>
      <c r="D453" s="13" t="s">
        <v>16</v>
      </c>
      <c r="E453" s="14">
        <f>E454</f>
        <v>24481877.960000001</v>
      </c>
    </row>
    <row r="454" spans="1:5" ht="55.05" outlineLevel="5" x14ac:dyDescent="0.25">
      <c r="A454" s="8" t="s">
        <v>391</v>
      </c>
      <c r="B454" s="13" t="s">
        <v>386</v>
      </c>
      <c r="C454" s="13" t="s">
        <v>392</v>
      </c>
      <c r="D454" s="13" t="s">
        <v>16</v>
      </c>
      <c r="E454" s="14">
        <f>E455</f>
        <v>24481877.960000001</v>
      </c>
    </row>
    <row r="455" spans="1:5" ht="36.700000000000003" outlineLevel="6" x14ac:dyDescent="0.25">
      <c r="A455" s="8" t="s">
        <v>325</v>
      </c>
      <c r="B455" s="13" t="s">
        <v>386</v>
      </c>
      <c r="C455" s="13" t="s">
        <v>392</v>
      </c>
      <c r="D455" s="13" t="s">
        <v>326</v>
      </c>
      <c r="E455" s="14">
        <f>E456</f>
        <v>24481877.960000001</v>
      </c>
    </row>
    <row r="456" spans="1:5" outlineLevel="6" x14ac:dyDescent="0.25">
      <c r="A456" s="8" t="s">
        <v>327</v>
      </c>
      <c r="B456" s="13" t="s">
        <v>386</v>
      </c>
      <c r="C456" s="13" t="s">
        <v>392</v>
      </c>
      <c r="D456" s="13" t="s">
        <v>328</v>
      </c>
      <c r="E456" s="14">
        <f>'[1]прил 11 '!F612</f>
        <v>24481877.960000001</v>
      </c>
    </row>
    <row r="457" spans="1:5" ht="36.700000000000003" outlineLevel="5" x14ac:dyDescent="0.25">
      <c r="A457" s="19" t="s">
        <v>393</v>
      </c>
      <c r="B457" s="13" t="s">
        <v>386</v>
      </c>
      <c r="C457" s="13" t="s">
        <v>394</v>
      </c>
      <c r="D457" s="13" t="s">
        <v>16</v>
      </c>
      <c r="E457" s="14">
        <f>E458+E461+E468</f>
        <v>31600</v>
      </c>
    </row>
    <row r="458" spans="1:5" outlineLevel="6" x14ac:dyDescent="0.25">
      <c r="A458" s="8" t="s">
        <v>335</v>
      </c>
      <c r="B458" s="13" t="s">
        <v>386</v>
      </c>
      <c r="C458" s="13" t="s">
        <v>395</v>
      </c>
      <c r="D458" s="13" t="s">
        <v>16</v>
      </c>
      <c r="E458" s="14">
        <f>E459</f>
        <v>31600</v>
      </c>
    </row>
    <row r="459" spans="1:5" ht="36.700000000000003" outlineLevel="6" x14ac:dyDescent="0.25">
      <c r="A459" s="8" t="s">
        <v>325</v>
      </c>
      <c r="B459" s="13" t="s">
        <v>386</v>
      </c>
      <c r="C459" s="13" t="s">
        <v>395</v>
      </c>
      <c r="D459" s="13" t="s">
        <v>326</v>
      </c>
      <c r="E459" s="14">
        <f>E460</f>
        <v>31600</v>
      </c>
    </row>
    <row r="460" spans="1:5" outlineLevel="6" x14ac:dyDescent="0.25">
      <c r="A460" s="8" t="s">
        <v>327</v>
      </c>
      <c r="B460" s="13" t="s">
        <v>386</v>
      </c>
      <c r="C460" s="13" t="s">
        <v>395</v>
      </c>
      <c r="D460" s="13" t="s">
        <v>328</v>
      </c>
      <c r="E460" s="14">
        <f>'[1]прил 11 '!F616</f>
        <v>31600</v>
      </c>
    </row>
    <row r="461" spans="1:5" hidden="1" outlineLevel="6" x14ac:dyDescent="0.25">
      <c r="A461" s="8" t="s">
        <v>396</v>
      </c>
      <c r="B461" s="13" t="s">
        <v>386</v>
      </c>
      <c r="C461" s="13" t="s">
        <v>397</v>
      </c>
      <c r="D461" s="13" t="s">
        <v>16</v>
      </c>
      <c r="E461" s="14">
        <f>E462</f>
        <v>0</v>
      </c>
    </row>
    <row r="462" spans="1:5" ht="36.700000000000003" hidden="1" outlineLevel="6" x14ac:dyDescent="0.25">
      <c r="A462" s="8" t="s">
        <v>325</v>
      </c>
      <c r="B462" s="13" t="s">
        <v>386</v>
      </c>
      <c r="C462" s="13" t="s">
        <v>397</v>
      </c>
      <c r="D462" s="13" t="s">
        <v>326</v>
      </c>
      <c r="E462" s="14">
        <f>E463</f>
        <v>0</v>
      </c>
    </row>
    <row r="463" spans="1:5" ht="18" hidden="1" customHeight="1" outlineLevel="6" x14ac:dyDescent="0.25">
      <c r="A463" s="8" t="s">
        <v>327</v>
      </c>
      <c r="B463" s="13" t="s">
        <v>386</v>
      </c>
      <c r="C463" s="13" t="s">
        <v>397</v>
      </c>
      <c r="D463" s="13" t="s">
        <v>328</v>
      </c>
      <c r="E463" s="14">
        <f>'[1]прил 11 '!F622</f>
        <v>0</v>
      </c>
    </row>
    <row r="464" spans="1:5" hidden="1" outlineLevel="6" x14ac:dyDescent="0.25">
      <c r="A464" s="8" t="s">
        <v>398</v>
      </c>
      <c r="B464" s="13" t="s">
        <v>386</v>
      </c>
      <c r="C464" s="13" t="s">
        <v>399</v>
      </c>
      <c r="D464" s="13" t="s">
        <v>16</v>
      </c>
      <c r="E464" s="14">
        <f>E465</f>
        <v>0</v>
      </c>
    </row>
    <row r="465" spans="1:5" ht="36.700000000000003" hidden="1" outlineLevel="6" x14ac:dyDescent="0.25">
      <c r="A465" s="8" t="s">
        <v>400</v>
      </c>
      <c r="B465" s="13" t="s">
        <v>386</v>
      </c>
      <c r="C465" s="13" t="s">
        <v>401</v>
      </c>
      <c r="D465" s="13" t="s">
        <v>16</v>
      </c>
      <c r="E465" s="14">
        <f>E466</f>
        <v>0</v>
      </c>
    </row>
    <row r="466" spans="1:5" ht="36.700000000000003" hidden="1" outlineLevel="6" x14ac:dyDescent="0.25">
      <c r="A466" s="8" t="s">
        <v>325</v>
      </c>
      <c r="B466" s="13" t="s">
        <v>386</v>
      </c>
      <c r="C466" s="13" t="s">
        <v>401</v>
      </c>
      <c r="D466" s="13" t="s">
        <v>326</v>
      </c>
      <c r="E466" s="14">
        <f>E467</f>
        <v>0</v>
      </c>
    </row>
    <row r="467" spans="1:5" hidden="1" outlineLevel="6" x14ac:dyDescent="0.25">
      <c r="A467" s="8" t="s">
        <v>327</v>
      </c>
      <c r="B467" s="13" t="s">
        <v>386</v>
      </c>
      <c r="C467" s="13" t="s">
        <v>401</v>
      </c>
      <c r="D467" s="13" t="s">
        <v>328</v>
      </c>
      <c r="E467" s="14">
        <v>0</v>
      </c>
    </row>
    <row r="468" spans="1:5" hidden="1" outlineLevel="6" x14ac:dyDescent="0.25">
      <c r="A468" s="31" t="s">
        <v>337</v>
      </c>
      <c r="B468" s="13" t="s">
        <v>386</v>
      </c>
      <c r="C468" s="13" t="s">
        <v>402</v>
      </c>
      <c r="D468" s="13" t="s">
        <v>16</v>
      </c>
      <c r="E468" s="14">
        <f>E469</f>
        <v>0</v>
      </c>
    </row>
    <row r="469" spans="1:5" ht="23.3" hidden="1" customHeight="1" outlineLevel="6" x14ac:dyDescent="0.25">
      <c r="A469" s="8" t="s">
        <v>325</v>
      </c>
      <c r="B469" s="13" t="s">
        <v>386</v>
      </c>
      <c r="C469" s="13" t="s">
        <v>402</v>
      </c>
      <c r="D469" s="13" t="s">
        <v>326</v>
      </c>
      <c r="E469" s="14">
        <f>E470</f>
        <v>0</v>
      </c>
    </row>
    <row r="470" spans="1:5" ht="18" hidden="1" customHeight="1" outlineLevel="6" x14ac:dyDescent="0.25">
      <c r="A470" s="8" t="s">
        <v>327</v>
      </c>
      <c r="B470" s="13" t="s">
        <v>386</v>
      </c>
      <c r="C470" s="13" t="s">
        <v>402</v>
      </c>
      <c r="D470" s="13" t="s">
        <v>328</v>
      </c>
      <c r="E470" s="14">
        <f>'[1]прил 11 '!F619</f>
        <v>0</v>
      </c>
    </row>
    <row r="471" spans="1:5" ht="36.700000000000003" outlineLevel="6" x14ac:dyDescent="0.25">
      <c r="A471" s="8" t="s">
        <v>403</v>
      </c>
      <c r="B471" s="13" t="s">
        <v>386</v>
      </c>
      <c r="C471" s="13" t="s">
        <v>404</v>
      </c>
      <c r="D471" s="13" t="s">
        <v>16</v>
      </c>
      <c r="E471" s="14">
        <f>E472</f>
        <v>1736190</v>
      </c>
    </row>
    <row r="472" spans="1:5" ht="45" customHeight="1" outlineLevel="6" x14ac:dyDescent="0.25">
      <c r="A472" s="8" t="s">
        <v>325</v>
      </c>
      <c r="B472" s="13" t="s">
        <v>386</v>
      </c>
      <c r="C472" s="13" t="s">
        <v>405</v>
      </c>
      <c r="D472" s="13" t="s">
        <v>326</v>
      </c>
      <c r="E472" s="14">
        <f>E473</f>
        <v>1736190</v>
      </c>
    </row>
    <row r="473" spans="1:5" ht="32.950000000000003" customHeight="1" outlineLevel="6" x14ac:dyDescent="0.25">
      <c r="A473" s="8" t="s">
        <v>327</v>
      </c>
      <c r="B473" s="13" t="s">
        <v>386</v>
      </c>
      <c r="C473" s="13" t="s">
        <v>405</v>
      </c>
      <c r="D473" s="13" t="s">
        <v>328</v>
      </c>
      <c r="E473" s="14">
        <f>'[1]прил 11 '!F625</f>
        <v>1736190</v>
      </c>
    </row>
    <row r="474" spans="1:5" ht="36.700000000000003" outlineLevel="6" x14ac:dyDescent="0.25">
      <c r="A474" s="15" t="s">
        <v>406</v>
      </c>
      <c r="B474" s="13" t="s">
        <v>386</v>
      </c>
      <c r="C474" s="13" t="s">
        <v>407</v>
      </c>
      <c r="D474" s="13" t="s">
        <v>16</v>
      </c>
      <c r="E474" s="14">
        <f>E475+E482+E486</f>
        <v>28543611.789999999</v>
      </c>
    </row>
    <row r="475" spans="1:5" ht="45" customHeight="1" outlineLevel="6" x14ac:dyDescent="0.25">
      <c r="A475" s="8" t="s">
        <v>408</v>
      </c>
      <c r="B475" s="13" t="s">
        <v>386</v>
      </c>
      <c r="C475" s="13" t="s">
        <v>409</v>
      </c>
      <c r="D475" s="13" t="s">
        <v>16</v>
      </c>
      <c r="E475" s="14">
        <f>E476+E479</f>
        <v>21102798.199999999</v>
      </c>
    </row>
    <row r="476" spans="1:5" ht="41.3" customHeight="1" outlineLevel="6" x14ac:dyDescent="0.25">
      <c r="A476" s="8" t="s">
        <v>410</v>
      </c>
      <c r="B476" s="13" t="s">
        <v>386</v>
      </c>
      <c r="C476" s="13" t="s">
        <v>411</v>
      </c>
      <c r="D476" s="13" t="s">
        <v>16</v>
      </c>
      <c r="E476" s="14">
        <f>E477</f>
        <v>20985466.739999998</v>
      </c>
    </row>
    <row r="477" spans="1:5" ht="36.700000000000003" outlineLevel="6" x14ac:dyDescent="0.25">
      <c r="A477" s="8" t="s">
        <v>325</v>
      </c>
      <c r="B477" s="13" t="s">
        <v>386</v>
      </c>
      <c r="C477" s="13" t="s">
        <v>411</v>
      </c>
      <c r="D477" s="13" t="s">
        <v>326</v>
      </c>
      <c r="E477" s="14">
        <f>E478</f>
        <v>20985466.739999998</v>
      </c>
    </row>
    <row r="478" spans="1:5" ht="18" customHeight="1" outlineLevel="6" x14ac:dyDescent="0.25">
      <c r="A478" s="8" t="s">
        <v>327</v>
      </c>
      <c r="B478" s="13" t="s">
        <v>386</v>
      </c>
      <c r="C478" s="13" t="s">
        <v>411</v>
      </c>
      <c r="D478" s="13" t="s">
        <v>328</v>
      </c>
      <c r="E478" s="14">
        <f>'[1]прил 11 '!F351</f>
        <v>20985466.739999998</v>
      </c>
    </row>
    <row r="479" spans="1:5" ht="34.65" customHeight="1" outlineLevel="6" x14ac:dyDescent="0.25">
      <c r="A479" s="17" t="s">
        <v>412</v>
      </c>
      <c r="B479" s="13" t="s">
        <v>386</v>
      </c>
      <c r="C479" s="13" t="s">
        <v>413</v>
      </c>
      <c r="D479" s="13" t="s">
        <v>16</v>
      </c>
      <c r="E479" s="14">
        <f>E480</f>
        <v>117331.46</v>
      </c>
    </row>
    <row r="480" spans="1:5" ht="40.75" customHeight="1" outlineLevel="6" x14ac:dyDescent="0.25">
      <c r="A480" s="8" t="s">
        <v>325</v>
      </c>
      <c r="B480" s="13" t="s">
        <v>386</v>
      </c>
      <c r="C480" s="13" t="s">
        <v>413</v>
      </c>
      <c r="D480" s="13" t="s">
        <v>326</v>
      </c>
      <c r="E480" s="14">
        <f>E481</f>
        <v>117331.46</v>
      </c>
    </row>
    <row r="481" spans="1:5" ht="18" customHeight="1" outlineLevel="6" x14ac:dyDescent="0.25">
      <c r="A481" s="8" t="s">
        <v>327</v>
      </c>
      <c r="B481" s="13" t="s">
        <v>386</v>
      </c>
      <c r="C481" s="13" t="s">
        <v>413</v>
      </c>
      <c r="D481" s="13" t="s">
        <v>328</v>
      </c>
      <c r="E481" s="14">
        <f>'[1]прил 11 '!F357</f>
        <v>117331.46</v>
      </c>
    </row>
    <row r="482" spans="1:5" ht="21.25" hidden="1" customHeight="1" outlineLevel="6" x14ac:dyDescent="0.25">
      <c r="A482" s="8" t="s">
        <v>414</v>
      </c>
      <c r="B482" s="13" t="s">
        <v>386</v>
      </c>
      <c r="C482" s="13" t="s">
        <v>409</v>
      </c>
      <c r="D482" s="13" t="s">
        <v>16</v>
      </c>
      <c r="E482" s="14">
        <f>E483</f>
        <v>0</v>
      </c>
    </row>
    <row r="483" spans="1:5" ht="73.400000000000006" hidden="1" outlineLevel="6" x14ac:dyDescent="0.25">
      <c r="A483" s="8" t="s">
        <v>415</v>
      </c>
      <c r="B483" s="13" t="s">
        <v>386</v>
      </c>
      <c r="C483" s="13" t="s">
        <v>416</v>
      </c>
      <c r="D483" s="27" t="s">
        <v>16</v>
      </c>
      <c r="E483" s="14">
        <f>E484</f>
        <v>0</v>
      </c>
    </row>
    <row r="484" spans="1:5" ht="36.700000000000003" hidden="1" outlineLevel="6" x14ac:dyDescent="0.25">
      <c r="A484" s="8" t="s">
        <v>325</v>
      </c>
      <c r="B484" s="13" t="s">
        <v>386</v>
      </c>
      <c r="C484" s="13" t="s">
        <v>416</v>
      </c>
      <c r="D484" s="27" t="s">
        <v>326</v>
      </c>
      <c r="E484" s="14">
        <f>E485</f>
        <v>0</v>
      </c>
    </row>
    <row r="485" spans="1:5" hidden="1" outlineLevel="6" x14ac:dyDescent="0.25">
      <c r="A485" s="8" t="s">
        <v>327</v>
      </c>
      <c r="B485" s="13" t="s">
        <v>386</v>
      </c>
      <c r="C485" s="13" t="s">
        <v>416</v>
      </c>
      <c r="D485" s="27" t="s">
        <v>328</v>
      </c>
      <c r="E485" s="14">
        <f>'[1]прил 11 '!F354</f>
        <v>0</v>
      </c>
    </row>
    <row r="486" spans="1:5" outlineLevel="6" x14ac:dyDescent="0.25">
      <c r="A486" s="29" t="s">
        <v>417</v>
      </c>
      <c r="B486" s="16" t="s">
        <v>386</v>
      </c>
      <c r="C486" s="16" t="s">
        <v>418</v>
      </c>
      <c r="D486" s="16" t="s">
        <v>16</v>
      </c>
      <c r="E486" s="14">
        <f>E487+E490</f>
        <v>7440813.5899999999</v>
      </c>
    </row>
    <row r="487" spans="1:5" ht="59.8" customHeight="1" outlineLevel="6" x14ac:dyDescent="0.3">
      <c r="A487" s="38" t="s">
        <v>419</v>
      </c>
      <c r="B487" s="13" t="s">
        <v>386</v>
      </c>
      <c r="C487" s="39" t="s">
        <v>420</v>
      </c>
      <c r="D487" s="13" t="s">
        <v>16</v>
      </c>
      <c r="E487" s="14">
        <f>E488</f>
        <v>4053386.8400000003</v>
      </c>
    </row>
    <row r="488" spans="1:5" ht="34" outlineLevel="6" x14ac:dyDescent="0.3">
      <c r="A488" s="38" t="s">
        <v>325</v>
      </c>
      <c r="B488" s="13" t="s">
        <v>386</v>
      </c>
      <c r="C488" s="39" t="s">
        <v>420</v>
      </c>
      <c r="D488" s="13" t="s">
        <v>326</v>
      </c>
      <c r="E488" s="14">
        <f>E489</f>
        <v>4053386.8400000003</v>
      </c>
    </row>
    <row r="489" spans="1:5" outlineLevel="6" x14ac:dyDescent="0.3">
      <c r="A489" s="38" t="s">
        <v>327</v>
      </c>
      <c r="B489" s="13" t="s">
        <v>386</v>
      </c>
      <c r="C489" s="39" t="s">
        <v>420</v>
      </c>
      <c r="D489" s="13" t="s">
        <v>328</v>
      </c>
      <c r="E489" s="14">
        <f>'[1]прил 11 '!F361</f>
        <v>4053386.8400000003</v>
      </c>
    </row>
    <row r="490" spans="1:5" ht="50.95" outlineLevel="6" x14ac:dyDescent="0.3">
      <c r="A490" s="40" t="s">
        <v>421</v>
      </c>
      <c r="B490" s="41" t="s">
        <v>386</v>
      </c>
      <c r="C490" s="41" t="s">
        <v>422</v>
      </c>
      <c r="D490" s="18" t="s">
        <v>16</v>
      </c>
      <c r="E490" s="14">
        <f>E491</f>
        <v>3387426.75</v>
      </c>
    </row>
    <row r="491" spans="1:5" ht="34" outlineLevel="6" x14ac:dyDescent="0.3">
      <c r="A491" s="40" t="s">
        <v>325</v>
      </c>
      <c r="B491" s="41" t="s">
        <v>386</v>
      </c>
      <c r="C491" s="41" t="s">
        <v>422</v>
      </c>
      <c r="D491" s="18" t="s">
        <v>326</v>
      </c>
      <c r="E491" s="14">
        <f>E492</f>
        <v>3387426.75</v>
      </c>
    </row>
    <row r="492" spans="1:5" outlineLevel="6" x14ac:dyDescent="0.3">
      <c r="A492" s="40" t="s">
        <v>327</v>
      </c>
      <c r="B492" s="41" t="s">
        <v>386</v>
      </c>
      <c r="C492" s="41" t="s">
        <v>422</v>
      </c>
      <c r="D492" s="18" t="s">
        <v>328</v>
      </c>
      <c r="E492" s="14">
        <f>'[1]прил 11 '!F364</f>
        <v>3387426.75</v>
      </c>
    </row>
    <row r="493" spans="1:5" outlineLevel="1" x14ac:dyDescent="0.25">
      <c r="A493" s="8" t="s">
        <v>423</v>
      </c>
      <c r="B493" s="13" t="s">
        <v>424</v>
      </c>
      <c r="C493" s="13" t="s">
        <v>15</v>
      </c>
      <c r="D493" s="13" t="s">
        <v>16</v>
      </c>
      <c r="E493" s="14">
        <f>E494</f>
        <v>2803119.25</v>
      </c>
    </row>
    <row r="494" spans="1:5" s="43" customFormat="1" ht="36.700000000000003" outlineLevel="2" x14ac:dyDescent="0.25">
      <c r="A494" s="15" t="s">
        <v>317</v>
      </c>
      <c r="B494" s="16" t="s">
        <v>424</v>
      </c>
      <c r="C494" s="16" t="s">
        <v>318</v>
      </c>
      <c r="D494" s="16" t="s">
        <v>16</v>
      </c>
      <c r="E494" s="42">
        <f>E495+E508</f>
        <v>2803119.25</v>
      </c>
    </row>
    <row r="495" spans="1:5" ht="36.700000000000003" outlineLevel="3" x14ac:dyDescent="0.25">
      <c r="A495" s="8" t="s">
        <v>425</v>
      </c>
      <c r="B495" s="13" t="s">
        <v>424</v>
      </c>
      <c r="C495" s="13" t="s">
        <v>353</v>
      </c>
      <c r="D495" s="13" t="s">
        <v>16</v>
      </c>
      <c r="E495" s="14">
        <f>E496+E500</f>
        <v>2678119.25</v>
      </c>
    </row>
    <row r="496" spans="1:5" ht="43.5" customHeight="1" outlineLevel="3" x14ac:dyDescent="0.25">
      <c r="A496" s="19" t="s">
        <v>364</v>
      </c>
      <c r="B496" s="13" t="s">
        <v>424</v>
      </c>
      <c r="C496" s="13" t="s">
        <v>365</v>
      </c>
      <c r="D496" s="13" t="s">
        <v>16</v>
      </c>
      <c r="E496" s="14">
        <f>E497</f>
        <v>70000</v>
      </c>
    </row>
    <row r="497" spans="1:5" outlineLevel="3" x14ac:dyDescent="0.25">
      <c r="A497" s="8" t="s">
        <v>426</v>
      </c>
      <c r="B497" s="13" t="s">
        <v>424</v>
      </c>
      <c r="C497" s="13" t="s">
        <v>427</v>
      </c>
      <c r="D497" s="13" t="s">
        <v>16</v>
      </c>
      <c r="E497" s="14">
        <f>E498</f>
        <v>70000</v>
      </c>
    </row>
    <row r="498" spans="1:5" ht="17.5" customHeight="1" outlineLevel="3" x14ac:dyDescent="0.25">
      <c r="A498" s="8" t="s">
        <v>33</v>
      </c>
      <c r="B498" s="13" t="s">
        <v>424</v>
      </c>
      <c r="C498" s="13" t="s">
        <v>427</v>
      </c>
      <c r="D498" s="13" t="s">
        <v>34</v>
      </c>
      <c r="E498" s="14">
        <f>E499</f>
        <v>70000</v>
      </c>
    </row>
    <row r="499" spans="1:5" ht="21.25" customHeight="1" outlineLevel="4" x14ac:dyDescent="0.25">
      <c r="A499" s="8" t="s">
        <v>35</v>
      </c>
      <c r="B499" s="13" t="s">
        <v>424</v>
      </c>
      <c r="C499" s="13" t="s">
        <v>427</v>
      </c>
      <c r="D499" s="13" t="s">
        <v>36</v>
      </c>
      <c r="E499" s="14">
        <f>'[1]прил 11 '!F635</f>
        <v>70000</v>
      </c>
    </row>
    <row r="500" spans="1:5" ht="40.75" customHeight="1" outlineLevel="6" x14ac:dyDescent="0.25">
      <c r="A500" s="19" t="s">
        <v>376</v>
      </c>
      <c r="B500" s="13" t="s">
        <v>424</v>
      </c>
      <c r="C500" s="13" t="s">
        <v>377</v>
      </c>
      <c r="D500" s="13" t="s">
        <v>16</v>
      </c>
      <c r="E500" s="14">
        <f>E501</f>
        <v>2608119.25</v>
      </c>
    </row>
    <row r="501" spans="1:5" ht="55.05" outlineLevel="6" x14ac:dyDescent="0.25">
      <c r="A501" s="22" t="s">
        <v>428</v>
      </c>
      <c r="B501" s="13" t="s">
        <v>424</v>
      </c>
      <c r="C501" s="13" t="s">
        <v>429</v>
      </c>
      <c r="D501" s="13" t="s">
        <v>16</v>
      </c>
      <c r="E501" s="14">
        <f>E502+E504+E506</f>
        <v>2608119.25</v>
      </c>
    </row>
    <row r="502" spans="1:5" ht="36.700000000000003" outlineLevel="6" x14ac:dyDescent="0.25">
      <c r="A502" s="8" t="s">
        <v>33</v>
      </c>
      <c r="B502" s="13" t="s">
        <v>424</v>
      </c>
      <c r="C502" s="13" t="s">
        <v>429</v>
      </c>
      <c r="D502" s="13" t="s">
        <v>34</v>
      </c>
      <c r="E502" s="14">
        <f>E503</f>
        <v>2000</v>
      </c>
    </row>
    <row r="503" spans="1:5" ht="36.700000000000003" outlineLevel="6" x14ac:dyDescent="0.25">
      <c r="A503" s="8" t="s">
        <v>35</v>
      </c>
      <c r="B503" s="13" t="s">
        <v>424</v>
      </c>
      <c r="C503" s="13" t="s">
        <v>429</v>
      </c>
      <c r="D503" s="13" t="s">
        <v>36</v>
      </c>
      <c r="E503" s="14">
        <f>'[1]прил 11 '!F639</f>
        <v>2000</v>
      </c>
    </row>
    <row r="504" spans="1:5" outlineLevel="5" x14ac:dyDescent="0.25">
      <c r="A504" s="8" t="s">
        <v>430</v>
      </c>
      <c r="B504" s="13" t="s">
        <v>424</v>
      </c>
      <c r="C504" s="13" t="s">
        <v>429</v>
      </c>
      <c r="D504" s="13" t="s">
        <v>431</v>
      </c>
      <c r="E504" s="14">
        <f>E505</f>
        <v>320000</v>
      </c>
    </row>
    <row r="505" spans="1:5" ht="18.7" customHeight="1" outlineLevel="6" x14ac:dyDescent="0.25">
      <c r="A505" s="8" t="s">
        <v>432</v>
      </c>
      <c r="B505" s="13" t="s">
        <v>424</v>
      </c>
      <c r="C505" s="13" t="s">
        <v>429</v>
      </c>
      <c r="D505" s="13" t="s">
        <v>433</v>
      </c>
      <c r="E505" s="14">
        <f>'[1]прил 11 '!F641</f>
        <v>320000</v>
      </c>
    </row>
    <row r="506" spans="1:5" ht="36.700000000000003" outlineLevel="4" x14ac:dyDescent="0.25">
      <c r="A506" s="8" t="s">
        <v>325</v>
      </c>
      <c r="B506" s="13" t="s">
        <v>424</v>
      </c>
      <c r="C506" s="13" t="s">
        <v>429</v>
      </c>
      <c r="D506" s="13" t="s">
        <v>326</v>
      </c>
      <c r="E506" s="14">
        <f>E507</f>
        <v>2286119.25</v>
      </c>
    </row>
    <row r="507" spans="1:5" outlineLevel="5" x14ac:dyDescent="0.25">
      <c r="A507" s="8" t="s">
        <v>327</v>
      </c>
      <c r="B507" s="13" t="s">
        <v>424</v>
      </c>
      <c r="C507" s="13" t="s">
        <v>429</v>
      </c>
      <c r="D507" s="13" t="s">
        <v>328</v>
      </c>
      <c r="E507" s="14">
        <f>'[1]прил 11 '!F643</f>
        <v>2286119.25</v>
      </c>
    </row>
    <row r="508" spans="1:5" outlineLevel="6" x14ac:dyDescent="0.25">
      <c r="A508" s="17" t="s">
        <v>434</v>
      </c>
      <c r="B508" s="13" t="s">
        <v>424</v>
      </c>
      <c r="C508" s="13" t="s">
        <v>435</v>
      </c>
      <c r="D508" s="13" t="s">
        <v>16</v>
      </c>
      <c r="E508" s="14">
        <f>E509</f>
        <v>125000</v>
      </c>
    </row>
    <row r="509" spans="1:5" outlineLevel="6" x14ac:dyDescent="0.25">
      <c r="A509" s="8" t="s">
        <v>436</v>
      </c>
      <c r="B509" s="13" t="s">
        <v>424</v>
      </c>
      <c r="C509" s="13" t="s">
        <v>437</v>
      </c>
      <c r="D509" s="13" t="s">
        <v>16</v>
      </c>
      <c r="E509" s="14">
        <f>E510</f>
        <v>125000</v>
      </c>
    </row>
    <row r="510" spans="1:5" ht="18" customHeight="1" outlineLevel="6" x14ac:dyDescent="0.25">
      <c r="A510" s="8" t="s">
        <v>33</v>
      </c>
      <c r="B510" s="13" t="s">
        <v>424</v>
      </c>
      <c r="C510" s="13" t="s">
        <v>437</v>
      </c>
      <c r="D510" s="13" t="s">
        <v>34</v>
      </c>
      <c r="E510" s="14">
        <f>E511</f>
        <v>125000</v>
      </c>
    </row>
    <row r="511" spans="1:5" ht="21.75" customHeight="1" outlineLevel="6" x14ac:dyDescent="0.25">
      <c r="A511" s="8" t="s">
        <v>35</v>
      </c>
      <c r="B511" s="13" t="s">
        <v>424</v>
      </c>
      <c r="C511" s="13" t="s">
        <v>437</v>
      </c>
      <c r="D511" s="13" t="s">
        <v>36</v>
      </c>
      <c r="E511" s="14">
        <f>'[1]прил 11 '!F647</f>
        <v>125000</v>
      </c>
    </row>
    <row r="512" spans="1:5" outlineLevel="1" x14ac:dyDescent="0.25">
      <c r="A512" s="8" t="s">
        <v>438</v>
      </c>
      <c r="B512" s="13" t="s">
        <v>439</v>
      </c>
      <c r="C512" s="13" t="s">
        <v>15</v>
      </c>
      <c r="D512" s="13" t="s">
        <v>16</v>
      </c>
      <c r="E512" s="14">
        <f>E513</f>
        <v>23909475</v>
      </c>
    </row>
    <row r="513" spans="1:5" ht="36.700000000000003" outlineLevel="2" x14ac:dyDescent="0.25">
      <c r="A513" s="15" t="s">
        <v>440</v>
      </c>
      <c r="B513" s="16" t="s">
        <v>439</v>
      </c>
      <c r="C513" s="16" t="s">
        <v>318</v>
      </c>
      <c r="D513" s="16" t="s">
        <v>16</v>
      </c>
      <c r="E513" s="14">
        <f>E514</f>
        <v>23909475</v>
      </c>
    </row>
    <row r="514" spans="1:5" ht="36.700000000000003" outlineLevel="4" x14ac:dyDescent="0.25">
      <c r="A514" s="19" t="s">
        <v>441</v>
      </c>
      <c r="B514" s="13" t="s">
        <v>439</v>
      </c>
      <c r="C514" s="13" t="s">
        <v>442</v>
      </c>
      <c r="D514" s="13" t="s">
        <v>16</v>
      </c>
      <c r="E514" s="14">
        <f>E515+E522+E529</f>
        <v>23909475</v>
      </c>
    </row>
    <row r="515" spans="1:5" ht="39.75" customHeight="1" outlineLevel="5" x14ac:dyDescent="0.25">
      <c r="A515" s="8" t="s">
        <v>31</v>
      </c>
      <c r="B515" s="13" t="s">
        <v>439</v>
      </c>
      <c r="C515" s="13" t="s">
        <v>443</v>
      </c>
      <c r="D515" s="13" t="s">
        <v>16</v>
      </c>
      <c r="E515" s="14">
        <f>E516+E518+E520</f>
        <v>5400410</v>
      </c>
    </row>
    <row r="516" spans="1:5" ht="73.400000000000006" outlineLevel="6" x14ac:dyDescent="0.25">
      <c r="A516" s="8" t="s">
        <v>23</v>
      </c>
      <c r="B516" s="13" t="s">
        <v>439</v>
      </c>
      <c r="C516" s="13" t="s">
        <v>443</v>
      </c>
      <c r="D516" s="13" t="s">
        <v>24</v>
      </c>
      <c r="E516" s="14">
        <f>E517</f>
        <v>5300410</v>
      </c>
    </row>
    <row r="517" spans="1:5" ht="18" customHeight="1" outlineLevel="5" x14ac:dyDescent="0.25">
      <c r="A517" s="8" t="s">
        <v>25</v>
      </c>
      <c r="B517" s="13" t="s">
        <v>439</v>
      </c>
      <c r="C517" s="13" t="s">
        <v>443</v>
      </c>
      <c r="D517" s="13" t="s">
        <v>26</v>
      </c>
      <c r="E517" s="14">
        <f>'[1]прил 11 '!F653</f>
        <v>5300410</v>
      </c>
    </row>
    <row r="518" spans="1:5" ht="18" customHeight="1" outlineLevel="6" x14ac:dyDescent="0.25">
      <c r="A518" s="8" t="s">
        <v>33</v>
      </c>
      <c r="B518" s="13" t="s">
        <v>439</v>
      </c>
      <c r="C518" s="13" t="s">
        <v>443</v>
      </c>
      <c r="D518" s="13" t="s">
        <v>34</v>
      </c>
      <c r="E518" s="14">
        <f>E519</f>
        <v>100000</v>
      </c>
    </row>
    <row r="519" spans="1:5" ht="18" customHeight="1" outlineLevel="6" x14ac:dyDescent="0.25">
      <c r="A519" s="8" t="s">
        <v>35</v>
      </c>
      <c r="B519" s="13" t="s">
        <v>439</v>
      </c>
      <c r="C519" s="13" t="s">
        <v>443</v>
      </c>
      <c r="D519" s="13" t="s">
        <v>36</v>
      </c>
      <c r="E519" s="14">
        <f>'[1]прил 11 '!F655</f>
        <v>100000</v>
      </c>
    </row>
    <row r="520" spans="1:5" hidden="1" outlineLevel="6" x14ac:dyDescent="0.25">
      <c r="A520" s="8" t="s">
        <v>37</v>
      </c>
      <c r="B520" s="13" t="s">
        <v>439</v>
      </c>
      <c r="C520" s="13" t="s">
        <v>443</v>
      </c>
      <c r="D520" s="13" t="s">
        <v>38</v>
      </c>
      <c r="E520" s="14">
        <f>E521</f>
        <v>0</v>
      </c>
    </row>
    <row r="521" spans="1:5" hidden="1" outlineLevel="4" x14ac:dyDescent="0.25">
      <c r="A521" s="8" t="s">
        <v>39</v>
      </c>
      <c r="B521" s="13" t="s">
        <v>439</v>
      </c>
      <c r="C521" s="13" t="s">
        <v>443</v>
      </c>
      <c r="D521" s="13" t="s">
        <v>40</v>
      </c>
      <c r="E521" s="14">
        <f>'[1]прил 11 '!F657</f>
        <v>0</v>
      </c>
    </row>
    <row r="522" spans="1:5" ht="36.700000000000003" outlineLevel="5" x14ac:dyDescent="0.25">
      <c r="A522" s="8" t="s">
        <v>78</v>
      </c>
      <c r="B522" s="13" t="s">
        <v>439</v>
      </c>
      <c r="C522" s="13" t="s">
        <v>444</v>
      </c>
      <c r="D522" s="13" t="s">
        <v>16</v>
      </c>
      <c r="E522" s="14">
        <f>E523+E525+E527</f>
        <v>15936060</v>
      </c>
    </row>
    <row r="523" spans="1:5" ht="73.400000000000006" outlineLevel="6" x14ac:dyDescent="0.25">
      <c r="A523" s="8" t="s">
        <v>23</v>
      </c>
      <c r="B523" s="13" t="s">
        <v>439</v>
      </c>
      <c r="C523" s="13" t="s">
        <v>444</v>
      </c>
      <c r="D523" s="13" t="s">
        <v>24</v>
      </c>
      <c r="E523" s="14">
        <f>E524</f>
        <v>12697995</v>
      </c>
    </row>
    <row r="524" spans="1:5" outlineLevel="5" x14ac:dyDescent="0.25">
      <c r="A524" s="8" t="s">
        <v>80</v>
      </c>
      <c r="B524" s="13" t="s">
        <v>439</v>
      </c>
      <c r="C524" s="13" t="s">
        <v>444</v>
      </c>
      <c r="D524" s="13" t="s">
        <v>81</v>
      </c>
      <c r="E524" s="14">
        <f>'[1]прил 11 '!F660</f>
        <v>12697995</v>
      </c>
    </row>
    <row r="525" spans="1:5" ht="16.5" customHeight="1" outlineLevel="6" x14ac:dyDescent="0.25">
      <c r="A525" s="8" t="s">
        <v>33</v>
      </c>
      <c r="B525" s="13" t="s">
        <v>439</v>
      </c>
      <c r="C525" s="13" t="s">
        <v>444</v>
      </c>
      <c r="D525" s="13" t="s">
        <v>34</v>
      </c>
      <c r="E525" s="14">
        <f>E526</f>
        <v>3200000</v>
      </c>
    </row>
    <row r="526" spans="1:5" ht="20.25" customHeight="1" outlineLevel="6" x14ac:dyDescent="0.25">
      <c r="A526" s="8" t="s">
        <v>35</v>
      </c>
      <c r="B526" s="13" t="s">
        <v>439</v>
      </c>
      <c r="C526" s="13" t="s">
        <v>444</v>
      </c>
      <c r="D526" s="13" t="s">
        <v>36</v>
      </c>
      <c r="E526" s="14">
        <f>'[1]прил 11 '!F662</f>
        <v>3200000</v>
      </c>
    </row>
    <row r="527" spans="1:5" outlineLevel="6" x14ac:dyDescent="0.25">
      <c r="A527" s="8" t="s">
        <v>37</v>
      </c>
      <c r="B527" s="13" t="s">
        <v>439</v>
      </c>
      <c r="C527" s="13" t="s">
        <v>444</v>
      </c>
      <c r="D527" s="13" t="s">
        <v>38</v>
      </c>
      <c r="E527" s="14">
        <f>E528</f>
        <v>38065</v>
      </c>
    </row>
    <row r="528" spans="1:5" outlineLevel="6" x14ac:dyDescent="0.25">
      <c r="A528" s="8" t="s">
        <v>39</v>
      </c>
      <c r="B528" s="13" t="s">
        <v>439</v>
      </c>
      <c r="C528" s="13" t="s">
        <v>444</v>
      </c>
      <c r="D528" s="13" t="s">
        <v>40</v>
      </c>
      <c r="E528" s="14">
        <f>'[1]прил 11 '!F664</f>
        <v>38065</v>
      </c>
    </row>
    <row r="529" spans="1:7" ht="36.700000000000003" outlineLevel="6" x14ac:dyDescent="0.25">
      <c r="A529" s="17" t="s">
        <v>445</v>
      </c>
      <c r="B529" s="13" t="s">
        <v>439</v>
      </c>
      <c r="C529" s="13" t="s">
        <v>446</v>
      </c>
      <c r="D529" s="13" t="s">
        <v>16</v>
      </c>
      <c r="E529" s="14">
        <f>E530</f>
        <v>2573005</v>
      </c>
    </row>
    <row r="530" spans="1:7" ht="36.700000000000003" outlineLevel="6" x14ac:dyDescent="0.25">
      <c r="A530" s="8" t="s">
        <v>325</v>
      </c>
      <c r="B530" s="13" t="s">
        <v>439</v>
      </c>
      <c r="C530" s="13" t="s">
        <v>446</v>
      </c>
      <c r="D530" s="13" t="s">
        <v>326</v>
      </c>
      <c r="E530" s="14">
        <f>E531</f>
        <v>2573005</v>
      </c>
    </row>
    <row r="531" spans="1:7" outlineLevel="6" x14ac:dyDescent="0.25">
      <c r="A531" s="8" t="s">
        <v>447</v>
      </c>
      <c r="B531" s="13" t="s">
        <v>439</v>
      </c>
      <c r="C531" s="13" t="s">
        <v>446</v>
      </c>
      <c r="D531" s="13" t="s">
        <v>448</v>
      </c>
      <c r="E531" s="14">
        <f>'[1]прил 11 '!F667</f>
        <v>2573005</v>
      </c>
    </row>
    <row r="532" spans="1:7" s="11" customFormat="1" x14ac:dyDescent="0.25">
      <c r="A532" s="8" t="s">
        <v>449</v>
      </c>
      <c r="B532" s="9" t="s">
        <v>450</v>
      </c>
      <c r="C532" s="9" t="s">
        <v>15</v>
      </c>
      <c r="D532" s="9" t="s">
        <v>16</v>
      </c>
      <c r="E532" s="10">
        <f>E533</f>
        <v>51693192.039999999</v>
      </c>
      <c r="G532" s="12">
        <f>E532/'[1]прил 11 '!F716*100</f>
        <v>4.5943990345464325</v>
      </c>
    </row>
    <row r="533" spans="1:7" outlineLevel="1" x14ac:dyDescent="0.25">
      <c r="A533" s="8" t="s">
        <v>451</v>
      </c>
      <c r="B533" s="13" t="s">
        <v>452</v>
      </c>
      <c r="C533" s="13" t="s">
        <v>15</v>
      </c>
      <c r="D533" s="13" t="s">
        <v>16</v>
      </c>
      <c r="E533" s="14">
        <f>E534</f>
        <v>51693192.039999999</v>
      </c>
    </row>
    <row r="534" spans="1:7" ht="36.700000000000003" outlineLevel="2" x14ac:dyDescent="0.25">
      <c r="A534" s="15" t="s">
        <v>453</v>
      </c>
      <c r="B534" s="16" t="s">
        <v>452</v>
      </c>
      <c r="C534" s="16" t="s">
        <v>407</v>
      </c>
      <c r="D534" s="16" t="s">
        <v>16</v>
      </c>
      <c r="E534" s="14">
        <f>E535+E549+E539+E572</f>
        <v>51693192.039999999</v>
      </c>
    </row>
    <row r="535" spans="1:7" ht="48.75" customHeight="1" outlineLevel="2" x14ac:dyDescent="0.25">
      <c r="A535" s="8" t="s">
        <v>454</v>
      </c>
      <c r="B535" s="13" t="s">
        <v>452</v>
      </c>
      <c r="C535" s="13" t="s">
        <v>455</v>
      </c>
      <c r="D535" s="13" t="s">
        <v>16</v>
      </c>
      <c r="E535" s="14">
        <f>E536+E543+E546</f>
        <v>10775851.629999999</v>
      </c>
    </row>
    <row r="536" spans="1:7" ht="36.700000000000003" outlineLevel="6" x14ac:dyDescent="0.25">
      <c r="A536" s="17" t="s">
        <v>456</v>
      </c>
      <c r="B536" s="13" t="s">
        <v>452</v>
      </c>
      <c r="C536" s="13" t="s">
        <v>457</v>
      </c>
      <c r="D536" s="13" t="s">
        <v>16</v>
      </c>
      <c r="E536" s="14">
        <f>E537</f>
        <v>10602650.6</v>
      </c>
    </row>
    <row r="537" spans="1:7" ht="36.700000000000003" outlineLevel="6" x14ac:dyDescent="0.25">
      <c r="A537" s="8" t="s">
        <v>325</v>
      </c>
      <c r="B537" s="13" t="s">
        <v>452</v>
      </c>
      <c r="C537" s="13" t="s">
        <v>457</v>
      </c>
      <c r="D537" s="13" t="s">
        <v>326</v>
      </c>
      <c r="E537" s="14">
        <f>E538</f>
        <v>10602650.6</v>
      </c>
    </row>
    <row r="538" spans="1:7" outlineLevel="6" x14ac:dyDescent="0.25">
      <c r="A538" s="8" t="s">
        <v>327</v>
      </c>
      <c r="B538" s="13" t="s">
        <v>452</v>
      </c>
      <c r="C538" s="13" t="s">
        <v>457</v>
      </c>
      <c r="D538" s="13" t="s">
        <v>328</v>
      </c>
      <c r="E538" s="14">
        <f>'[1]прил 11 '!F371</f>
        <v>10602650.6</v>
      </c>
    </row>
    <row r="539" spans="1:7" ht="36.700000000000003" outlineLevel="6" x14ac:dyDescent="0.25">
      <c r="A539" s="8" t="s">
        <v>458</v>
      </c>
      <c r="B539" s="13" t="s">
        <v>452</v>
      </c>
      <c r="C539" s="13" t="s">
        <v>459</v>
      </c>
      <c r="D539" s="13" t="s">
        <v>16</v>
      </c>
      <c r="E539" s="14">
        <f>E540</f>
        <v>26585898.239999998</v>
      </c>
    </row>
    <row r="540" spans="1:7" ht="36.700000000000003" outlineLevel="6" x14ac:dyDescent="0.25">
      <c r="A540" s="17" t="s">
        <v>456</v>
      </c>
      <c r="B540" s="13" t="s">
        <v>452</v>
      </c>
      <c r="C540" s="13" t="s">
        <v>460</v>
      </c>
      <c r="D540" s="13" t="s">
        <v>16</v>
      </c>
      <c r="E540" s="14">
        <f>E541</f>
        <v>26585898.239999998</v>
      </c>
    </row>
    <row r="541" spans="1:7" ht="36.700000000000003" outlineLevel="6" x14ac:dyDescent="0.25">
      <c r="A541" s="8" t="s">
        <v>325</v>
      </c>
      <c r="B541" s="13" t="s">
        <v>452</v>
      </c>
      <c r="C541" s="13" t="s">
        <v>460</v>
      </c>
      <c r="D541" s="13" t="s">
        <v>326</v>
      </c>
      <c r="E541" s="14">
        <f>E542</f>
        <v>26585898.239999998</v>
      </c>
    </row>
    <row r="542" spans="1:7" ht="17.5" customHeight="1" outlineLevel="6" x14ac:dyDescent="0.25">
      <c r="A542" s="8" t="s">
        <v>327</v>
      </c>
      <c r="B542" s="13" t="s">
        <v>452</v>
      </c>
      <c r="C542" s="13" t="s">
        <v>460</v>
      </c>
      <c r="D542" s="13" t="s">
        <v>328</v>
      </c>
      <c r="E542" s="14">
        <f>'[1]прил 11 '!F381</f>
        <v>26585898.239999998</v>
      </c>
    </row>
    <row r="543" spans="1:7" ht="66.599999999999994" customHeight="1" outlineLevel="6" x14ac:dyDescent="0.3">
      <c r="A543" s="23" t="s">
        <v>461</v>
      </c>
      <c r="B543" s="44" t="s">
        <v>452</v>
      </c>
      <c r="C543" s="45" t="s">
        <v>462</v>
      </c>
      <c r="D543" s="46" t="s">
        <v>16</v>
      </c>
      <c r="E543" s="14">
        <f>E544</f>
        <v>168005</v>
      </c>
    </row>
    <row r="544" spans="1:7" ht="36.700000000000003" outlineLevel="6" x14ac:dyDescent="0.3">
      <c r="A544" s="8" t="s">
        <v>325</v>
      </c>
      <c r="B544" s="44" t="s">
        <v>452</v>
      </c>
      <c r="C544" s="45" t="s">
        <v>462</v>
      </c>
      <c r="D544" s="46" t="s">
        <v>326</v>
      </c>
      <c r="E544" s="14">
        <f>E545</f>
        <v>168005</v>
      </c>
    </row>
    <row r="545" spans="1:5" outlineLevel="4" x14ac:dyDescent="0.3">
      <c r="A545" s="8" t="s">
        <v>327</v>
      </c>
      <c r="B545" s="44" t="s">
        <v>452</v>
      </c>
      <c r="C545" s="45" t="s">
        <v>462</v>
      </c>
      <c r="D545" s="46" t="s">
        <v>328</v>
      </c>
      <c r="E545" s="14">
        <f>'[1]прил 11 '!F374</f>
        <v>168005</v>
      </c>
    </row>
    <row r="546" spans="1:5" ht="55.05" outlineLevel="4" x14ac:dyDescent="0.3">
      <c r="A546" s="8" t="s">
        <v>463</v>
      </c>
      <c r="B546" s="44" t="s">
        <v>452</v>
      </c>
      <c r="C546" s="45" t="s">
        <v>464</v>
      </c>
      <c r="D546" s="46" t="s">
        <v>16</v>
      </c>
      <c r="E546" s="14">
        <f>E547</f>
        <v>5196.03</v>
      </c>
    </row>
    <row r="547" spans="1:5" ht="36.700000000000003" outlineLevel="4" x14ac:dyDescent="0.3">
      <c r="A547" s="8" t="s">
        <v>325</v>
      </c>
      <c r="B547" s="44" t="s">
        <v>452</v>
      </c>
      <c r="C547" s="45" t="s">
        <v>464</v>
      </c>
      <c r="D547" s="46" t="s">
        <v>326</v>
      </c>
      <c r="E547" s="14">
        <f>E548</f>
        <v>5196.03</v>
      </c>
    </row>
    <row r="548" spans="1:5" outlineLevel="4" x14ac:dyDescent="0.3">
      <c r="A548" s="8" t="s">
        <v>327</v>
      </c>
      <c r="B548" s="44" t="s">
        <v>452</v>
      </c>
      <c r="C548" s="45" t="s">
        <v>464</v>
      </c>
      <c r="D548" s="46" t="s">
        <v>328</v>
      </c>
      <c r="E548" s="14">
        <f>'[1]прил 11 '!F377</f>
        <v>5196.03</v>
      </c>
    </row>
    <row r="549" spans="1:5" ht="21.25" customHeight="1" outlineLevel="5" x14ac:dyDescent="0.25">
      <c r="A549" s="47" t="s">
        <v>414</v>
      </c>
      <c r="B549" s="13" t="s">
        <v>452</v>
      </c>
      <c r="C549" s="13" t="s">
        <v>465</v>
      </c>
      <c r="D549" s="13" t="s">
        <v>16</v>
      </c>
      <c r="E549" s="14">
        <f>E550+E554+E557+E560+E563+E566+E569</f>
        <v>7164534.6099999994</v>
      </c>
    </row>
    <row r="550" spans="1:5" outlineLevel="6" x14ac:dyDescent="0.25">
      <c r="A550" s="8" t="s">
        <v>466</v>
      </c>
      <c r="B550" s="13" t="s">
        <v>452</v>
      </c>
      <c r="C550" s="13" t="s">
        <v>467</v>
      </c>
      <c r="D550" s="13" t="s">
        <v>16</v>
      </c>
      <c r="E550" s="14">
        <f>E551</f>
        <v>632500</v>
      </c>
    </row>
    <row r="551" spans="1:5" ht="36.700000000000003" outlineLevel="6" x14ac:dyDescent="0.25">
      <c r="A551" s="8" t="s">
        <v>325</v>
      </c>
      <c r="B551" s="13" t="s">
        <v>452</v>
      </c>
      <c r="C551" s="13" t="s">
        <v>467</v>
      </c>
      <c r="D551" s="13" t="s">
        <v>326</v>
      </c>
      <c r="E551" s="14">
        <f>E552+E553</f>
        <v>632500</v>
      </c>
    </row>
    <row r="552" spans="1:5" outlineLevel="6" x14ac:dyDescent="0.25">
      <c r="A552" s="8" t="s">
        <v>327</v>
      </c>
      <c r="B552" s="13" t="s">
        <v>452</v>
      </c>
      <c r="C552" s="13" t="s">
        <v>467</v>
      </c>
      <c r="D552" s="13" t="s">
        <v>328</v>
      </c>
      <c r="E552" s="14">
        <f>'[1]прил 11 '!F385</f>
        <v>632500</v>
      </c>
    </row>
    <row r="553" spans="1:5" ht="36.700000000000003" outlineLevel="6" x14ac:dyDescent="0.25">
      <c r="A553" s="8" t="s">
        <v>468</v>
      </c>
      <c r="B553" s="13" t="s">
        <v>452</v>
      </c>
      <c r="C553" s="13" t="s">
        <v>467</v>
      </c>
      <c r="D553" s="13" t="s">
        <v>469</v>
      </c>
      <c r="E553" s="14">
        <f>'[1]прил 11 '!F386</f>
        <v>0</v>
      </c>
    </row>
    <row r="554" spans="1:5" ht="73.400000000000006" outlineLevel="6" x14ac:dyDescent="0.25">
      <c r="A554" s="17" t="s">
        <v>412</v>
      </c>
      <c r="B554" s="13" t="s">
        <v>452</v>
      </c>
      <c r="C554" s="13" t="s">
        <v>470</v>
      </c>
      <c r="D554" s="13" t="s">
        <v>16</v>
      </c>
      <c r="E554" s="14">
        <f>E555</f>
        <v>894580.8</v>
      </c>
    </row>
    <row r="555" spans="1:5" ht="36.700000000000003" outlineLevel="6" x14ac:dyDescent="0.25">
      <c r="A555" s="8" t="s">
        <v>325</v>
      </c>
      <c r="B555" s="13" t="s">
        <v>452</v>
      </c>
      <c r="C555" s="13" t="s">
        <v>470</v>
      </c>
      <c r="D555" s="13" t="s">
        <v>326</v>
      </c>
      <c r="E555" s="14">
        <f>E556</f>
        <v>894580.8</v>
      </c>
    </row>
    <row r="556" spans="1:5" outlineLevel="6" x14ac:dyDescent="0.25">
      <c r="A556" s="8" t="s">
        <v>327</v>
      </c>
      <c r="B556" s="13" t="s">
        <v>452</v>
      </c>
      <c r="C556" s="13" t="s">
        <v>470</v>
      </c>
      <c r="D556" s="13" t="s">
        <v>328</v>
      </c>
      <c r="E556" s="14">
        <f>'[1]прил 11 '!F395-600</f>
        <v>894580.8</v>
      </c>
    </row>
    <row r="557" spans="1:5" ht="42.8" customHeight="1" outlineLevel="6" x14ac:dyDescent="0.3">
      <c r="A557" s="8" t="s">
        <v>471</v>
      </c>
      <c r="B557" s="13" t="s">
        <v>452</v>
      </c>
      <c r="C557" s="39" t="s">
        <v>472</v>
      </c>
      <c r="D557" s="45" t="s">
        <v>16</v>
      </c>
      <c r="E557" s="14">
        <f>E558</f>
        <v>3303781.73</v>
      </c>
    </row>
    <row r="558" spans="1:5" ht="36.700000000000003" outlineLevel="6" x14ac:dyDescent="0.3">
      <c r="A558" s="8" t="s">
        <v>325</v>
      </c>
      <c r="B558" s="13" t="s">
        <v>452</v>
      </c>
      <c r="C558" s="39" t="s">
        <v>472</v>
      </c>
      <c r="D558" s="45" t="s">
        <v>326</v>
      </c>
      <c r="E558" s="14">
        <f>E559</f>
        <v>3303781.73</v>
      </c>
    </row>
    <row r="559" spans="1:5" outlineLevel="6" x14ac:dyDescent="0.3">
      <c r="A559" s="8" t="s">
        <v>327</v>
      </c>
      <c r="B559" s="13" t="s">
        <v>452</v>
      </c>
      <c r="C559" s="39" t="s">
        <v>472</v>
      </c>
      <c r="D559" s="45" t="s">
        <v>328</v>
      </c>
      <c r="E559" s="14">
        <f>'[1]прил 11 '!F389</f>
        <v>3303781.73</v>
      </c>
    </row>
    <row r="560" spans="1:5" ht="36.700000000000003" outlineLevel="6" x14ac:dyDescent="0.3">
      <c r="A560" s="8" t="s">
        <v>473</v>
      </c>
      <c r="B560" s="13" t="s">
        <v>452</v>
      </c>
      <c r="C560" s="39" t="s">
        <v>474</v>
      </c>
      <c r="D560" s="45" t="s">
        <v>16</v>
      </c>
      <c r="E560" s="14">
        <f>E561</f>
        <v>102178.82</v>
      </c>
    </row>
    <row r="561" spans="1:7" ht="36.700000000000003" outlineLevel="6" x14ac:dyDescent="0.3">
      <c r="A561" s="8" t="s">
        <v>325</v>
      </c>
      <c r="B561" s="13" t="s">
        <v>452</v>
      </c>
      <c r="C561" s="39" t="s">
        <v>474</v>
      </c>
      <c r="D561" s="45" t="s">
        <v>326</v>
      </c>
      <c r="E561" s="14">
        <f>E562</f>
        <v>102178.82</v>
      </c>
    </row>
    <row r="562" spans="1:7" outlineLevel="6" x14ac:dyDescent="0.3">
      <c r="A562" s="8" t="s">
        <v>327</v>
      </c>
      <c r="B562" s="13" t="s">
        <v>452</v>
      </c>
      <c r="C562" s="39" t="s">
        <v>474</v>
      </c>
      <c r="D562" s="45" t="s">
        <v>328</v>
      </c>
      <c r="E562" s="14">
        <f>'[1]прил 11 '!F392</f>
        <v>102178.82</v>
      </c>
    </row>
    <row r="563" spans="1:7" ht="36.700000000000003" outlineLevel="6" x14ac:dyDescent="0.25">
      <c r="A563" s="17" t="s">
        <v>475</v>
      </c>
      <c r="B563" s="18" t="s">
        <v>452</v>
      </c>
      <c r="C563" s="18" t="s">
        <v>476</v>
      </c>
      <c r="D563" s="18" t="s">
        <v>16</v>
      </c>
      <c r="E563" s="14">
        <f>E564</f>
        <v>1138953.98</v>
      </c>
    </row>
    <row r="564" spans="1:7" ht="36.700000000000003" outlineLevel="6" x14ac:dyDescent="0.25">
      <c r="A564" s="17" t="s">
        <v>33</v>
      </c>
      <c r="B564" s="18" t="s">
        <v>452</v>
      </c>
      <c r="C564" s="18" t="s">
        <v>476</v>
      </c>
      <c r="D564" s="18" t="s">
        <v>34</v>
      </c>
      <c r="E564" s="14">
        <f>E565</f>
        <v>1138953.98</v>
      </c>
    </row>
    <row r="565" spans="1:7" ht="36.700000000000003" outlineLevel="6" x14ac:dyDescent="0.25">
      <c r="A565" s="17" t="s">
        <v>35</v>
      </c>
      <c r="B565" s="18" t="s">
        <v>452</v>
      </c>
      <c r="C565" s="18" t="s">
        <v>476</v>
      </c>
      <c r="D565" s="18" t="s">
        <v>36</v>
      </c>
      <c r="E565" s="14">
        <f>'[1]прил 11 '!F398+600</f>
        <v>1138953.98</v>
      </c>
    </row>
    <row r="566" spans="1:7" ht="55.05" outlineLevel="6" x14ac:dyDescent="0.25">
      <c r="A566" s="23" t="s">
        <v>477</v>
      </c>
      <c r="B566" s="18" t="s">
        <v>452</v>
      </c>
      <c r="C566" s="18" t="s">
        <v>478</v>
      </c>
      <c r="D566" s="18" t="s">
        <v>16</v>
      </c>
      <c r="E566" s="14">
        <f>E567</f>
        <v>1059763.1000000001</v>
      </c>
    </row>
    <row r="567" spans="1:7" ht="36.700000000000003" outlineLevel="6" x14ac:dyDescent="0.25">
      <c r="A567" s="17" t="s">
        <v>33</v>
      </c>
      <c r="B567" s="18" t="s">
        <v>452</v>
      </c>
      <c r="C567" s="18" t="s">
        <v>478</v>
      </c>
      <c r="D567" s="18" t="s">
        <v>34</v>
      </c>
      <c r="E567" s="14">
        <f>E568</f>
        <v>1059763.1000000001</v>
      </c>
    </row>
    <row r="568" spans="1:7" ht="36.700000000000003" outlineLevel="6" x14ac:dyDescent="0.25">
      <c r="A568" s="17" t="s">
        <v>35</v>
      </c>
      <c r="B568" s="18" t="s">
        <v>452</v>
      </c>
      <c r="C568" s="18" t="s">
        <v>478</v>
      </c>
      <c r="D568" s="18" t="s">
        <v>36</v>
      </c>
      <c r="E568" s="14">
        <f>'[1]прил 11 '!F401</f>
        <v>1059763.1000000001</v>
      </c>
    </row>
    <row r="569" spans="1:7" ht="46.9" outlineLevel="6" x14ac:dyDescent="0.25">
      <c r="A569" s="48" t="s">
        <v>479</v>
      </c>
      <c r="B569" s="18" t="s">
        <v>452</v>
      </c>
      <c r="C569" s="18" t="s">
        <v>480</v>
      </c>
      <c r="D569" s="18" t="s">
        <v>16</v>
      </c>
      <c r="E569" s="14">
        <f>E570</f>
        <v>32776.18</v>
      </c>
    </row>
    <row r="570" spans="1:7" ht="36.700000000000003" outlineLevel="6" x14ac:dyDescent="0.25">
      <c r="A570" s="17" t="s">
        <v>33</v>
      </c>
      <c r="B570" s="18" t="s">
        <v>452</v>
      </c>
      <c r="C570" s="18" t="s">
        <v>480</v>
      </c>
      <c r="D570" s="18" t="s">
        <v>34</v>
      </c>
      <c r="E570" s="14">
        <f>E571</f>
        <v>32776.18</v>
      </c>
    </row>
    <row r="571" spans="1:7" ht="36.700000000000003" outlineLevel="6" x14ac:dyDescent="0.25">
      <c r="A571" s="17" t="s">
        <v>35</v>
      </c>
      <c r="B571" s="18" t="s">
        <v>452</v>
      </c>
      <c r="C571" s="18" t="s">
        <v>480</v>
      </c>
      <c r="D571" s="18" t="s">
        <v>36</v>
      </c>
      <c r="E571" s="14">
        <f>'[1]прил 11 '!F404</f>
        <v>32776.18</v>
      </c>
    </row>
    <row r="572" spans="1:7" outlineLevel="6" x14ac:dyDescent="0.25">
      <c r="A572" s="49" t="s">
        <v>417</v>
      </c>
      <c r="B572" s="18" t="s">
        <v>452</v>
      </c>
      <c r="C572" s="18" t="s">
        <v>418</v>
      </c>
      <c r="D572" s="18" t="s">
        <v>16</v>
      </c>
      <c r="E572" s="14">
        <f>E573</f>
        <v>7166907.5599999996</v>
      </c>
    </row>
    <row r="573" spans="1:7" outlineLevel="6" x14ac:dyDescent="0.3">
      <c r="A573" s="50" t="s">
        <v>481</v>
      </c>
      <c r="B573" s="18" t="s">
        <v>452</v>
      </c>
      <c r="C573" s="18" t="s">
        <v>482</v>
      </c>
      <c r="D573" s="18" t="s">
        <v>16</v>
      </c>
      <c r="E573" s="14">
        <f>E574</f>
        <v>7166907.5599999996</v>
      </c>
    </row>
    <row r="574" spans="1:7" ht="36.700000000000003" outlineLevel="6" x14ac:dyDescent="0.25">
      <c r="A574" s="17" t="s">
        <v>325</v>
      </c>
      <c r="B574" s="18" t="s">
        <v>452</v>
      </c>
      <c r="C574" s="18" t="s">
        <v>482</v>
      </c>
      <c r="D574" s="18" t="s">
        <v>326</v>
      </c>
      <c r="E574" s="14">
        <f>E575</f>
        <v>7166907.5599999996</v>
      </c>
    </row>
    <row r="575" spans="1:7" outlineLevel="6" x14ac:dyDescent="0.25">
      <c r="A575" s="17" t="s">
        <v>327</v>
      </c>
      <c r="B575" s="18" t="s">
        <v>452</v>
      </c>
      <c r="C575" s="18" t="s">
        <v>482</v>
      </c>
      <c r="D575" s="18" t="s">
        <v>328</v>
      </c>
      <c r="E575" s="14">
        <f>'[1]прил 11 '!F408</f>
        <v>7166907.5599999996</v>
      </c>
    </row>
    <row r="576" spans="1:7" s="11" customFormat="1" x14ac:dyDescent="0.25">
      <c r="A576" s="8" t="s">
        <v>483</v>
      </c>
      <c r="B576" s="9" t="s">
        <v>484</v>
      </c>
      <c r="C576" s="9" t="s">
        <v>15</v>
      </c>
      <c r="D576" s="9" t="s">
        <v>16</v>
      </c>
      <c r="E576" s="10">
        <f>E577+E602+E582+E627</f>
        <v>74742661.950000003</v>
      </c>
      <c r="G576" s="12">
        <f>E576/'[1]прил 11 '!F716*100</f>
        <v>6.6429949544766096</v>
      </c>
    </row>
    <row r="577" spans="1:5" outlineLevel="1" x14ac:dyDescent="0.25">
      <c r="A577" s="8" t="s">
        <v>485</v>
      </c>
      <c r="B577" s="13" t="s">
        <v>486</v>
      </c>
      <c r="C577" s="13" t="s">
        <v>15</v>
      </c>
      <c r="D577" s="13" t="s">
        <v>16</v>
      </c>
      <c r="E577" s="14">
        <f>E578</f>
        <v>5533145.6699999999</v>
      </c>
    </row>
    <row r="578" spans="1:5" outlineLevel="3" x14ac:dyDescent="0.25">
      <c r="A578" s="8" t="s">
        <v>19</v>
      </c>
      <c r="B578" s="13" t="s">
        <v>486</v>
      </c>
      <c r="C578" s="13" t="s">
        <v>20</v>
      </c>
      <c r="D578" s="13" t="s">
        <v>16</v>
      </c>
      <c r="E578" s="14">
        <f>E579</f>
        <v>5533145.6699999999</v>
      </c>
    </row>
    <row r="579" spans="1:5" outlineLevel="4" x14ac:dyDescent="0.25">
      <c r="A579" s="8" t="s">
        <v>487</v>
      </c>
      <c r="B579" s="13" t="s">
        <v>486</v>
      </c>
      <c r="C579" s="13" t="s">
        <v>488</v>
      </c>
      <c r="D579" s="13" t="s">
        <v>16</v>
      </c>
      <c r="E579" s="14">
        <f>E580</f>
        <v>5533145.6699999999</v>
      </c>
    </row>
    <row r="580" spans="1:5" outlineLevel="5" x14ac:dyDescent="0.25">
      <c r="A580" s="8" t="s">
        <v>430</v>
      </c>
      <c r="B580" s="13" t="s">
        <v>486</v>
      </c>
      <c r="C580" s="13" t="s">
        <v>488</v>
      </c>
      <c r="D580" s="13" t="s">
        <v>431</v>
      </c>
      <c r="E580" s="14">
        <f>E581</f>
        <v>5533145.6699999999</v>
      </c>
    </row>
    <row r="581" spans="1:5" outlineLevel="6" x14ac:dyDescent="0.25">
      <c r="A581" s="8" t="s">
        <v>489</v>
      </c>
      <c r="B581" s="13" t="s">
        <v>486</v>
      </c>
      <c r="C581" s="13" t="s">
        <v>488</v>
      </c>
      <c r="D581" s="13" t="s">
        <v>490</v>
      </c>
      <c r="E581" s="14">
        <f>'[1]прил 11 '!F414</f>
        <v>5533145.6699999999</v>
      </c>
    </row>
    <row r="582" spans="1:5" outlineLevel="6" x14ac:dyDescent="0.25">
      <c r="A582" s="8" t="s">
        <v>491</v>
      </c>
      <c r="B582" s="13" t="s">
        <v>492</v>
      </c>
      <c r="C582" s="13" t="s">
        <v>15</v>
      </c>
      <c r="D582" s="13" t="s">
        <v>16</v>
      </c>
      <c r="E582" s="14">
        <f>E583+E588+E593+E598</f>
        <v>2594429.42</v>
      </c>
    </row>
    <row r="583" spans="1:5" ht="36.700000000000003" outlineLevel="6" x14ac:dyDescent="0.25">
      <c r="A583" s="15" t="s">
        <v>317</v>
      </c>
      <c r="B583" s="16" t="s">
        <v>492</v>
      </c>
      <c r="C583" s="16" t="s">
        <v>318</v>
      </c>
      <c r="D583" s="16" t="s">
        <v>16</v>
      </c>
      <c r="E583" s="14">
        <f>E584</f>
        <v>1685000</v>
      </c>
    </row>
    <row r="584" spans="1:5" outlineLevel="6" x14ac:dyDescent="0.25">
      <c r="A584" s="19" t="s">
        <v>493</v>
      </c>
      <c r="B584" s="13" t="s">
        <v>492</v>
      </c>
      <c r="C584" s="13" t="s">
        <v>494</v>
      </c>
      <c r="D584" s="13" t="s">
        <v>16</v>
      </c>
      <c r="E584" s="14">
        <f>E585</f>
        <v>1685000</v>
      </c>
    </row>
    <row r="585" spans="1:5" ht="57.75" customHeight="1" outlineLevel="6" x14ac:dyDescent="0.25">
      <c r="A585" s="22" t="s">
        <v>495</v>
      </c>
      <c r="B585" s="13" t="s">
        <v>492</v>
      </c>
      <c r="C585" s="13" t="s">
        <v>496</v>
      </c>
      <c r="D585" s="13" t="s">
        <v>16</v>
      </c>
      <c r="E585" s="14">
        <f>E586</f>
        <v>1685000</v>
      </c>
    </row>
    <row r="586" spans="1:5" outlineLevel="6" x14ac:dyDescent="0.25">
      <c r="A586" s="8" t="s">
        <v>430</v>
      </c>
      <c r="B586" s="13" t="s">
        <v>492</v>
      </c>
      <c r="C586" s="13" t="s">
        <v>496</v>
      </c>
      <c r="D586" s="13" t="s">
        <v>431</v>
      </c>
      <c r="E586" s="14">
        <f>E587</f>
        <v>1685000</v>
      </c>
    </row>
    <row r="587" spans="1:5" ht="21.25" customHeight="1" outlineLevel="6" x14ac:dyDescent="0.25">
      <c r="A587" s="8" t="s">
        <v>432</v>
      </c>
      <c r="B587" s="13" t="s">
        <v>492</v>
      </c>
      <c r="C587" s="13" t="s">
        <v>496</v>
      </c>
      <c r="D587" s="13" t="s">
        <v>433</v>
      </c>
      <c r="E587" s="14">
        <f>'[1]прил 11 '!F674</f>
        <v>1685000</v>
      </c>
    </row>
    <row r="588" spans="1:5" ht="55.05" outlineLevel="6" x14ac:dyDescent="0.25">
      <c r="A588" s="15" t="s">
        <v>497</v>
      </c>
      <c r="B588" s="16" t="s">
        <v>492</v>
      </c>
      <c r="C588" s="16" t="s">
        <v>498</v>
      </c>
      <c r="D588" s="16" t="s">
        <v>16</v>
      </c>
      <c r="E588" s="14">
        <f>E589</f>
        <v>150000</v>
      </c>
    </row>
    <row r="589" spans="1:5" ht="36.700000000000003" outlineLevel="6" x14ac:dyDescent="0.25">
      <c r="A589" s="8" t="s">
        <v>499</v>
      </c>
      <c r="B589" s="13" t="s">
        <v>492</v>
      </c>
      <c r="C589" s="13" t="s">
        <v>500</v>
      </c>
      <c r="D589" s="13" t="s">
        <v>16</v>
      </c>
      <c r="E589" s="14">
        <f>E590</f>
        <v>150000</v>
      </c>
    </row>
    <row r="590" spans="1:5" ht="44.85" customHeight="1" outlineLevel="6" x14ac:dyDescent="0.25">
      <c r="A590" s="8" t="s">
        <v>501</v>
      </c>
      <c r="B590" s="13" t="s">
        <v>492</v>
      </c>
      <c r="C590" s="13" t="s">
        <v>502</v>
      </c>
      <c r="D590" s="13" t="s">
        <v>16</v>
      </c>
      <c r="E590" s="14">
        <f>E591</f>
        <v>150000</v>
      </c>
    </row>
    <row r="591" spans="1:5" outlineLevel="6" x14ac:dyDescent="0.25">
      <c r="A591" s="8" t="s">
        <v>430</v>
      </c>
      <c r="B591" s="13" t="s">
        <v>492</v>
      </c>
      <c r="C591" s="13" t="s">
        <v>502</v>
      </c>
      <c r="D591" s="13" t="s">
        <v>431</v>
      </c>
      <c r="E591" s="14">
        <f>E592</f>
        <v>150000</v>
      </c>
    </row>
    <row r="592" spans="1:5" ht="18" customHeight="1" outlineLevel="6" x14ac:dyDescent="0.25">
      <c r="A592" s="8" t="s">
        <v>432</v>
      </c>
      <c r="B592" s="13" t="s">
        <v>492</v>
      </c>
      <c r="C592" s="13" t="s">
        <v>502</v>
      </c>
      <c r="D592" s="13" t="s">
        <v>433</v>
      </c>
      <c r="E592" s="14">
        <f>'[1]прил 11 '!F420</f>
        <v>150000</v>
      </c>
    </row>
    <row r="593" spans="1:5" ht="36.700000000000003" outlineLevel="6" x14ac:dyDescent="0.25">
      <c r="A593" s="15" t="s">
        <v>503</v>
      </c>
      <c r="B593" s="16" t="s">
        <v>492</v>
      </c>
      <c r="C593" s="16" t="s">
        <v>504</v>
      </c>
      <c r="D593" s="16" t="s">
        <v>16</v>
      </c>
      <c r="E593" s="14">
        <f>E594</f>
        <v>659429.41999999993</v>
      </c>
    </row>
    <row r="594" spans="1:5" ht="36.700000000000003" outlineLevel="6" x14ac:dyDescent="0.25">
      <c r="A594" s="8" t="s">
        <v>505</v>
      </c>
      <c r="B594" s="13" t="s">
        <v>492</v>
      </c>
      <c r="C594" s="13" t="s">
        <v>506</v>
      </c>
      <c r="D594" s="13" t="s">
        <v>16</v>
      </c>
      <c r="E594" s="14">
        <f>E595</f>
        <v>659429.41999999993</v>
      </c>
    </row>
    <row r="595" spans="1:5" ht="31.45" customHeight="1" outlineLevel="6" x14ac:dyDescent="0.25">
      <c r="A595" s="8" t="s">
        <v>507</v>
      </c>
      <c r="B595" s="13" t="s">
        <v>492</v>
      </c>
      <c r="C595" s="13" t="s">
        <v>508</v>
      </c>
      <c r="D595" s="13" t="s">
        <v>16</v>
      </c>
      <c r="E595" s="14">
        <f>E596</f>
        <v>659429.41999999993</v>
      </c>
    </row>
    <row r="596" spans="1:5" outlineLevel="6" x14ac:dyDescent="0.25">
      <c r="A596" s="8" t="s">
        <v>430</v>
      </c>
      <c r="B596" s="13" t="s">
        <v>492</v>
      </c>
      <c r="C596" s="13" t="s">
        <v>508</v>
      </c>
      <c r="D596" s="13" t="s">
        <v>431</v>
      </c>
      <c r="E596" s="14">
        <f>E597</f>
        <v>659429.41999999993</v>
      </c>
    </row>
    <row r="597" spans="1:5" ht="19.55" customHeight="1" outlineLevel="6" x14ac:dyDescent="0.25">
      <c r="A597" s="8" t="s">
        <v>432</v>
      </c>
      <c r="B597" s="13" t="s">
        <v>492</v>
      </c>
      <c r="C597" s="13" t="s">
        <v>508</v>
      </c>
      <c r="D597" s="13" t="s">
        <v>433</v>
      </c>
      <c r="E597" s="14">
        <f>'[1]прил 11 '!F425</f>
        <v>659429.41999999993</v>
      </c>
    </row>
    <row r="598" spans="1:5" ht="19.55" customHeight="1" outlineLevel="6" x14ac:dyDescent="0.25">
      <c r="A598" s="8" t="s">
        <v>47</v>
      </c>
      <c r="B598" s="13" t="s">
        <v>492</v>
      </c>
      <c r="C598" s="13" t="s">
        <v>20</v>
      </c>
      <c r="D598" s="13" t="s">
        <v>16</v>
      </c>
      <c r="E598" s="14">
        <f>E599</f>
        <v>100000</v>
      </c>
    </row>
    <row r="599" spans="1:5" ht="36.700000000000003" outlineLevel="6" x14ac:dyDescent="0.25">
      <c r="A599" s="8" t="s">
        <v>509</v>
      </c>
      <c r="B599" s="13" t="s">
        <v>492</v>
      </c>
      <c r="C599" s="13" t="s">
        <v>61</v>
      </c>
      <c r="D599" s="13" t="s">
        <v>16</v>
      </c>
      <c r="E599" s="14">
        <f>E600</f>
        <v>100000</v>
      </c>
    </row>
    <row r="600" spans="1:5" outlineLevel="6" x14ac:dyDescent="0.25">
      <c r="A600" s="8" t="s">
        <v>430</v>
      </c>
      <c r="B600" s="13" t="s">
        <v>492</v>
      </c>
      <c r="C600" s="13" t="s">
        <v>61</v>
      </c>
      <c r="D600" s="13" t="s">
        <v>431</v>
      </c>
      <c r="E600" s="14">
        <f>E601</f>
        <v>100000</v>
      </c>
    </row>
    <row r="601" spans="1:5" outlineLevel="6" x14ac:dyDescent="0.25">
      <c r="A601" s="8" t="s">
        <v>510</v>
      </c>
      <c r="B601" s="13" t="s">
        <v>492</v>
      </c>
      <c r="C601" s="13" t="s">
        <v>61</v>
      </c>
      <c r="D601" s="13" t="s">
        <v>511</v>
      </c>
      <c r="E601" s="14">
        <f>'[1]прил 11 '!F429</f>
        <v>100000</v>
      </c>
    </row>
    <row r="602" spans="1:5" outlineLevel="1" x14ac:dyDescent="0.25">
      <c r="A602" s="8" t="s">
        <v>512</v>
      </c>
      <c r="B602" s="13" t="s">
        <v>513</v>
      </c>
      <c r="C602" s="13" t="s">
        <v>15</v>
      </c>
      <c r="D602" s="13" t="s">
        <v>16</v>
      </c>
      <c r="E602" s="14">
        <f>E603+E613</f>
        <v>66491086.859999999</v>
      </c>
    </row>
    <row r="603" spans="1:5" ht="36.700000000000003" outlineLevel="2" x14ac:dyDescent="0.25">
      <c r="A603" s="15" t="s">
        <v>440</v>
      </c>
      <c r="B603" s="16" t="s">
        <v>513</v>
      </c>
      <c r="C603" s="16" t="s">
        <v>318</v>
      </c>
      <c r="D603" s="16" t="s">
        <v>16</v>
      </c>
      <c r="E603" s="14">
        <f>E604</f>
        <v>3791354</v>
      </c>
    </row>
    <row r="604" spans="1:5" ht="36.700000000000003" outlineLevel="3" x14ac:dyDescent="0.25">
      <c r="A604" s="8" t="s">
        <v>319</v>
      </c>
      <c r="B604" s="13" t="s">
        <v>513</v>
      </c>
      <c r="C604" s="13" t="s">
        <v>320</v>
      </c>
      <c r="D604" s="13" t="s">
        <v>16</v>
      </c>
      <c r="E604" s="14">
        <f>E605</f>
        <v>3791354</v>
      </c>
    </row>
    <row r="605" spans="1:5" ht="29.25" customHeight="1" outlineLevel="4" x14ac:dyDescent="0.25">
      <c r="A605" s="19" t="s">
        <v>514</v>
      </c>
      <c r="B605" s="13" t="s">
        <v>513</v>
      </c>
      <c r="C605" s="13" t="s">
        <v>515</v>
      </c>
      <c r="D605" s="13" t="s">
        <v>16</v>
      </c>
      <c r="E605" s="14">
        <f>E606</f>
        <v>3791354</v>
      </c>
    </row>
    <row r="606" spans="1:5" ht="119.9" customHeight="1" outlineLevel="5" x14ac:dyDescent="0.25">
      <c r="A606" s="22" t="s">
        <v>516</v>
      </c>
      <c r="B606" s="13" t="s">
        <v>513</v>
      </c>
      <c r="C606" s="13" t="s">
        <v>517</v>
      </c>
      <c r="D606" s="13" t="s">
        <v>16</v>
      </c>
      <c r="E606" s="14">
        <f>E611+E607</f>
        <v>3791354</v>
      </c>
    </row>
    <row r="607" spans="1:5" ht="24.8" customHeight="1" outlineLevel="5" x14ac:dyDescent="0.25">
      <c r="A607" s="8" t="s">
        <v>33</v>
      </c>
      <c r="B607" s="13" t="s">
        <v>513</v>
      </c>
      <c r="C607" s="13" t="s">
        <v>517</v>
      </c>
      <c r="D607" s="13" t="s">
        <v>34</v>
      </c>
      <c r="E607" s="14">
        <f>E608</f>
        <v>30000</v>
      </c>
    </row>
    <row r="608" spans="1:5" ht="37.549999999999997" customHeight="1" outlineLevel="5" x14ac:dyDescent="0.25">
      <c r="A608" s="8" t="s">
        <v>35</v>
      </c>
      <c r="B608" s="13" t="s">
        <v>513</v>
      </c>
      <c r="C608" s="13" t="s">
        <v>517</v>
      </c>
      <c r="D608" s="13" t="s">
        <v>36</v>
      </c>
      <c r="E608" s="14">
        <f>'[1]прил 11 '!F681</f>
        <v>30000</v>
      </c>
    </row>
    <row r="609" spans="1:5" ht="37.549999999999997" hidden="1" customHeight="1" outlineLevel="5" x14ac:dyDescent="0.25">
      <c r="A609" s="8" t="s">
        <v>33</v>
      </c>
      <c r="B609" s="13" t="s">
        <v>513</v>
      </c>
      <c r="C609" s="13" t="s">
        <v>517</v>
      </c>
      <c r="D609" s="13" t="s">
        <v>34</v>
      </c>
      <c r="E609" s="14">
        <f>E610</f>
        <v>0</v>
      </c>
    </row>
    <row r="610" spans="1:5" ht="37.549999999999997" hidden="1" customHeight="1" outlineLevel="5" x14ac:dyDescent="0.25">
      <c r="A610" s="8" t="s">
        <v>35</v>
      </c>
      <c r="B610" s="13" t="s">
        <v>513</v>
      </c>
      <c r="C610" s="13" t="s">
        <v>517</v>
      </c>
      <c r="D610" s="13" t="s">
        <v>36</v>
      </c>
      <c r="E610" s="14">
        <v>0</v>
      </c>
    </row>
    <row r="611" spans="1:5" outlineLevel="6" x14ac:dyDescent="0.25">
      <c r="A611" s="8" t="s">
        <v>430</v>
      </c>
      <c r="B611" s="13" t="s">
        <v>513</v>
      </c>
      <c r="C611" s="13" t="s">
        <v>517</v>
      </c>
      <c r="D611" s="13" t="s">
        <v>431</v>
      </c>
      <c r="E611" s="14">
        <f>E612</f>
        <v>3761354</v>
      </c>
    </row>
    <row r="612" spans="1:5" ht="17.5" customHeight="1" outlineLevel="6" x14ac:dyDescent="0.25">
      <c r="A612" s="8" t="s">
        <v>489</v>
      </c>
      <c r="B612" s="13" t="s">
        <v>513</v>
      </c>
      <c r="C612" s="13" t="s">
        <v>517</v>
      </c>
      <c r="D612" s="13" t="s">
        <v>490</v>
      </c>
      <c r="E612" s="14">
        <f>'[1]прил 11 '!F683</f>
        <v>3761354</v>
      </c>
    </row>
    <row r="613" spans="1:5" ht="20.25" customHeight="1" outlineLevel="6" x14ac:dyDescent="0.25">
      <c r="A613" s="8" t="s">
        <v>47</v>
      </c>
      <c r="B613" s="13" t="s">
        <v>513</v>
      </c>
      <c r="C613" s="13" t="s">
        <v>20</v>
      </c>
      <c r="D613" s="13" t="s">
        <v>16</v>
      </c>
      <c r="E613" s="14">
        <f>E614</f>
        <v>62699732.859999999</v>
      </c>
    </row>
    <row r="614" spans="1:5" outlineLevel="6" x14ac:dyDescent="0.25">
      <c r="A614" s="8" t="s">
        <v>48</v>
      </c>
      <c r="B614" s="13" t="s">
        <v>513</v>
      </c>
      <c r="C614" s="13" t="s">
        <v>49</v>
      </c>
      <c r="D614" s="13" t="s">
        <v>16</v>
      </c>
      <c r="E614" s="14">
        <f>E624+E615+E621</f>
        <v>62699732.859999999</v>
      </c>
    </row>
    <row r="615" spans="1:5" ht="78.8" customHeight="1" outlineLevel="6" x14ac:dyDescent="0.25">
      <c r="A615" s="22" t="s">
        <v>518</v>
      </c>
      <c r="B615" s="13" t="s">
        <v>513</v>
      </c>
      <c r="C615" s="13" t="s">
        <v>519</v>
      </c>
      <c r="D615" s="13" t="s">
        <v>16</v>
      </c>
      <c r="E615" s="14">
        <f>E616+E618</f>
        <v>36028492.670000002</v>
      </c>
    </row>
    <row r="616" spans="1:5" ht="17.5" customHeight="1" outlineLevel="6" x14ac:dyDescent="0.25">
      <c r="A616" s="8" t="s">
        <v>33</v>
      </c>
      <c r="B616" s="13" t="s">
        <v>513</v>
      </c>
      <c r="C616" s="13" t="s">
        <v>519</v>
      </c>
      <c r="D616" s="13" t="s">
        <v>34</v>
      </c>
      <c r="E616" s="14">
        <f>E617</f>
        <v>130000</v>
      </c>
    </row>
    <row r="617" spans="1:5" ht="23.3" customHeight="1" outlineLevel="6" x14ac:dyDescent="0.25">
      <c r="A617" s="8" t="s">
        <v>35</v>
      </c>
      <c r="B617" s="13" t="s">
        <v>513</v>
      </c>
      <c r="C617" s="13" t="s">
        <v>519</v>
      </c>
      <c r="D617" s="13" t="s">
        <v>36</v>
      </c>
      <c r="E617" s="14">
        <f>'[1]прил 11 '!F435</f>
        <v>130000</v>
      </c>
    </row>
    <row r="618" spans="1:5" outlineLevel="6" x14ac:dyDescent="0.25">
      <c r="A618" s="8" t="s">
        <v>430</v>
      </c>
      <c r="B618" s="13" t="s">
        <v>513</v>
      </c>
      <c r="C618" s="13" t="s">
        <v>519</v>
      </c>
      <c r="D618" s="13" t="s">
        <v>431</v>
      </c>
      <c r="E618" s="14">
        <f>E619+E620</f>
        <v>35898492.670000002</v>
      </c>
    </row>
    <row r="619" spans="1:5" outlineLevel="6" x14ac:dyDescent="0.25">
      <c r="A619" s="8" t="s">
        <v>489</v>
      </c>
      <c r="B619" s="13" t="s">
        <v>513</v>
      </c>
      <c r="C619" s="13" t="s">
        <v>519</v>
      </c>
      <c r="D619" s="13" t="s">
        <v>490</v>
      </c>
      <c r="E619" s="14">
        <f>'[1]прил 11 '!F437</f>
        <v>33898492.670000002</v>
      </c>
    </row>
    <row r="620" spans="1:5" ht="18.7" customHeight="1" outlineLevel="6" x14ac:dyDescent="0.25">
      <c r="A620" s="8" t="s">
        <v>432</v>
      </c>
      <c r="B620" s="13" t="s">
        <v>513</v>
      </c>
      <c r="C620" s="13" t="s">
        <v>519</v>
      </c>
      <c r="D620" s="13" t="s">
        <v>433</v>
      </c>
      <c r="E620" s="14">
        <f>'[1]прил 11 '!F438</f>
        <v>2000000</v>
      </c>
    </row>
    <row r="621" spans="1:5" ht="77.95" hidden="1" customHeight="1" outlineLevel="6" x14ac:dyDescent="0.25">
      <c r="A621" s="22" t="s">
        <v>520</v>
      </c>
      <c r="B621" s="13" t="s">
        <v>513</v>
      </c>
      <c r="C621" s="13" t="s">
        <v>521</v>
      </c>
      <c r="D621" s="13" t="s">
        <v>16</v>
      </c>
      <c r="E621" s="14">
        <f>E622</f>
        <v>0</v>
      </c>
    </row>
    <row r="622" spans="1:5" ht="39.25" hidden="1" customHeight="1" outlineLevel="6" x14ac:dyDescent="0.25">
      <c r="A622" s="8" t="s">
        <v>227</v>
      </c>
      <c r="B622" s="13" t="s">
        <v>513</v>
      </c>
      <c r="C622" s="13" t="s">
        <v>521</v>
      </c>
      <c r="D622" s="13" t="s">
        <v>108</v>
      </c>
      <c r="E622" s="14">
        <f>E623</f>
        <v>0</v>
      </c>
    </row>
    <row r="623" spans="1:5" ht="21.75" hidden="1" customHeight="1" outlineLevel="6" x14ac:dyDescent="0.25">
      <c r="A623" s="8" t="s">
        <v>109</v>
      </c>
      <c r="B623" s="13" t="s">
        <v>513</v>
      </c>
      <c r="C623" s="13" t="s">
        <v>521</v>
      </c>
      <c r="D623" s="13" t="s">
        <v>110</v>
      </c>
      <c r="E623" s="14">
        <f>'[1]прил 11 '!F441</f>
        <v>0</v>
      </c>
    </row>
    <row r="624" spans="1:5" ht="94.75" customHeight="1" outlineLevel="6" x14ac:dyDescent="0.25">
      <c r="A624" s="23" t="s">
        <v>141</v>
      </c>
      <c r="B624" s="13" t="s">
        <v>513</v>
      </c>
      <c r="C624" s="13" t="s">
        <v>142</v>
      </c>
      <c r="D624" s="13" t="s">
        <v>16</v>
      </c>
      <c r="E624" s="14">
        <f>E625</f>
        <v>26671240.190000001</v>
      </c>
    </row>
    <row r="625" spans="1:7" ht="36.700000000000003" outlineLevel="6" x14ac:dyDescent="0.25">
      <c r="A625" s="8" t="s">
        <v>227</v>
      </c>
      <c r="B625" s="13" t="s">
        <v>513</v>
      </c>
      <c r="C625" s="13" t="s">
        <v>142</v>
      </c>
      <c r="D625" s="13" t="s">
        <v>108</v>
      </c>
      <c r="E625" s="14">
        <f>E626</f>
        <v>26671240.190000001</v>
      </c>
    </row>
    <row r="626" spans="1:7" outlineLevel="6" x14ac:dyDescent="0.25">
      <c r="A626" s="8" t="s">
        <v>109</v>
      </c>
      <c r="B626" s="13" t="s">
        <v>513</v>
      </c>
      <c r="C626" s="13" t="s">
        <v>142</v>
      </c>
      <c r="D626" s="13" t="s">
        <v>110</v>
      </c>
      <c r="E626" s="14">
        <f>'[1]прил 11 '!F444</f>
        <v>26671240.190000001</v>
      </c>
    </row>
    <row r="627" spans="1:7" outlineLevel="6" x14ac:dyDescent="0.25">
      <c r="A627" s="17" t="s">
        <v>522</v>
      </c>
      <c r="B627" s="18" t="s">
        <v>523</v>
      </c>
      <c r="C627" s="18" t="s">
        <v>15</v>
      </c>
      <c r="D627" s="18" t="s">
        <v>16</v>
      </c>
      <c r="E627" s="14">
        <f>E628</f>
        <v>124000</v>
      </c>
    </row>
    <row r="628" spans="1:7" ht="36.700000000000003" outlineLevel="6" x14ac:dyDescent="0.25">
      <c r="A628" s="29" t="s">
        <v>453</v>
      </c>
      <c r="B628" s="18" t="s">
        <v>523</v>
      </c>
      <c r="C628" s="18" t="s">
        <v>407</v>
      </c>
      <c r="D628" s="18" t="s">
        <v>16</v>
      </c>
      <c r="E628" s="14">
        <f>E629</f>
        <v>124000</v>
      </c>
    </row>
    <row r="629" spans="1:7" outlineLevel="6" x14ac:dyDescent="0.25">
      <c r="A629" s="17" t="s">
        <v>414</v>
      </c>
      <c r="B629" s="18" t="s">
        <v>523</v>
      </c>
      <c r="C629" s="18" t="s">
        <v>465</v>
      </c>
      <c r="D629" s="18" t="s">
        <v>16</v>
      </c>
      <c r="E629" s="14">
        <f>E630+E633</f>
        <v>124000</v>
      </c>
    </row>
    <row r="630" spans="1:7" ht="81.55" customHeight="1" outlineLevel="6" x14ac:dyDescent="0.25">
      <c r="A630" s="17" t="s">
        <v>524</v>
      </c>
      <c r="B630" s="18" t="s">
        <v>523</v>
      </c>
      <c r="C630" s="18" t="s">
        <v>525</v>
      </c>
      <c r="D630" s="18" t="s">
        <v>16</v>
      </c>
      <c r="E630" s="14">
        <f>E631</f>
        <v>10000</v>
      </c>
    </row>
    <row r="631" spans="1:7" ht="36.700000000000003" outlineLevel="6" x14ac:dyDescent="0.25">
      <c r="A631" s="17" t="s">
        <v>325</v>
      </c>
      <c r="B631" s="18" t="s">
        <v>523</v>
      </c>
      <c r="C631" s="18" t="s">
        <v>525</v>
      </c>
      <c r="D631" s="18" t="s">
        <v>326</v>
      </c>
      <c r="E631" s="14">
        <f>E632</f>
        <v>10000</v>
      </c>
    </row>
    <row r="632" spans="1:7" ht="55.05" outlineLevel="6" x14ac:dyDescent="0.25">
      <c r="A632" s="17" t="s">
        <v>526</v>
      </c>
      <c r="B632" s="18" t="s">
        <v>523</v>
      </c>
      <c r="C632" s="18" t="s">
        <v>525</v>
      </c>
      <c r="D632" s="18" t="s">
        <v>469</v>
      </c>
      <c r="E632" s="14">
        <f>'[1]прил 11 '!F450</f>
        <v>10000</v>
      </c>
    </row>
    <row r="633" spans="1:7" outlineLevel="6" x14ac:dyDescent="0.25">
      <c r="A633" s="17" t="s">
        <v>466</v>
      </c>
      <c r="B633" s="18" t="s">
        <v>523</v>
      </c>
      <c r="C633" s="18" t="s">
        <v>467</v>
      </c>
      <c r="D633" s="18" t="s">
        <v>16</v>
      </c>
      <c r="E633" s="14">
        <f>E634</f>
        <v>114000</v>
      </c>
    </row>
    <row r="634" spans="1:7" ht="36.700000000000003" outlineLevel="6" x14ac:dyDescent="0.25">
      <c r="A634" s="17" t="s">
        <v>325</v>
      </c>
      <c r="B634" s="18" t="s">
        <v>523</v>
      </c>
      <c r="C634" s="18" t="s">
        <v>467</v>
      </c>
      <c r="D634" s="18" t="s">
        <v>326</v>
      </c>
      <c r="E634" s="14">
        <f>E635</f>
        <v>114000</v>
      </c>
    </row>
    <row r="635" spans="1:7" ht="55.05" outlineLevel="6" x14ac:dyDescent="0.25">
      <c r="A635" s="17" t="s">
        <v>526</v>
      </c>
      <c r="B635" s="18" t="s">
        <v>523</v>
      </c>
      <c r="C635" s="18" t="s">
        <v>467</v>
      </c>
      <c r="D635" s="18" t="s">
        <v>469</v>
      </c>
      <c r="E635" s="14">
        <f>'[1]прил 11 '!F453</f>
        <v>114000</v>
      </c>
    </row>
    <row r="636" spans="1:7" s="11" customFormat="1" x14ac:dyDescent="0.25">
      <c r="A636" s="8" t="s">
        <v>527</v>
      </c>
      <c r="B636" s="9" t="s">
        <v>528</v>
      </c>
      <c r="C636" s="9" t="s">
        <v>15</v>
      </c>
      <c r="D636" s="9" t="s">
        <v>16</v>
      </c>
      <c r="E636" s="10">
        <f>E637</f>
        <v>149373313.54000002</v>
      </c>
      <c r="G636" s="12">
        <f>E636/'[1]прил 11 '!F716*100</f>
        <v>13.276034627231692</v>
      </c>
    </row>
    <row r="637" spans="1:7" outlineLevel="1" x14ac:dyDescent="0.25">
      <c r="A637" s="8" t="s">
        <v>529</v>
      </c>
      <c r="B637" s="13" t="s">
        <v>530</v>
      </c>
      <c r="C637" s="13" t="s">
        <v>15</v>
      </c>
      <c r="D637" s="13" t="s">
        <v>16</v>
      </c>
      <c r="E637" s="14">
        <f>E638+E668</f>
        <v>149373313.54000002</v>
      </c>
    </row>
    <row r="638" spans="1:7" ht="45.7" customHeight="1" outlineLevel="2" x14ac:dyDescent="0.25">
      <c r="A638" s="15" t="s">
        <v>531</v>
      </c>
      <c r="B638" s="16" t="s">
        <v>530</v>
      </c>
      <c r="C638" s="16" t="s">
        <v>532</v>
      </c>
      <c r="D638" s="16" t="s">
        <v>16</v>
      </c>
      <c r="E638" s="14">
        <f>E639</f>
        <v>149323313.54000002</v>
      </c>
    </row>
    <row r="639" spans="1:7" ht="36.700000000000003" outlineLevel="6" x14ac:dyDescent="0.25">
      <c r="A639" s="8" t="s">
        <v>533</v>
      </c>
      <c r="B639" s="13" t="s">
        <v>530</v>
      </c>
      <c r="C639" s="13" t="s">
        <v>534</v>
      </c>
      <c r="D639" s="13" t="s">
        <v>16</v>
      </c>
      <c r="E639" s="14">
        <f>E640+E647+E650+E656+E659+E653+E662+E665</f>
        <v>149323313.54000002</v>
      </c>
      <c r="F639" s="51"/>
    </row>
    <row r="640" spans="1:7" outlineLevel="6" x14ac:dyDescent="0.25">
      <c r="A640" s="8" t="s">
        <v>535</v>
      </c>
      <c r="B640" s="13" t="s">
        <v>530</v>
      </c>
      <c r="C640" s="13" t="s">
        <v>536</v>
      </c>
      <c r="D640" s="13" t="s">
        <v>16</v>
      </c>
      <c r="E640" s="14">
        <f>E641+E643+E645</f>
        <v>661000</v>
      </c>
    </row>
    <row r="641" spans="1:5" ht="18.7" customHeight="1" outlineLevel="6" x14ac:dyDescent="0.25">
      <c r="A641" s="8" t="s">
        <v>33</v>
      </c>
      <c r="B641" s="13" t="s">
        <v>530</v>
      </c>
      <c r="C641" s="13" t="s">
        <v>536</v>
      </c>
      <c r="D641" s="13" t="s">
        <v>34</v>
      </c>
      <c r="E641" s="14">
        <f>E642</f>
        <v>631000</v>
      </c>
    </row>
    <row r="642" spans="1:5" ht="19.55" customHeight="1" outlineLevel="6" x14ac:dyDescent="0.25">
      <c r="A642" s="8" t="s">
        <v>35</v>
      </c>
      <c r="B642" s="13" t="s">
        <v>530</v>
      </c>
      <c r="C642" s="13" t="s">
        <v>536</v>
      </c>
      <c r="D642" s="13" t="s">
        <v>36</v>
      </c>
      <c r="E642" s="14">
        <f>'[1]прил 11 '!F460</f>
        <v>631000</v>
      </c>
    </row>
    <row r="643" spans="1:5" ht="21.25" customHeight="1" outlineLevel="6" x14ac:dyDescent="0.25">
      <c r="A643" s="8" t="s">
        <v>537</v>
      </c>
      <c r="B643" s="13" t="s">
        <v>530</v>
      </c>
      <c r="C643" s="13" t="s">
        <v>536</v>
      </c>
      <c r="D643" s="13" t="s">
        <v>38</v>
      </c>
      <c r="E643" s="14">
        <f>E644</f>
        <v>30000</v>
      </c>
    </row>
    <row r="644" spans="1:5" ht="21.25" customHeight="1" outlineLevel="6" x14ac:dyDescent="0.25">
      <c r="A644" s="8" t="s">
        <v>538</v>
      </c>
      <c r="B644" s="13" t="s">
        <v>530</v>
      </c>
      <c r="C644" s="13" t="s">
        <v>536</v>
      </c>
      <c r="D644" s="13" t="s">
        <v>40</v>
      </c>
      <c r="E644" s="14">
        <f>'[1]прил 11 '!F462</f>
        <v>30000</v>
      </c>
    </row>
    <row r="645" spans="1:5" ht="53.7" hidden="1" customHeight="1" outlineLevel="6" x14ac:dyDescent="0.25">
      <c r="A645" s="8" t="s">
        <v>325</v>
      </c>
      <c r="B645" s="13" t="s">
        <v>530</v>
      </c>
      <c r="C645" s="13" t="s">
        <v>536</v>
      </c>
      <c r="D645" s="13" t="s">
        <v>326</v>
      </c>
      <c r="E645" s="14">
        <f>E646</f>
        <v>0</v>
      </c>
    </row>
    <row r="646" spans="1:5" ht="21.25" hidden="1" customHeight="1" outlineLevel="6" x14ac:dyDescent="0.25">
      <c r="A646" s="8" t="s">
        <v>327</v>
      </c>
      <c r="B646" s="13" t="s">
        <v>530</v>
      </c>
      <c r="C646" s="13" t="s">
        <v>536</v>
      </c>
      <c r="D646" s="13" t="s">
        <v>328</v>
      </c>
      <c r="E646" s="14">
        <v>0</v>
      </c>
    </row>
    <row r="647" spans="1:5" ht="38.049999999999997" customHeight="1" outlineLevel="6" x14ac:dyDescent="0.3">
      <c r="A647" s="8" t="s">
        <v>539</v>
      </c>
      <c r="B647" s="13" t="s">
        <v>530</v>
      </c>
      <c r="C647" s="39" t="s">
        <v>540</v>
      </c>
      <c r="D647" s="39" t="s">
        <v>16</v>
      </c>
      <c r="E647" s="14">
        <f>E648</f>
        <v>112589.47</v>
      </c>
    </row>
    <row r="648" spans="1:5" ht="21.25" customHeight="1" outlineLevel="6" x14ac:dyDescent="0.3">
      <c r="A648" s="8" t="s">
        <v>33</v>
      </c>
      <c r="B648" s="13" t="s">
        <v>530</v>
      </c>
      <c r="C648" s="39" t="s">
        <v>540</v>
      </c>
      <c r="D648" s="39" t="s">
        <v>34</v>
      </c>
      <c r="E648" s="14">
        <f>E649</f>
        <v>112589.47</v>
      </c>
    </row>
    <row r="649" spans="1:5" ht="21.25" customHeight="1" outlineLevel="6" x14ac:dyDescent="0.3">
      <c r="A649" s="8" t="s">
        <v>35</v>
      </c>
      <c r="B649" s="13" t="s">
        <v>530</v>
      </c>
      <c r="C649" s="39" t="s">
        <v>540</v>
      </c>
      <c r="D649" s="39" t="s">
        <v>36</v>
      </c>
      <c r="E649" s="14">
        <f>'[1]прил 11 '!F465</f>
        <v>112589.47</v>
      </c>
    </row>
    <row r="650" spans="1:5" ht="42.45" customHeight="1" outlineLevel="6" x14ac:dyDescent="0.3">
      <c r="A650" s="8" t="s">
        <v>541</v>
      </c>
      <c r="B650" s="13" t="s">
        <v>530</v>
      </c>
      <c r="C650" s="39" t="s">
        <v>542</v>
      </c>
      <c r="D650" s="39" t="s">
        <v>16</v>
      </c>
      <c r="E650" s="14">
        <f>E651</f>
        <v>3482.15</v>
      </c>
    </row>
    <row r="651" spans="1:5" ht="21.25" customHeight="1" outlineLevel="6" x14ac:dyDescent="0.3">
      <c r="A651" s="8" t="s">
        <v>33</v>
      </c>
      <c r="B651" s="13" t="s">
        <v>530</v>
      </c>
      <c r="C651" s="39" t="s">
        <v>542</v>
      </c>
      <c r="D651" s="39" t="s">
        <v>34</v>
      </c>
      <c r="E651" s="14">
        <f>E652</f>
        <v>3482.15</v>
      </c>
    </row>
    <row r="652" spans="1:5" ht="21.25" customHeight="1" outlineLevel="6" x14ac:dyDescent="0.3">
      <c r="A652" s="8" t="s">
        <v>35</v>
      </c>
      <c r="B652" s="13" t="s">
        <v>530</v>
      </c>
      <c r="C652" s="39" t="s">
        <v>542</v>
      </c>
      <c r="D652" s="39" t="s">
        <v>36</v>
      </c>
      <c r="E652" s="14">
        <f>'[1]прил 11 '!F468</f>
        <v>3482.15</v>
      </c>
    </row>
    <row r="653" spans="1:5" ht="87.65" customHeight="1" outlineLevel="2" x14ac:dyDescent="0.25">
      <c r="A653" s="8" t="s">
        <v>543</v>
      </c>
      <c r="B653" s="13" t="s">
        <v>530</v>
      </c>
      <c r="C653" s="13" t="s">
        <v>544</v>
      </c>
      <c r="D653" s="13" t="s">
        <v>16</v>
      </c>
      <c r="E653" s="14">
        <f>E654</f>
        <v>139667741.92000002</v>
      </c>
    </row>
    <row r="654" spans="1:5" ht="25.5" customHeight="1" outlineLevel="2" x14ac:dyDescent="0.25">
      <c r="A654" s="8" t="s">
        <v>227</v>
      </c>
      <c r="B654" s="13" t="s">
        <v>530</v>
      </c>
      <c r="C654" s="13" t="s">
        <v>544</v>
      </c>
      <c r="D654" s="13" t="s">
        <v>108</v>
      </c>
      <c r="E654" s="14">
        <f>E655</f>
        <v>139667741.92000002</v>
      </c>
    </row>
    <row r="655" spans="1:5" ht="25.5" customHeight="1" outlineLevel="4" x14ac:dyDescent="0.25">
      <c r="A655" s="8" t="s">
        <v>109</v>
      </c>
      <c r="B655" s="13" t="s">
        <v>530</v>
      </c>
      <c r="C655" s="13" t="s">
        <v>544</v>
      </c>
      <c r="D655" s="13" t="s">
        <v>110</v>
      </c>
      <c r="E655" s="14">
        <f>'[1]прил 11 '!F471</f>
        <v>139667741.92000002</v>
      </c>
    </row>
    <row r="656" spans="1:5" ht="44.85" customHeight="1" outlineLevel="4" x14ac:dyDescent="0.25">
      <c r="A656" s="8" t="s">
        <v>545</v>
      </c>
      <c r="B656" s="13" t="s">
        <v>530</v>
      </c>
      <c r="C656" s="13" t="s">
        <v>546</v>
      </c>
      <c r="D656" s="27" t="s">
        <v>16</v>
      </c>
      <c r="E656" s="14">
        <f>E657</f>
        <v>2210145</v>
      </c>
    </row>
    <row r="657" spans="1:5" ht="36.700000000000003" outlineLevel="4" x14ac:dyDescent="0.25">
      <c r="A657" s="8" t="s">
        <v>33</v>
      </c>
      <c r="B657" s="13" t="s">
        <v>530</v>
      </c>
      <c r="C657" s="13" t="s">
        <v>546</v>
      </c>
      <c r="D657" s="27" t="s">
        <v>34</v>
      </c>
      <c r="E657" s="14">
        <f>E658</f>
        <v>2210145</v>
      </c>
    </row>
    <row r="658" spans="1:5" ht="36.700000000000003" outlineLevel="4" x14ac:dyDescent="0.25">
      <c r="A658" s="8" t="s">
        <v>35</v>
      </c>
      <c r="B658" s="13" t="s">
        <v>530</v>
      </c>
      <c r="C658" s="13" t="s">
        <v>546</v>
      </c>
      <c r="D658" s="27" t="s">
        <v>36</v>
      </c>
      <c r="E658" s="14">
        <f>'[1]прил 11 '!F474</f>
        <v>2210145</v>
      </c>
    </row>
    <row r="659" spans="1:5" ht="55.05" outlineLevel="4" x14ac:dyDescent="0.25">
      <c r="A659" s="8" t="s">
        <v>547</v>
      </c>
      <c r="B659" s="13" t="s">
        <v>530</v>
      </c>
      <c r="C659" s="13" t="s">
        <v>548</v>
      </c>
      <c r="D659" s="27" t="s">
        <v>16</v>
      </c>
      <c r="E659" s="14">
        <f>E660</f>
        <v>68355</v>
      </c>
    </row>
    <row r="660" spans="1:5" ht="36.700000000000003" outlineLevel="4" x14ac:dyDescent="0.25">
      <c r="A660" s="8" t="s">
        <v>33</v>
      </c>
      <c r="B660" s="13" t="s">
        <v>530</v>
      </c>
      <c r="C660" s="13" t="s">
        <v>548</v>
      </c>
      <c r="D660" s="27" t="s">
        <v>34</v>
      </c>
      <c r="E660" s="14">
        <f>E661</f>
        <v>68355</v>
      </c>
    </row>
    <row r="661" spans="1:5" ht="36.700000000000003" outlineLevel="4" x14ac:dyDescent="0.25">
      <c r="A661" s="8" t="s">
        <v>35</v>
      </c>
      <c r="B661" s="13" t="s">
        <v>530</v>
      </c>
      <c r="C661" s="13" t="s">
        <v>548</v>
      </c>
      <c r="D661" s="27" t="s">
        <v>36</v>
      </c>
      <c r="E661" s="14">
        <f>'[1]прил 11 '!F477</f>
        <v>68355</v>
      </c>
    </row>
    <row r="662" spans="1:5" ht="36.700000000000003" outlineLevel="4" x14ac:dyDescent="0.25">
      <c r="A662" s="8" t="s">
        <v>549</v>
      </c>
      <c r="B662" s="13" t="s">
        <v>530</v>
      </c>
      <c r="C662" s="13" t="s">
        <v>550</v>
      </c>
      <c r="D662" s="18" t="s">
        <v>16</v>
      </c>
      <c r="E662" s="14">
        <f>E663</f>
        <v>1600000</v>
      </c>
    </row>
    <row r="663" spans="1:5" ht="36.700000000000003" outlineLevel="4" x14ac:dyDescent="0.25">
      <c r="A663" s="8" t="s">
        <v>325</v>
      </c>
      <c r="B663" s="13" t="s">
        <v>530</v>
      </c>
      <c r="C663" s="13" t="s">
        <v>550</v>
      </c>
      <c r="D663" s="18" t="s">
        <v>326</v>
      </c>
      <c r="E663" s="14">
        <f>E664</f>
        <v>1600000</v>
      </c>
    </row>
    <row r="664" spans="1:5" outlineLevel="4" x14ac:dyDescent="0.25">
      <c r="A664" s="8" t="s">
        <v>327</v>
      </c>
      <c r="B664" s="13" t="s">
        <v>530</v>
      </c>
      <c r="C664" s="13" t="s">
        <v>550</v>
      </c>
      <c r="D664" s="18" t="s">
        <v>328</v>
      </c>
      <c r="E664" s="14">
        <f>'[1]прил 11 '!F690</f>
        <v>1600000</v>
      </c>
    </row>
    <row r="665" spans="1:5" ht="55.05" outlineLevel="4" x14ac:dyDescent="0.25">
      <c r="A665" s="17" t="s">
        <v>551</v>
      </c>
      <c r="B665" s="18" t="s">
        <v>530</v>
      </c>
      <c r="C665" s="18" t="s">
        <v>552</v>
      </c>
      <c r="D665" s="18" t="s">
        <v>16</v>
      </c>
      <c r="E665" s="14">
        <f>E666</f>
        <v>5000000</v>
      </c>
    </row>
    <row r="666" spans="1:5" ht="36.700000000000003" outlineLevel="4" x14ac:dyDescent="0.25">
      <c r="A666" s="17" t="s">
        <v>33</v>
      </c>
      <c r="B666" s="18" t="s">
        <v>530</v>
      </c>
      <c r="C666" s="18" t="s">
        <v>552</v>
      </c>
      <c r="D666" s="18" t="s">
        <v>34</v>
      </c>
      <c r="E666" s="14">
        <f>E667</f>
        <v>5000000</v>
      </c>
    </row>
    <row r="667" spans="1:5" ht="36.700000000000003" outlineLevel="4" x14ac:dyDescent="0.25">
      <c r="A667" s="17" t="s">
        <v>35</v>
      </c>
      <c r="B667" s="18" t="s">
        <v>530</v>
      </c>
      <c r="C667" s="18" t="s">
        <v>552</v>
      </c>
      <c r="D667" s="18" t="s">
        <v>36</v>
      </c>
      <c r="E667" s="14">
        <v>5000000</v>
      </c>
    </row>
    <row r="668" spans="1:5" ht="44.5" customHeight="1" outlineLevel="6" x14ac:dyDescent="0.25">
      <c r="A668" s="15" t="s">
        <v>553</v>
      </c>
      <c r="B668" s="16" t="s">
        <v>530</v>
      </c>
      <c r="C668" s="16" t="s">
        <v>554</v>
      </c>
      <c r="D668" s="16" t="s">
        <v>16</v>
      </c>
      <c r="E668" s="14">
        <f>E669</f>
        <v>50000</v>
      </c>
    </row>
    <row r="669" spans="1:5" ht="34.5" customHeight="1" outlineLevel="6" x14ac:dyDescent="0.25">
      <c r="A669" s="8" t="s">
        <v>555</v>
      </c>
      <c r="B669" s="13" t="s">
        <v>530</v>
      </c>
      <c r="C669" s="13" t="s">
        <v>556</v>
      </c>
      <c r="D669" s="13" t="s">
        <v>16</v>
      </c>
      <c r="E669" s="14">
        <f>E670</f>
        <v>50000</v>
      </c>
    </row>
    <row r="670" spans="1:5" ht="36.700000000000003" outlineLevel="6" x14ac:dyDescent="0.25">
      <c r="A670" s="8" t="s">
        <v>557</v>
      </c>
      <c r="B670" s="13" t="s">
        <v>530</v>
      </c>
      <c r="C670" s="13" t="s">
        <v>558</v>
      </c>
      <c r="D670" s="13" t="s">
        <v>16</v>
      </c>
      <c r="E670" s="14">
        <f>E671</f>
        <v>50000</v>
      </c>
    </row>
    <row r="671" spans="1:5" ht="20.25" customHeight="1" outlineLevel="6" x14ac:dyDescent="0.25">
      <c r="A671" s="8" t="s">
        <v>33</v>
      </c>
      <c r="B671" s="13" t="s">
        <v>530</v>
      </c>
      <c r="C671" s="13" t="s">
        <v>558</v>
      </c>
      <c r="D671" s="13" t="s">
        <v>34</v>
      </c>
      <c r="E671" s="14">
        <f>E672</f>
        <v>50000</v>
      </c>
    </row>
    <row r="672" spans="1:5" ht="22.75" customHeight="1" outlineLevel="6" x14ac:dyDescent="0.25">
      <c r="A672" s="8" t="s">
        <v>35</v>
      </c>
      <c r="B672" s="13" t="s">
        <v>530</v>
      </c>
      <c r="C672" s="13" t="s">
        <v>558</v>
      </c>
      <c r="D672" s="13" t="s">
        <v>36</v>
      </c>
      <c r="E672" s="14">
        <f>'[1]прил 11 '!F485</f>
        <v>50000</v>
      </c>
    </row>
    <row r="673" spans="1:7" s="11" customFormat="1" x14ac:dyDescent="0.25">
      <c r="A673" s="8" t="s">
        <v>559</v>
      </c>
      <c r="B673" s="9" t="s">
        <v>560</v>
      </c>
      <c r="C673" s="9" t="s">
        <v>15</v>
      </c>
      <c r="D673" s="9" t="s">
        <v>16</v>
      </c>
      <c r="E673" s="10">
        <f t="shared" ref="E673:E678" si="1">E674</f>
        <v>3357000</v>
      </c>
      <c r="G673" s="12">
        <f>E673/'[1]прил 11 '!F716*100</f>
        <v>0.2983641936260738</v>
      </c>
    </row>
    <row r="674" spans="1:7" outlineLevel="1" x14ac:dyDescent="0.25">
      <c r="A674" s="8" t="s">
        <v>561</v>
      </c>
      <c r="B674" s="13" t="s">
        <v>562</v>
      </c>
      <c r="C674" s="13" t="s">
        <v>15</v>
      </c>
      <c r="D674" s="13" t="s">
        <v>16</v>
      </c>
      <c r="E674" s="14">
        <f t="shared" si="1"/>
        <v>3357000</v>
      </c>
    </row>
    <row r="675" spans="1:7" ht="39.75" customHeight="1" outlineLevel="2" x14ac:dyDescent="0.25">
      <c r="A675" s="15" t="s">
        <v>93</v>
      </c>
      <c r="B675" s="16" t="s">
        <v>562</v>
      </c>
      <c r="C675" s="16" t="s">
        <v>94</v>
      </c>
      <c r="D675" s="16" t="s">
        <v>16</v>
      </c>
      <c r="E675" s="14">
        <f t="shared" si="1"/>
        <v>3357000</v>
      </c>
    </row>
    <row r="676" spans="1:7" ht="45.7" customHeight="1" outlineLevel="3" x14ac:dyDescent="0.25">
      <c r="A676" s="19" t="s">
        <v>95</v>
      </c>
      <c r="B676" s="13" t="s">
        <v>562</v>
      </c>
      <c r="C676" s="13" t="s">
        <v>96</v>
      </c>
      <c r="D676" s="13" t="s">
        <v>16</v>
      </c>
      <c r="E676" s="14">
        <f t="shared" si="1"/>
        <v>3357000</v>
      </c>
    </row>
    <row r="677" spans="1:7" ht="36.700000000000003" outlineLevel="4" x14ac:dyDescent="0.25">
      <c r="A677" s="8" t="s">
        <v>563</v>
      </c>
      <c r="B677" s="13" t="s">
        <v>562</v>
      </c>
      <c r="C677" s="13" t="s">
        <v>100</v>
      </c>
      <c r="D677" s="13" t="s">
        <v>16</v>
      </c>
      <c r="E677" s="14">
        <f t="shared" si="1"/>
        <v>3357000</v>
      </c>
    </row>
    <row r="678" spans="1:7" ht="36.700000000000003" outlineLevel="5" x14ac:dyDescent="0.25">
      <c r="A678" s="8" t="s">
        <v>325</v>
      </c>
      <c r="B678" s="13" t="s">
        <v>562</v>
      </c>
      <c r="C678" s="13" t="s">
        <v>100</v>
      </c>
      <c r="D678" s="13" t="s">
        <v>326</v>
      </c>
      <c r="E678" s="14">
        <f t="shared" si="1"/>
        <v>3357000</v>
      </c>
    </row>
    <row r="679" spans="1:7" outlineLevel="6" x14ac:dyDescent="0.25">
      <c r="A679" s="8" t="s">
        <v>447</v>
      </c>
      <c r="B679" s="13" t="s">
        <v>562</v>
      </c>
      <c r="C679" s="13" t="s">
        <v>100</v>
      </c>
      <c r="D679" s="13" t="s">
        <v>448</v>
      </c>
      <c r="E679" s="14">
        <f>'[1]прил 11 '!F492</f>
        <v>3357000</v>
      </c>
    </row>
    <row r="680" spans="1:7" s="11" customFormat="1" x14ac:dyDescent="0.3">
      <c r="A680" s="61" t="s">
        <v>564</v>
      </c>
      <c r="B680" s="61"/>
      <c r="C680" s="61"/>
      <c r="D680" s="61"/>
      <c r="E680" s="52">
        <f>E16+E179+E189+E200+E245+E346+E362+E532+E576+E636+E673</f>
        <v>1125135010.0699999</v>
      </c>
    </row>
    <row r="681" spans="1:7" s="11" customFormat="1" ht="15.65" x14ac:dyDescent="0.25"/>
    <row r="682" spans="1:7" s="11" customFormat="1" ht="15.65" x14ac:dyDescent="0.25"/>
    <row r="683" spans="1:7" s="11" customFormat="1" ht="15.65" x14ac:dyDescent="0.25"/>
    <row r="684" spans="1:7" s="11" customFormat="1" ht="15.65" x14ac:dyDescent="0.25"/>
    <row r="685" spans="1:7" s="11" customFormat="1" ht="15.65" x14ac:dyDescent="0.25"/>
    <row r="686" spans="1:7" s="11" customFormat="1" ht="15.65" x14ac:dyDescent="0.25"/>
    <row r="687" spans="1:7" s="11" customFormat="1" x14ac:dyDescent="0.3">
      <c r="A687" s="53"/>
      <c r="B687" s="53"/>
      <c r="C687" s="53"/>
      <c r="D687" s="53"/>
      <c r="E687" s="54"/>
    </row>
    <row r="688" spans="1:7" s="11" customFormat="1" x14ac:dyDescent="0.3">
      <c r="A688" s="53"/>
      <c r="B688" s="53"/>
      <c r="C688" s="53"/>
      <c r="D688" s="53"/>
      <c r="E688" s="54"/>
    </row>
    <row r="689" spans="1:8" s="11" customFormat="1" x14ac:dyDescent="0.3">
      <c r="A689" s="53"/>
      <c r="B689" s="53"/>
      <c r="C689" s="53"/>
      <c r="D689" s="53"/>
      <c r="E689" s="54"/>
    </row>
    <row r="690" spans="1:8" s="11" customFormat="1" x14ac:dyDescent="0.3">
      <c r="A690" s="53"/>
      <c r="B690" s="53"/>
      <c r="C690" s="53"/>
      <c r="D690" s="53"/>
      <c r="E690" s="54"/>
    </row>
    <row r="691" spans="1:8" x14ac:dyDescent="0.3">
      <c r="A691" s="55"/>
      <c r="B691" s="55"/>
      <c r="C691" s="55"/>
      <c r="D691" s="55"/>
      <c r="E691" s="56"/>
    </row>
    <row r="692" spans="1:8" x14ac:dyDescent="0.3">
      <c r="A692" s="25"/>
      <c r="B692" s="25"/>
      <c r="C692" s="25"/>
      <c r="D692" s="25"/>
      <c r="E692" s="57"/>
    </row>
    <row r="693" spans="1:8" x14ac:dyDescent="0.3">
      <c r="C693" s="58"/>
      <c r="E693" s="59"/>
    </row>
    <row r="694" spans="1:8" x14ac:dyDescent="0.3">
      <c r="B694" s="58" t="s">
        <v>14</v>
      </c>
      <c r="C694" s="59">
        <f>E364+E402+E451+E494+E513+E583+E603</f>
        <v>614289245.80000007</v>
      </c>
      <c r="E694" s="59"/>
    </row>
    <row r="695" spans="1:8" x14ac:dyDescent="0.3">
      <c r="B695" s="58" t="s">
        <v>144</v>
      </c>
      <c r="C695" s="59" t="e">
        <f>E474+E534+#REF!</f>
        <v>#REF!</v>
      </c>
      <c r="E695" s="59"/>
      <c r="G695" s="58"/>
      <c r="H695" s="58"/>
    </row>
    <row r="696" spans="1:8" x14ac:dyDescent="0.3">
      <c r="B696" s="58" t="s">
        <v>152</v>
      </c>
      <c r="C696" s="59">
        <f>E348</f>
        <v>470000</v>
      </c>
      <c r="E696" s="59"/>
      <c r="G696" s="58"/>
      <c r="H696" s="58"/>
    </row>
    <row r="697" spans="1:8" x14ac:dyDescent="0.3">
      <c r="B697" s="58" t="s">
        <v>162</v>
      </c>
      <c r="C697" s="59">
        <f>E638</f>
        <v>149323313.54000002</v>
      </c>
      <c r="E697" s="59"/>
      <c r="G697" s="58"/>
      <c r="H697" s="58"/>
    </row>
    <row r="698" spans="1:8" x14ac:dyDescent="0.3">
      <c r="B698" s="58" t="s">
        <v>210</v>
      </c>
      <c r="C698" s="59">
        <f>E588</f>
        <v>150000</v>
      </c>
      <c r="E698" s="59"/>
      <c r="G698" s="58"/>
      <c r="H698" s="58"/>
    </row>
    <row r="699" spans="1:8" x14ac:dyDescent="0.3">
      <c r="B699" s="58" t="s">
        <v>294</v>
      </c>
      <c r="C699" s="59">
        <f>E71</f>
        <v>24880664</v>
      </c>
      <c r="E699" s="59"/>
      <c r="G699" s="58"/>
      <c r="H699" s="58"/>
    </row>
    <row r="700" spans="1:8" x14ac:dyDescent="0.3">
      <c r="B700" s="58" t="s">
        <v>314</v>
      </c>
      <c r="C700" s="59">
        <f>E258+E289+E338</f>
        <v>39968172.550000004</v>
      </c>
      <c r="E700" s="59"/>
      <c r="G700" s="58"/>
      <c r="H700" s="58"/>
    </row>
    <row r="701" spans="1:8" x14ac:dyDescent="0.3">
      <c r="B701" s="58" t="s">
        <v>450</v>
      </c>
      <c r="C701" s="59">
        <f>E96</f>
        <v>50000</v>
      </c>
      <c r="E701" s="59"/>
      <c r="G701" s="58"/>
      <c r="H701" s="58"/>
    </row>
    <row r="702" spans="1:8" x14ac:dyDescent="0.3">
      <c r="B702" s="58" t="s">
        <v>565</v>
      </c>
      <c r="C702" s="59">
        <f>E231</f>
        <v>100000</v>
      </c>
      <c r="E702" s="59"/>
      <c r="G702" s="58"/>
      <c r="H702" s="58"/>
    </row>
    <row r="703" spans="1:8" x14ac:dyDescent="0.3">
      <c r="B703" s="58" t="s">
        <v>484</v>
      </c>
      <c r="C703" s="59">
        <f>E593</f>
        <v>659429.41999999993</v>
      </c>
      <c r="E703" s="59"/>
      <c r="G703" s="58"/>
      <c r="H703" s="58"/>
    </row>
    <row r="704" spans="1:8" x14ac:dyDescent="0.3">
      <c r="B704" s="58" t="s">
        <v>528</v>
      </c>
      <c r="C704" s="59">
        <f>E675+E101</f>
        <v>5204368</v>
      </c>
      <c r="E704" s="59"/>
      <c r="G704" s="58"/>
      <c r="H704" s="58"/>
    </row>
    <row r="705" spans="2:8" x14ac:dyDescent="0.3">
      <c r="B705" s="60">
        <v>1200</v>
      </c>
      <c r="C705" s="59">
        <f>E219</f>
        <v>13057000</v>
      </c>
      <c r="E705" s="59"/>
      <c r="G705" s="58"/>
      <c r="H705" s="58"/>
    </row>
    <row r="706" spans="2:8" x14ac:dyDescent="0.3">
      <c r="B706" s="60">
        <v>1300</v>
      </c>
      <c r="C706" s="59">
        <f>E357</f>
        <v>45000</v>
      </c>
      <c r="E706" s="59"/>
      <c r="G706" s="58"/>
      <c r="H706" s="58"/>
    </row>
    <row r="707" spans="2:8" x14ac:dyDescent="0.3">
      <c r="B707" s="60">
        <v>1400</v>
      </c>
      <c r="C707" s="59">
        <f>E237+E241</f>
        <v>835000</v>
      </c>
      <c r="E707" s="59"/>
      <c r="G707" s="58"/>
      <c r="H707" s="58"/>
    </row>
    <row r="708" spans="2:8" x14ac:dyDescent="0.3">
      <c r="B708" s="60">
        <v>1500</v>
      </c>
      <c r="C708" s="59" t="e">
        <f>E109+E247+#REF!</f>
        <v>#REF!</v>
      </c>
      <c r="E708" s="59"/>
      <c r="G708" s="58"/>
      <c r="H708" s="58"/>
    </row>
    <row r="709" spans="2:8" x14ac:dyDescent="0.3">
      <c r="B709" s="60">
        <v>1600</v>
      </c>
      <c r="C709" s="59">
        <f>E213</f>
        <v>100000</v>
      </c>
      <c r="E709" s="59"/>
      <c r="G709" s="58"/>
      <c r="H709" s="58"/>
    </row>
    <row r="710" spans="2:8" x14ac:dyDescent="0.3">
      <c r="B710" s="60">
        <v>1700</v>
      </c>
      <c r="C710" s="59">
        <f>E668</f>
        <v>50000</v>
      </c>
      <c r="E710" s="59"/>
      <c r="G710" s="58"/>
      <c r="H710" s="58"/>
    </row>
    <row r="711" spans="2:8" x14ac:dyDescent="0.3">
      <c r="B711" s="60">
        <v>1800</v>
      </c>
      <c r="C711" s="59">
        <f>E303</f>
        <v>9153900</v>
      </c>
      <c r="E711" s="59"/>
      <c r="G711" s="58"/>
      <c r="H711" s="58"/>
    </row>
    <row r="712" spans="2:8" x14ac:dyDescent="0.3">
      <c r="B712" s="60">
        <v>1900</v>
      </c>
      <c r="C712" s="59">
        <f>E314</f>
        <v>13819747.17</v>
      </c>
      <c r="E712" s="59"/>
    </row>
    <row r="713" spans="2:8" x14ac:dyDescent="0.3">
      <c r="B713" s="60">
        <v>2100</v>
      </c>
      <c r="C713" s="59">
        <f>E118</f>
        <v>100000</v>
      </c>
      <c r="E713" s="59"/>
    </row>
    <row r="714" spans="2:8" x14ac:dyDescent="0.3">
      <c r="B714" s="60">
        <v>9900</v>
      </c>
      <c r="C714" s="59">
        <f>E18+E23+E38+E45+E51+E66+E123+E181+E191+E196+E202+E208+E252+E578+E598+E613</f>
        <v>161058365.75999999</v>
      </c>
      <c r="E714" s="59"/>
    </row>
    <row r="715" spans="2:8" x14ac:dyDescent="0.3">
      <c r="C715" s="59" t="e">
        <f>SUBTOTAL(9,C694:C714)</f>
        <v>#REF!</v>
      </c>
      <c r="E715" s="59"/>
    </row>
    <row r="716" spans="2:8" x14ac:dyDescent="0.3">
      <c r="C716" s="58"/>
      <c r="E716" s="59"/>
    </row>
    <row r="717" spans="2:8" x14ac:dyDescent="0.3">
      <c r="C717" s="58"/>
      <c r="E717" s="59"/>
    </row>
    <row r="718" spans="2:8" x14ac:dyDescent="0.3">
      <c r="C718" s="58"/>
      <c r="E718" s="59"/>
    </row>
    <row r="719" spans="2:8" x14ac:dyDescent="0.3">
      <c r="C719" s="58"/>
      <c r="E719" s="59"/>
    </row>
    <row r="720" spans="2:8" x14ac:dyDescent="0.3">
      <c r="C720" s="58"/>
      <c r="E720" s="59"/>
    </row>
    <row r="721" spans="3:5" x14ac:dyDescent="0.3">
      <c r="C721" s="58"/>
      <c r="E721" s="59"/>
    </row>
    <row r="722" spans="3:5" x14ac:dyDescent="0.3">
      <c r="C722" s="58"/>
      <c r="E722" s="59"/>
    </row>
    <row r="723" spans="3:5" x14ac:dyDescent="0.3">
      <c r="C723" s="58"/>
      <c r="E723" s="59"/>
    </row>
    <row r="724" spans="3:5" x14ac:dyDescent="0.3">
      <c r="C724" s="58"/>
      <c r="E724" s="59"/>
    </row>
    <row r="725" spans="3:5" x14ac:dyDescent="0.3">
      <c r="C725" s="58"/>
      <c r="E725" s="59"/>
    </row>
    <row r="726" spans="3:5" x14ac:dyDescent="0.3">
      <c r="C726" s="58"/>
      <c r="E726" s="59"/>
    </row>
    <row r="727" spans="3:5" x14ac:dyDescent="0.3">
      <c r="C727" s="58"/>
      <c r="E727" s="59"/>
    </row>
    <row r="728" spans="3:5" x14ac:dyDescent="0.3">
      <c r="C728" s="58"/>
      <c r="E728" s="59"/>
    </row>
    <row r="729" spans="3:5" x14ac:dyDescent="0.3">
      <c r="C729" s="58"/>
      <c r="E729" s="59"/>
    </row>
    <row r="730" spans="3:5" x14ac:dyDescent="0.3">
      <c r="C730" s="58"/>
      <c r="E730" s="59"/>
    </row>
    <row r="731" spans="3:5" x14ac:dyDescent="0.3">
      <c r="C731" s="58"/>
      <c r="E731" s="59"/>
    </row>
    <row r="732" spans="3:5" x14ac:dyDescent="0.3">
      <c r="C732" s="58"/>
      <c r="E732" s="59"/>
    </row>
    <row r="733" spans="3:5" x14ac:dyDescent="0.3">
      <c r="C733" s="58"/>
      <c r="E733" s="59"/>
    </row>
    <row r="734" spans="3:5" x14ac:dyDescent="0.3">
      <c r="C734" s="58"/>
      <c r="E734" s="59"/>
    </row>
    <row r="735" spans="3:5" x14ac:dyDescent="0.3">
      <c r="C735" s="58"/>
      <c r="E735" s="59"/>
    </row>
    <row r="736" spans="3:5" x14ac:dyDescent="0.3">
      <c r="C736" s="58"/>
      <c r="E736" s="59"/>
    </row>
    <row r="737" spans="3:5" x14ac:dyDescent="0.3">
      <c r="C737" s="58"/>
      <c r="E737" s="59"/>
    </row>
    <row r="738" spans="3:5" x14ac:dyDescent="0.3">
      <c r="C738" s="58"/>
      <c r="E738" s="59"/>
    </row>
    <row r="739" spans="3:5" x14ac:dyDescent="0.3">
      <c r="C739" s="58"/>
      <c r="E739" s="59"/>
    </row>
    <row r="740" spans="3:5" x14ac:dyDescent="0.3">
      <c r="C740" s="58"/>
      <c r="E740" s="59"/>
    </row>
    <row r="741" spans="3:5" x14ac:dyDescent="0.3">
      <c r="C741" s="58"/>
      <c r="E741" s="59"/>
    </row>
    <row r="742" spans="3:5" x14ac:dyDescent="0.3">
      <c r="C742" s="58"/>
      <c r="E742" s="59"/>
    </row>
    <row r="743" spans="3:5" x14ac:dyDescent="0.3">
      <c r="C743" s="58"/>
      <c r="E743" s="59"/>
    </row>
    <row r="744" spans="3:5" x14ac:dyDescent="0.3">
      <c r="C744" s="58"/>
      <c r="E744" s="59"/>
    </row>
    <row r="745" spans="3:5" x14ac:dyDescent="0.3">
      <c r="C745" s="58"/>
      <c r="E745" s="59"/>
    </row>
    <row r="746" spans="3:5" x14ac:dyDescent="0.3">
      <c r="C746" s="58"/>
      <c r="E746" s="59"/>
    </row>
    <row r="747" spans="3:5" x14ac:dyDescent="0.3">
      <c r="C747" s="58"/>
      <c r="E747" s="59"/>
    </row>
    <row r="748" spans="3:5" x14ac:dyDescent="0.3">
      <c r="C748" s="58"/>
      <c r="E748" s="59"/>
    </row>
    <row r="749" spans="3:5" x14ac:dyDescent="0.3">
      <c r="C749" s="58"/>
      <c r="E749" s="59"/>
    </row>
    <row r="750" spans="3:5" x14ac:dyDescent="0.3">
      <c r="C750" s="58"/>
      <c r="E750" s="59"/>
    </row>
    <row r="751" spans="3:5" x14ac:dyDescent="0.3">
      <c r="C751" s="58"/>
      <c r="E751" s="59"/>
    </row>
    <row r="752" spans="3:5" x14ac:dyDescent="0.3">
      <c r="C752" s="58"/>
      <c r="E752" s="59"/>
    </row>
    <row r="753" spans="3:7" x14ac:dyDescent="0.3">
      <c r="C753" s="58"/>
      <c r="E753" s="59"/>
    </row>
    <row r="754" spans="3:7" x14ac:dyDescent="0.3">
      <c r="C754" s="58"/>
      <c r="E754" s="59"/>
    </row>
    <row r="755" spans="3:7" x14ac:dyDescent="0.3">
      <c r="C755" s="58"/>
      <c r="E755" s="59"/>
    </row>
    <row r="756" spans="3:7" x14ac:dyDescent="0.3">
      <c r="C756" s="58"/>
      <c r="E756" s="59"/>
    </row>
    <row r="757" spans="3:7" x14ac:dyDescent="0.3">
      <c r="C757" s="58"/>
      <c r="E757" s="59"/>
    </row>
    <row r="758" spans="3:7" x14ac:dyDescent="0.3">
      <c r="C758" s="58"/>
      <c r="E758" s="59"/>
    </row>
    <row r="759" spans="3:7" x14ac:dyDescent="0.3">
      <c r="C759" s="58"/>
      <c r="E759" s="59"/>
    </row>
    <row r="760" spans="3:7" x14ac:dyDescent="0.3">
      <c r="C760" s="58"/>
      <c r="E760" s="59"/>
    </row>
    <row r="761" spans="3:7" x14ac:dyDescent="0.3">
      <c r="C761" s="58"/>
      <c r="E761" s="59"/>
    </row>
    <row r="762" spans="3:7" x14ac:dyDescent="0.3">
      <c r="C762" s="58"/>
      <c r="E762" s="59"/>
    </row>
    <row r="763" spans="3:7" x14ac:dyDescent="0.3">
      <c r="C763" s="58"/>
      <c r="E763" s="59"/>
      <c r="G763" s="51"/>
    </row>
    <row r="764" spans="3:7" x14ac:dyDescent="0.3">
      <c r="C764" s="58"/>
      <c r="E764" s="59"/>
    </row>
    <row r="765" spans="3:7" x14ac:dyDescent="0.3">
      <c r="C765" s="58"/>
      <c r="E765" s="59"/>
    </row>
    <row r="766" spans="3:7" x14ac:dyDescent="0.3">
      <c r="C766" s="58"/>
      <c r="E766" s="59"/>
    </row>
    <row r="767" spans="3:7" x14ac:dyDescent="0.3">
      <c r="C767" s="58"/>
    </row>
    <row r="768" spans="3:7" x14ac:dyDescent="0.3">
      <c r="C768" s="58"/>
    </row>
    <row r="769" spans="3:3" x14ac:dyDescent="0.3">
      <c r="C769" s="58"/>
    </row>
    <row r="770" spans="3:3" x14ac:dyDescent="0.3">
      <c r="C770" s="58"/>
    </row>
    <row r="771" spans="3:3" x14ac:dyDescent="0.3">
      <c r="C771" s="58"/>
    </row>
    <row r="772" spans="3:3" x14ac:dyDescent="0.3">
      <c r="C772" s="58"/>
    </row>
  </sheetData>
  <mergeCells count="6">
    <mergeCell ref="A680:D680"/>
    <mergeCell ref="A9:E9"/>
    <mergeCell ref="A10:E10"/>
    <mergeCell ref="A11:E11"/>
    <mergeCell ref="A12:E12"/>
    <mergeCell ref="A13:E13"/>
  </mergeCells>
  <pageMargins left="1.1811023622047245" right="0.39370078740157483" top="0.39370078740157483" bottom="0.39370078740157483" header="0.31496062992125984" footer="0.31496062992125984"/>
  <pageSetup paperSize="9" scale="62" fitToHeight="0" orientation="portrait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13 </vt:lpstr>
      <vt:lpstr>'прил 13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2023-01-19T02:39:42Z</dcterms:created>
  <dcterms:modified xsi:type="dcterms:W3CDTF">2023-01-24T05:35:30Z</dcterms:modified>
</cp:coreProperties>
</file>