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570" windowHeight="12015" firstSheet="7" activeTab="12"/>
  </bookViews>
  <sheets>
    <sheet name="ПРИЛ 3" sheetId="1" r:id="rId1"/>
    <sheet name="прил 4 66-па" sheetId="2" r:id="rId2"/>
    <sheet name="прил 4 " sheetId="3" r:id="rId3"/>
    <sheet name="прил 4 316-па" sheetId="4" r:id="rId4"/>
    <sheet name="прил3 316-па" sheetId="5" r:id="rId5"/>
    <sheet name="прил 4 520-па" sheetId="6" r:id="rId6"/>
    <sheet name="прил 3 520-па" sheetId="7" r:id="rId7"/>
    <sheet name="уточ 3" sheetId="8" r:id="rId8"/>
    <sheet name="уточн 4" sheetId="9" r:id="rId9"/>
    <sheet name="1426-па 3" sheetId="10" r:id="rId10"/>
    <sheet name="1426-па 4" sheetId="11" r:id="rId11"/>
    <sheet name="2021 3" sheetId="12" r:id="rId12"/>
    <sheet name="2021 4" sheetId="13" r:id="rId13"/>
  </sheets>
  <definedNames>
    <definedName name="_xlnm.Print_Titles" localSheetId="11">'2021 3'!$11:$12</definedName>
    <definedName name="_xlnm.Print_Area" localSheetId="9">'1426-па 3'!$A$1:$L$16</definedName>
    <definedName name="_xlnm.Print_Area" localSheetId="10">'1426-па 4'!$A$1:$I$34</definedName>
    <definedName name="_xlnm.Print_Area" localSheetId="5">'прил 4 520-па'!$A$1:$I$34</definedName>
    <definedName name="_xlnm.Print_Area" localSheetId="8">'уточн 4'!$A$1:$I$34</definedName>
  </definedNames>
  <calcPr calcId="145621" fullCalcOnLoad="1"/>
</workbook>
</file>

<file path=xl/calcChain.xml><?xml version="1.0" encoding="utf-8"?>
<calcChain xmlns="http://schemas.openxmlformats.org/spreadsheetml/2006/main">
  <c r="E23" i="13" l="1"/>
  <c r="F23" i="13"/>
  <c r="G23" i="13"/>
  <c r="H23" i="13"/>
  <c r="D23" i="13"/>
  <c r="D19" i="13"/>
  <c r="E19" i="13"/>
  <c r="F19" i="13"/>
  <c r="G19" i="13"/>
  <c r="H19" i="13"/>
  <c r="I25" i="13"/>
  <c r="H25" i="13"/>
  <c r="G25" i="13"/>
  <c r="F25" i="13"/>
  <c r="E25" i="13"/>
  <c r="D25" i="13"/>
  <c r="D26" i="13"/>
  <c r="D14" i="13"/>
  <c r="I26" i="13"/>
  <c r="H26" i="13"/>
  <c r="G26" i="13"/>
  <c r="G14" i="13"/>
  <c r="F26" i="13"/>
  <c r="E26" i="13"/>
  <c r="E14" i="13"/>
  <c r="D27" i="13"/>
  <c r="E35" i="13"/>
  <c r="E32" i="13"/>
  <c r="F35" i="13"/>
  <c r="G35" i="13"/>
  <c r="H35" i="13"/>
  <c r="D35" i="13"/>
  <c r="I35" i="13"/>
  <c r="D34" i="13"/>
  <c r="I34" i="13"/>
  <c r="I33" i="13"/>
  <c r="H32" i="13"/>
  <c r="G32" i="13"/>
  <c r="F32" i="13"/>
  <c r="D32" i="13"/>
  <c r="I31" i="13"/>
  <c r="I30" i="13"/>
  <c r="I29" i="13"/>
  <c r="H28" i="13"/>
  <c r="G28" i="13"/>
  <c r="F28" i="13"/>
  <c r="E28" i="13"/>
  <c r="I28" i="13"/>
  <c r="D28" i="13"/>
  <c r="H27" i="13"/>
  <c r="G27" i="13"/>
  <c r="F27" i="13"/>
  <c r="E27" i="13"/>
  <c r="G13" i="13"/>
  <c r="E13" i="13"/>
  <c r="D24" i="13"/>
  <c r="E20" i="13"/>
  <c r="I22" i="13"/>
  <c r="I21" i="13"/>
  <c r="H20" i="13"/>
  <c r="G20" i="13"/>
  <c r="F20" i="13"/>
  <c r="D20" i="13"/>
  <c r="G16" i="13"/>
  <c r="I18" i="13"/>
  <c r="I17" i="13"/>
  <c r="I13" i="13"/>
  <c r="H16" i="13"/>
  <c r="F16" i="13"/>
  <c r="H15" i="13"/>
  <c r="F15" i="13"/>
  <c r="H14" i="13"/>
  <c r="F14" i="13"/>
  <c r="H13" i="13"/>
  <c r="H12" i="13"/>
  <c r="F13" i="13"/>
  <c r="D13" i="13"/>
  <c r="L17" i="12"/>
  <c r="K17" i="12"/>
  <c r="J17" i="12"/>
  <c r="I17" i="12"/>
  <c r="I13" i="12"/>
  <c r="H17" i="12"/>
  <c r="L14" i="12"/>
  <c r="L13" i="12"/>
  <c r="K14" i="12"/>
  <c r="J14" i="12"/>
  <c r="I14" i="12"/>
  <c r="H14" i="12"/>
  <c r="K13" i="12"/>
  <c r="J13" i="12"/>
  <c r="H13" i="12"/>
  <c r="H15" i="10"/>
  <c r="D10" i="11"/>
  <c r="D7" i="11"/>
  <c r="I34" i="11"/>
  <c r="I33" i="11"/>
  <c r="I32" i="11"/>
  <c r="H31" i="11"/>
  <c r="G31" i="11"/>
  <c r="F31" i="11"/>
  <c r="E31" i="11"/>
  <c r="D31" i="11"/>
  <c r="I31" i="11"/>
  <c r="I30" i="11"/>
  <c r="D29" i="11"/>
  <c r="I29" i="11"/>
  <c r="I21" i="11"/>
  <c r="I9" i="11"/>
  <c r="I28" i="11"/>
  <c r="H27" i="11"/>
  <c r="G27" i="11"/>
  <c r="F27" i="11"/>
  <c r="E27" i="11"/>
  <c r="I26" i="11"/>
  <c r="I25" i="11"/>
  <c r="I24" i="11"/>
  <c r="I20" i="11"/>
  <c r="I8" i="11"/>
  <c r="H23" i="11"/>
  <c r="G23" i="11"/>
  <c r="F23" i="11"/>
  <c r="E23" i="11"/>
  <c r="D23" i="11"/>
  <c r="I23" i="11"/>
  <c r="H22" i="11"/>
  <c r="H10" i="11"/>
  <c r="G22" i="11"/>
  <c r="F22" i="11"/>
  <c r="E22" i="11"/>
  <c r="D22" i="11"/>
  <c r="I22" i="11"/>
  <c r="H21" i="11"/>
  <c r="H9" i="11"/>
  <c r="G21" i="11"/>
  <c r="F21" i="11"/>
  <c r="F9" i="11"/>
  <c r="E21" i="11"/>
  <c r="D21" i="11"/>
  <c r="D9" i="11"/>
  <c r="H20" i="11"/>
  <c r="H8" i="11"/>
  <c r="H7" i="11"/>
  <c r="G20" i="11"/>
  <c r="F20" i="11"/>
  <c r="F8" i="11"/>
  <c r="E20" i="11"/>
  <c r="D20" i="11"/>
  <c r="D8" i="11"/>
  <c r="H19" i="11"/>
  <c r="G19" i="11"/>
  <c r="F19" i="11"/>
  <c r="E19" i="11"/>
  <c r="F18" i="11"/>
  <c r="F15" i="11"/>
  <c r="E18" i="11"/>
  <c r="I18" i="11"/>
  <c r="I17" i="11"/>
  <c r="I16" i="11"/>
  <c r="H15" i="11"/>
  <c r="G15" i="11"/>
  <c r="E15" i="11"/>
  <c r="I15" i="11"/>
  <c r="D15" i="11"/>
  <c r="G14" i="11"/>
  <c r="F14" i="11"/>
  <c r="F11" i="11"/>
  <c r="E14" i="11"/>
  <c r="I13" i="11"/>
  <c r="I12" i="11"/>
  <c r="H11" i="11"/>
  <c r="G11" i="11"/>
  <c r="E11" i="11"/>
  <c r="D11" i="11"/>
  <c r="I11" i="11"/>
  <c r="G10" i="11"/>
  <c r="E10" i="11"/>
  <c r="G9" i="11"/>
  <c r="E9" i="11"/>
  <c r="G8" i="11"/>
  <c r="E8" i="11"/>
  <c r="G7" i="11"/>
  <c r="E7" i="11"/>
  <c r="H12" i="10"/>
  <c r="L12" i="10"/>
  <c r="K12" i="10"/>
  <c r="J12" i="10"/>
  <c r="I12" i="10"/>
  <c r="J10" i="10"/>
  <c r="I10" i="10"/>
  <c r="L9" i="10"/>
  <c r="L8" i="10"/>
  <c r="K9" i="10"/>
  <c r="J9" i="10"/>
  <c r="J8" i="10"/>
  <c r="I9" i="10"/>
  <c r="H9" i="10"/>
  <c r="H8" i="10"/>
  <c r="K8" i="10"/>
  <c r="I8" i="10"/>
  <c r="D29" i="9"/>
  <c r="I29" i="9"/>
  <c r="I21" i="9"/>
  <c r="I9" i="9"/>
  <c r="I7" i="9"/>
  <c r="E14" i="9"/>
  <c r="E11" i="9"/>
  <c r="G14" i="9"/>
  <c r="G11" i="9"/>
  <c r="F14" i="9"/>
  <c r="F18" i="9"/>
  <c r="E18" i="9"/>
  <c r="J10" i="8"/>
  <c r="I10" i="8"/>
  <c r="I9" i="8"/>
  <c r="I8" i="8"/>
  <c r="D30" i="9"/>
  <c r="I30" i="9"/>
  <c r="I34" i="9"/>
  <c r="I33" i="9"/>
  <c r="I32" i="9"/>
  <c r="H31" i="9"/>
  <c r="G31" i="9"/>
  <c r="F31" i="9"/>
  <c r="E31" i="9"/>
  <c r="I31" i="9"/>
  <c r="D31" i="9"/>
  <c r="I28" i="9"/>
  <c r="H27" i="9"/>
  <c r="G27" i="9"/>
  <c r="F27" i="9"/>
  <c r="E27" i="9"/>
  <c r="I26" i="9"/>
  <c r="I25" i="9"/>
  <c r="I24" i="9"/>
  <c r="H23" i="9"/>
  <c r="G23" i="9"/>
  <c r="F23" i="9"/>
  <c r="E23" i="9"/>
  <c r="I23" i="9"/>
  <c r="D23" i="9"/>
  <c r="H22" i="9"/>
  <c r="G22" i="9"/>
  <c r="F22" i="9"/>
  <c r="E22" i="9"/>
  <c r="D22" i="9"/>
  <c r="H21" i="9"/>
  <c r="G21" i="9"/>
  <c r="F21" i="9"/>
  <c r="E21" i="9"/>
  <c r="I20" i="9"/>
  <c r="H20" i="9"/>
  <c r="G20" i="9"/>
  <c r="F20" i="9"/>
  <c r="E20" i="9"/>
  <c r="D20" i="9"/>
  <c r="H19" i="9"/>
  <c r="G19" i="9"/>
  <c r="F19" i="9"/>
  <c r="E19" i="9"/>
  <c r="I18" i="9"/>
  <c r="I17" i="9"/>
  <c r="I16" i="9"/>
  <c r="H15" i="9"/>
  <c r="G15" i="9"/>
  <c r="F15" i="9"/>
  <c r="E15" i="9"/>
  <c r="D15" i="9"/>
  <c r="I15" i="9"/>
  <c r="I13" i="9"/>
  <c r="I12" i="9"/>
  <c r="H11" i="9"/>
  <c r="F11" i="9"/>
  <c r="D11" i="9"/>
  <c r="H10" i="9"/>
  <c r="G10" i="9"/>
  <c r="G7" i="9"/>
  <c r="F10" i="9"/>
  <c r="F7" i="9"/>
  <c r="E10" i="9"/>
  <c r="E7" i="9"/>
  <c r="D10" i="9"/>
  <c r="H9" i="9"/>
  <c r="G9" i="9"/>
  <c r="F9" i="9"/>
  <c r="E9" i="9"/>
  <c r="I8" i="9"/>
  <c r="H8" i="9"/>
  <c r="G8" i="9"/>
  <c r="F8" i="9"/>
  <c r="E8" i="9"/>
  <c r="D8" i="9"/>
  <c r="H7" i="9"/>
  <c r="H14" i="8"/>
  <c r="L12" i="8"/>
  <c r="K12" i="8"/>
  <c r="J12" i="8"/>
  <c r="I12" i="8"/>
  <c r="H12" i="8"/>
  <c r="L9" i="8"/>
  <c r="L8" i="8"/>
  <c r="K9" i="8"/>
  <c r="J9" i="8"/>
  <c r="J8" i="8"/>
  <c r="H9" i="8"/>
  <c r="K8" i="8"/>
  <c r="L12" i="7"/>
  <c r="K12" i="7"/>
  <c r="J12" i="7"/>
  <c r="I12" i="7"/>
  <c r="H12" i="7"/>
  <c r="L9" i="7"/>
  <c r="K9" i="7"/>
  <c r="J9" i="7"/>
  <c r="I9" i="7"/>
  <c r="H9" i="7"/>
  <c r="L8" i="7"/>
  <c r="K8" i="7"/>
  <c r="J8" i="7"/>
  <c r="I8" i="7"/>
  <c r="H8" i="7"/>
  <c r="I34" i="6"/>
  <c r="I33" i="6"/>
  <c r="I32" i="6"/>
  <c r="H31" i="6"/>
  <c r="G31" i="6"/>
  <c r="F31" i="6"/>
  <c r="E31" i="6"/>
  <c r="I31" i="6"/>
  <c r="D31" i="6"/>
  <c r="I30" i="6"/>
  <c r="I29" i="6"/>
  <c r="I28" i="6"/>
  <c r="H27" i="6"/>
  <c r="G27" i="6"/>
  <c r="F27" i="6"/>
  <c r="E27" i="6"/>
  <c r="D27" i="6"/>
  <c r="I26" i="6"/>
  <c r="I25" i="6"/>
  <c r="I24" i="6"/>
  <c r="H23" i="6"/>
  <c r="G23" i="6"/>
  <c r="F23" i="6"/>
  <c r="E23" i="6"/>
  <c r="I23" i="6"/>
  <c r="D23" i="6"/>
  <c r="H22" i="6"/>
  <c r="G22" i="6"/>
  <c r="F22" i="6"/>
  <c r="E22" i="6"/>
  <c r="D22" i="6"/>
  <c r="I21" i="6"/>
  <c r="H21" i="6"/>
  <c r="G21" i="6"/>
  <c r="F21" i="6"/>
  <c r="E21" i="6"/>
  <c r="D21" i="6"/>
  <c r="I20" i="6"/>
  <c r="H20" i="6"/>
  <c r="G20" i="6"/>
  <c r="F20" i="6"/>
  <c r="E20" i="6"/>
  <c r="D20" i="6"/>
  <c r="H19" i="6"/>
  <c r="G19" i="6"/>
  <c r="F19" i="6"/>
  <c r="E19" i="6"/>
  <c r="D19" i="6"/>
  <c r="I18" i="6"/>
  <c r="I17" i="6"/>
  <c r="I16" i="6"/>
  <c r="H15" i="6"/>
  <c r="G15" i="6"/>
  <c r="F15" i="6"/>
  <c r="E15" i="6"/>
  <c r="D15" i="6"/>
  <c r="I15" i="6"/>
  <c r="I14" i="6"/>
  <c r="I13" i="6"/>
  <c r="I12" i="6"/>
  <c r="H11" i="6"/>
  <c r="G11" i="6"/>
  <c r="F11" i="6"/>
  <c r="E11" i="6"/>
  <c r="D11" i="6"/>
  <c r="I11" i="6"/>
  <c r="H10" i="6"/>
  <c r="G10" i="6"/>
  <c r="F10" i="6"/>
  <c r="E10" i="6"/>
  <c r="E7" i="6"/>
  <c r="D10" i="6"/>
  <c r="I9" i="6"/>
  <c r="H9" i="6"/>
  <c r="G9" i="6"/>
  <c r="F9" i="6"/>
  <c r="E9" i="6"/>
  <c r="D9" i="6"/>
  <c r="I8" i="6"/>
  <c r="H8" i="6"/>
  <c r="G8" i="6"/>
  <c r="F8" i="6"/>
  <c r="E8" i="6"/>
  <c r="D8" i="6"/>
  <c r="H7" i="6"/>
  <c r="G7" i="6"/>
  <c r="F7" i="6"/>
  <c r="D7" i="6"/>
  <c r="D22" i="4"/>
  <c r="L12" i="5"/>
  <c r="K12" i="5"/>
  <c r="J12" i="5"/>
  <c r="I12" i="5"/>
  <c r="H12" i="5"/>
  <c r="L9" i="5"/>
  <c r="K9" i="5"/>
  <c r="J9" i="5"/>
  <c r="I9" i="5"/>
  <c r="H9" i="5"/>
  <c r="L8" i="5"/>
  <c r="K8" i="5"/>
  <c r="J8" i="5"/>
  <c r="I8" i="5"/>
  <c r="H8" i="5"/>
  <c r="I34" i="4"/>
  <c r="I33" i="4"/>
  <c r="I32" i="4"/>
  <c r="H31" i="4"/>
  <c r="G31" i="4"/>
  <c r="F31" i="4"/>
  <c r="E31" i="4"/>
  <c r="I31" i="4"/>
  <c r="D31" i="4"/>
  <c r="I30" i="4"/>
  <c r="I29" i="4"/>
  <c r="I28" i="4"/>
  <c r="H27" i="4"/>
  <c r="G27" i="4"/>
  <c r="F27" i="4"/>
  <c r="E27" i="4"/>
  <c r="D27" i="4"/>
  <c r="I26" i="4"/>
  <c r="I25" i="4"/>
  <c r="I24" i="4"/>
  <c r="H23" i="4"/>
  <c r="G23" i="4"/>
  <c r="F23" i="4"/>
  <c r="E23" i="4"/>
  <c r="D23" i="4"/>
  <c r="H22" i="4"/>
  <c r="G22" i="4"/>
  <c r="F22" i="4"/>
  <c r="E22" i="4"/>
  <c r="I22" i="4"/>
  <c r="I10" i="4"/>
  <c r="I7" i="4"/>
  <c r="I21" i="4"/>
  <c r="H21" i="4"/>
  <c r="G21" i="4"/>
  <c r="F21" i="4"/>
  <c r="E21" i="4"/>
  <c r="D21" i="4"/>
  <c r="I20" i="4"/>
  <c r="H20" i="4"/>
  <c r="G20" i="4"/>
  <c r="F20" i="4"/>
  <c r="E20" i="4"/>
  <c r="D20" i="4"/>
  <c r="H19" i="4"/>
  <c r="G19" i="4"/>
  <c r="F19" i="4"/>
  <c r="D19" i="4"/>
  <c r="I18" i="4"/>
  <c r="I17" i="4"/>
  <c r="I16" i="4"/>
  <c r="H15" i="4"/>
  <c r="G15" i="4"/>
  <c r="F15" i="4"/>
  <c r="E15" i="4"/>
  <c r="D15" i="4"/>
  <c r="I15" i="4"/>
  <c r="I14" i="4"/>
  <c r="I13" i="4"/>
  <c r="I12" i="4"/>
  <c r="H11" i="4"/>
  <c r="G11" i="4"/>
  <c r="F11" i="4"/>
  <c r="E11" i="4"/>
  <c r="I11" i="4"/>
  <c r="D11" i="4"/>
  <c r="H10" i="4"/>
  <c r="G10" i="4"/>
  <c r="F10" i="4"/>
  <c r="E10" i="4"/>
  <c r="E7" i="4"/>
  <c r="D10" i="4"/>
  <c r="I9" i="4"/>
  <c r="H9" i="4"/>
  <c r="G9" i="4"/>
  <c r="F9" i="4"/>
  <c r="E9" i="4"/>
  <c r="D9" i="4"/>
  <c r="I8" i="4"/>
  <c r="H8" i="4"/>
  <c r="G8" i="4"/>
  <c r="F8" i="4"/>
  <c r="E8" i="4"/>
  <c r="D8" i="4"/>
  <c r="H7" i="4"/>
  <c r="G7" i="4"/>
  <c r="F7" i="4"/>
  <c r="D7" i="4"/>
  <c r="E20" i="3"/>
  <c r="F20" i="3"/>
  <c r="G20" i="3"/>
  <c r="H20" i="3"/>
  <c r="I20" i="3"/>
  <c r="I21" i="3"/>
  <c r="F21" i="3"/>
  <c r="G21" i="3"/>
  <c r="G19" i="3"/>
  <c r="H21" i="3"/>
  <c r="E21" i="3"/>
  <c r="D7" i="3"/>
  <c r="E19" i="2"/>
  <c r="F19" i="2"/>
  <c r="G19" i="2"/>
  <c r="H19" i="2"/>
  <c r="I19" i="2"/>
  <c r="D19" i="2"/>
  <c r="D20" i="2"/>
  <c r="D8" i="2"/>
  <c r="D21" i="2"/>
  <c r="D22" i="2"/>
  <c r="I34" i="3"/>
  <c r="I33" i="3"/>
  <c r="I32" i="3"/>
  <c r="H31" i="3"/>
  <c r="G31" i="3"/>
  <c r="F31" i="3"/>
  <c r="E31" i="3"/>
  <c r="D31" i="3"/>
  <c r="I31" i="3"/>
  <c r="I30" i="3"/>
  <c r="I29" i="3"/>
  <c r="I28" i="3"/>
  <c r="H27" i="3"/>
  <c r="G27" i="3"/>
  <c r="F27" i="3"/>
  <c r="E27" i="3"/>
  <c r="D27" i="3"/>
  <c r="I27" i="3"/>
  <c r="I26" i="3"/>
  <c r="I25" i="3"/>
  <c r="I24" i="3"/>
  <c r="H23" i="3"/>
  <c r="G23" i="3"/>
  <c r="F23" i="3"/>
  <c r="E23" i="3"/>
  <c r="D23" i="3"/>
  <c r="I23" i="3"/>
  <c r="H22" i="3"/>
  <c r="G22" i="3"/>
  <c r="F22" i="3"/>
  <c r="E22" i="3"/>
  <c r="D22" i="3"/>
  <c r="I22" i="3"/>
  <c r="D21" i="3"/>
  <c r="D20" i="3"/>
  <c r="H19" i="3"/>
  <c r="F19" i="3"/>
  <c r="E19" i="3"/>
  <c r="I18" i="3"/>
  <c r="I17" i="3"/>
  <c r="I16" i="3"/>
  <c r="H15" i="3"/>
  <c r="G15" i="3"/>
  <c r="F15" i="3"/>
  <c r="E15" i="3"/>
  <c r="I15" i="3"/>
  <c r="D15" i="3"/>
  <c r="I14" i="3"/>
  <c r="I10" i="3"/>
  <c r="I13" i="3"/>
  <c r="I12" i="3"/>
  <c r="I8" i="3"/>
  <c r="H11" i="3"/>
  <c r="G11" i="3"/>
  <c r="F11" i="3"/>
  <c r="E11" i="3"/>
  <c r="D11" i="3"/>
  <c r="I11" i="3"/>
  <c r="H10" i="3"/>
  <c r="G10" i="3"/>
  <c r="F10" i="3"/>
  <c r="E10" i="3"/>
  <c r="D10" i="3"/>
  <c r="H9" i="3"/>
  <c r="G9" i="3"/>
  <c r="F9" i="3"/>
  <c r="E9" i="3"/>
  <c r="H8" i="3"/>
  <c r="G8" i="3"/>
  <c r="F8" i="3"/>
  <c r="E8" i="3"/>
  <c r="D8" i="3"/>
  <c r="H7" i="3"/>
  <c r="F7" i="3"/>
  <c r="E7" i="3"/>
  <c r="D9" i="2"/>
  <c r="E9" i="2"/>
  <c r="F21" i="2"/>
  <c r="F9" i="2"/>
  <c r="G21" i="2"/>
  <c r="G9" i="2"/>
  <c r="H21" i="2"/>
  <c r="H9" i="2"/>
  <c r="D10" i="2"/>
  <c r="E22" i="2"/>
  <c r="E10" i="2"/>
  <c r="F22" i="2"/>
  <c r="F10" i="2"/>
  <c r="G22" i="2"/>
  <c r="G10" i="2"/>
  <c r="H22" i="2"/>
  <c r="H10" i="2"/>
  <c r="E20" i="2"/>
  <c r="E8" i="2"/>
  <c r="F20" i="2"/>
  <c r="F8" i="2"/>
  <c r="F7" i="2"/>
  <c r="G20" i="2"/>
  <c r="G8" i="2"/>
  <c r="G7" i="2"/>
  <c r="H20" i="2"/>
  <c r="H8" i="2"/>
  <c r="H7" i="2"/>
  <c r="E27" i="2"/>
  <c r="F27" i="2"/>
  <c r="G27" i="2"/>
  <c r="H27" i="2"/>
  <c r="D27" i="2"/>
  <c r="I27" i="2"/>
  <c r="E23" i="2"/>
  <c r="F23" i="2"/>
  <c r="G23" i="2"/>
  <c r="H23" i="2"/>
  <c r="D23" i="2"/>
  <c r="I23" i="2"/>
  <c r="E15" i="2"/>
  <c r="F15" i="2"/>
  <c r="G15" i="2"/>
  <c r="H15" i="2"/>
  <c r="D15" i="2"/>
  <c r="I15" i="2"/>
  <c r="E11" i="2"/>
  <c r="F11" i="2"/>
  <c r="G11" i="2"/>
  <c r="H11" i="2"/>
  <c r="D11" i="2"/>
  <c r="I12" i="2"/>
  <c r="I13" i="2"/>
  <c r="I14" i="2"/>
  <c r="I16" i="2"/>
  <c r="I17" i="2"/>
  <c r="I18" i="2"/>
  <c r="I21" i="2"/>
  <c r="I9" i="2"/>
  <c r="I22" i="2"/>
  <c r="I10" i="2"/>
  <c r="I24" i="2"/>
  <c r="I25" i="2"/>
  <c r="I26" i="2"/>
  <c r="I28" i="2"/>
  <c r="I29" i="2"/>
  <c r="I30" i="2"/>
  <c r="I12" i="1"/>
  <c r="J12" i="1"/>
  <c r="K12" i="1"/>
  <c r="L12" i="1"/>
  <c r="I9" i="1"/>
  <c r="J9" i="1"/>
  <c r="K9" i="1"/>
  <c r="L9" i="1"/>
  <c r="I8" i="1"/>
  <c r="J8" i="1"/>
  <c r="K8" i="1"/>
  <c r="L8" i="1"/>
  <c r="H8" i="1"/>
  <c r="H12" i="1"/>
  <c r="H9" i="1"/>
  <c r="I20" i="2"/>
  <c r="I8" i="2"/>
  <c r="I11" i="2"/>
  <c r="I7" i="2"/>
  <c r="E7" i="2"/>
  <c r="D7" i="2"/>
  <c r="G7" i="3"/>
  <c r="I9" i="3"/>
  <c r="I7" i="3"/>
  <c r="D19" i="3"/>
  <c r="I19" i="3"/>
  <c r="D9" i="3"/>
  <c r="I22" i="6"/>
  <c r="I10" i="6"/>
  <c r="I7" i="6"/>
  <c r="I27" i="6"/>
  <c r="I19" i="6"/>
  <c r="I23" i="4"/>
  <c r="I27" i="4"/>
  <c r="E19" i="4"/>
  <c r="I19" i="4"/>
  <c r="H8" i="8"/>
  <c r="I22" i="9"/>
  <c r="I11" i="9"/>
  <c r="I14" i="9"/>
  <c r="I10" i="9"/>
  <c r="D21" i="9"/>
  <c r="D27" i="9"/>
  <c r="I27" i="9"/>
  <c r="D19" i="9"/>
  <c r="I19" i="9"/>
  <c r="D9" i="9"/>
  <c r="D7" i="9"/>
  <c r="I14" i="11"/>
  <c r="F10" i="11"/>
  <c r="F7" i="11"/>
  <c r="D27" i="11"/>
  <c r="I27" i="11"/>
  <c r="I10" i="11"/>
  <c r="I7" i="11"/>
  <c r="D19" i="11"/>
  <c r="I19" i="11"/>
  <c r="I23" i="13"/>
  <c r="E15" i="13"/>
  <c r="G15" i="13"/>
  <c r="E16" i="13"/>
  <c r="H24" i="13"/>
  <c r="G12" i="13"/>
  <c r="F24" i="13"/>
  <c r="G24" i="13"/>
  <c r="F12" i="13"/>
  <c r="I20" i="13"/>
  <c r="I14" i="13"/>
  <c r="E24" i="13"/>
  <c r="I24" i="13"/>
  <c r="I27" i="13"/>
  <c r="I32" i="13"/>
  <c r="E12" i="13"/>
  <c r="I19" i="13"/>
  <c r="I15" i="13"/>
  <c r="I12" i="13"/>
  <c r="D16" i="13"/>
  <c r="I16" i="13"/>
  <c r="D15" i="13"/>
  <c r="D12" i="13"/>
</calcChain>
</file>

<file path=xl/sharedStrings.xml><?xml version="1.0" encoding="utf-8"?>
<sst xmlns="http://schemas.openxmlformats.org/spreadsheetml/2006/main" count="596" uniqueCount="61">
  <si>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</si>
  <si>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</si>
  <si>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в Ханкайском муниципальном районе» на 2020-2024 годы за счет бюджета Ханкайского муниципального района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</si>
  <si>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</si>
  <si>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</si>
  <si>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</si>
  <si>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</si>
  <si>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</si>
  <si>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</si>
  <si>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</si>
  <si>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</si>
  <si>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</si>
  <si>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Муниципальная программа «Развитие физической культуры и спорта в Ханкайском муниципальном районе»</t>
  </si>
  <si>
    <t>Управление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</si>
  <si>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</si>
  <si>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</si>
  <si>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</si>
  <si>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</si>
  <si>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</si>
  <si>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Реконструкция стадиона «Урожай»</t>
  </si>
  <si>
    <t>Строительство плоскостных малобюджетных  спортивных площадок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</si>
  <si>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</si>
  <si>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</si>
  <si>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</si>
  <si>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</si>
  <si>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</si>
  <si>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</si>
  <si>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</si>
  <si>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</si>
  <si>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</si>
  <si>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</si>
  <si>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</si>
  <si>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</si>
  <si>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Строительство спортивных малобюджетных площадок</t>
  </si>
  <si>
    <t>Управление делами</t>
  </si>
  <si>
    <r>
      <t xml:space="preserve">Основное мероприятие : </t>
    </r>
    <r>
      <rPr>
        <sz val="11"/>
        <color indexed="8"/>
        <rFont val="Times New Roman"/>
        <family val="1"/>
        <charset val="204"/>
      </rPr>
      <t xml:space="preserve">Содействие развитию физической культуры и спорта в Ханкайском муниципальном районе </t>
    </r>
  </si>
  <si>
    <t>1.1</t>
  </si>
  <si>
    <t>0494120170</t>
  </si>
  <si>
    <t>2.1</t>
  </si>
  <si>
    <t>2.2</t>
  </si>
  <si>
    <t>Источники ресурсного обеспечения</t>
  </si>
  <si>
    <r>
      <rPr>
        <u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>: Содействие развитию физической культуры и спорта в Ханкайском муниципальном районе</t>
    </r>
  </si>
  <si>
    <t xml:space="preserve">о ресурсном обеспечении муниципальной программы «Развитие физической культуры  и спорта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</si>
  <si>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>2.3.</t>
  </si>
  <si>
    <t>Оснащение объектов спортивной инфраструктуры спортивно-техническим оборудованием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</si>
  <si>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</si>
  <si>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</si>
  <si>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</si>
  <si>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</si>
  <si>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</si>
  <si>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r>
      <t xml:space="preserve">Основное мероприятие: </t>
    </r>
    <r>
      <rPr>
        <sz val="11"/>
        <color indexed="8"/>
        <rFont val="Times New Roman"/>
        <family val="1"/>
        <charset val="204"/>
      </rPr>
      <t>Содействие развитию физической культуры и спорта в Ханкайском муниципальном округе</t>
    </r>
  </si>
  <si>
    <t>отдел социальной и молодежной политики</t>
  </si>
  <si>
    <t xml:space="preserve">Приложение № 4
к муниципальной программе «Развитие физической культуры и спорта в Ханкайском муниципальном округе» на 2020 - 2024 годы
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</si>
  <si>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</si>
  <si>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</si>
  <si>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от ___________________ №_______</t>
  </si>
  <si>
    <t>Приложение № 1</t>
  </si>
  <si>
    <t xml:space="preserve">  к постановлению Администрации Ханкайского муниципального района</t>
  </si>
  <si>
    <t>Приложение № 2</t>
  </si>
  <si>
    <t xml:space="preserve">  к постановлению Администрации  муниципального округа</t>
  </si>
  <si>
    <t>от 12.01.2021 № 4-па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</si>
</sst>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0" xfId="0" applyFont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Font="1"/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 applyProtection="1">
      <alignment horizontal="center" vertical="center"/>
      <protection locked="0"/>
    </xf>
    <xf numFmtId="16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8" fontId="0" fillId="2" borderId="0" xfId="0" applyNumberFormat="1" applyFill="1"/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168" fontId="9" fillId="3" borderId="1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vertical="center"/>
    </xf>
    <xf numFmtId="0" fontId="0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justify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 applyProtection="1">
      <alignment horizontal="center" vertical="center"/>
      <protection locked="0"/>
    </xf>
    <xf numFmtId="168" fontId="0" fillId="2" borderId="0" xfId="0" applyNumberFormat="1" applyFont="1" applyFill="1"/>
    <xf numFmtId="168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 applyProtection="1">
      <alignment horizontal="center" vertical="center"/>
      <protection locked="0"/>
    </xf>
    <xf numFmtId="16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ill="1"/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/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68" fontId="0" fillId="0" borderId="0" xfId="0" applyNumberFormat="1" applyFont="1" applyFill="1"/>
    <xf numFmtId="168" fontId="9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12" fillId="0" borderId="0" xfId="0" applyFont="1" applyFill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49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/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/>
    <xf numFmtId="0" fontId="12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/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60" zoomScaleNormal="100" workbookViewId="0">
      <selection sqref="A1:IV65536"/>
    </sheetView>
  </sheetViews>
  <sheetFormatPr defaultRowHeight="15" x14ac:dyDescent="0.25"/>
  <cols>
    <col min="1" max="1" width="5.42578125" style="12" customWidth="1"/>
    <col min="2" max="2" width="35" style="12" customWidth="1"/>
    <col min="3" max="3" width="14.28515625" style="12" customWidth="1"/>
    <col min="4" max="5" width="9.140625" style="12"/>
    <col min="6" max="6" width="12" style="12" customWidth="1"/>
    <col min="7" max="7" width="9.140625" style="12"/>
    <col min="8" max="8" width="12.5703125" style="12" customWidth="1"/>
    <col min="9" max="12" width="9.28515625" style="12" bestFit="1" customWidth="1"/>
    <col min="13" max="16384" width="9.140625" style="12"/>
  </cols>
  <sheetData>
    <row r="1" spans="1:12" ht="15.75" x14ac:dyDescent="0.25">
      <c r="A1" s="1"/>
    </row>
    <row r="2" spans="1:12" ht="18.75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 x14ac:dyDescent="0.2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8.75" x14ac:dyDescent="0.25">
      <c r="A5" s="2"/>
    </row>
    <row r="6" spans="1:12" ht="44.25" customHeight="1" x14ac:dyDescent="0.25">
      <c r="A6" s="89" t="s">
        <v>3</v>
      </c>
      <c r="B6" s="89" t="s">
        <v>4</v>
      </c>
      <c r="C6" s="89" t="s">
        <v>5</v>
      </c>
      <c r="D6" s="89" t="s">
        <v>6</v>
      </c>
      <c r="E6" s="89"/>
      <c r="F6" s="89"/>
      <c r="G6" s="89"/>
      <c r="H6" s="89" t="s">
        <v>7</v>
      </c>
      <c r="I6" s="89"/>
      <c r="J6" s="89"/>
      <c r="K6" s="89"/>
      <c r="L6" s="89"/>
    </row>
    <row r="7" spans="1:12" x14ac:dyDescent="0.25">
      <c r="A7" s="89"/>
      <c r="B7" s="89"/>
      <c r="C7" s="89"/>
      <c r="D7" s="3" t="s">
        <v>8</v>
      </c>
      <c r="E7" s="3" t="s">
        <v>9</v>
      </c>
      <c r="F7" s="3" t="s">
        <v>10</v>
      </c>
      <c r="G7" s="3" t="s">
        <v>11</v>
      </c>
      <c r="H7" s="3">
        <v>2020</v>
      </c>
      <c r="I7" s="3">
        <v>2021</v>
      </c>
      <c r="J7" s="3">
        <v>2022</v>
      </c>
      <c r="K7" s="3">
        <v>2023</v>
      </c>
      <c r="L7" s="3">
        <v>2024</v>
      </c>
    </row>
    <row r="8" spans="1:12" s="9" customFormat="1" ht="82.5" customHeight="1" x14ac:dyDescent="0.25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1452.8119999999999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 x14ac:dyDescent="0.25">
      <c r="A9" s="7" t="s">
        <v>15</v>
      </c>
      <c r="B9" s="4" t="s">
        <v>35</v>
      </c>
      <c r="C9" s="3" t="s">
        <v>34</v>
      </c>
      <c r="D9" s="3" t="s">
        <v>14</v>
      </c>
      <c r="E9" s="3" t="s">
        <v>14</v>
      </c>
      <c r="F9" s="3" t="s">
        <v>14</v>
      </c>
      <c r="G9" s="3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 x14ac:dyDescent="0.25">
      <c r="A10" s="94" t="s">
        <v>36</v>
      </c>
      <c r="B10" s="95" t="s">
        <v>16</v>
      </c>
      <c r="C10" s="90" t="s">
        <v>34</v>
      </c>
      <c r="D10" s="3">
        <v>952</v>
      </c>
      <c r="E10" s="3">
        <v>1102</v>
      </c>
      <c r="F10" s="14" t="s">
        <v>37</v>
      </c>
      <c r="G10" s="3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 x14ac:dyDescent="0.25">
      <c r="A11" s="94"/>
      <c r="B11" s="95"/>
      <c r="C11" s="91"/>
      <c r="D11" s="3">
        <v>952</v>
      </c>
      <c r="E11" s="3">
        <v>1102</v>
      </c>
      <c r="F11" s="14" t="s">
        <v>37</v>
      </c>
      <c r="G11" s="3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 x14ac:dyDescent="0.25">
      <c r="A12" s="7" t="s">
        <v>17</v>
      </c>
      <c r="B12" s="6" t="s">
        <v>18</v>
      </c>
      <c r="C12" s="3" t="s">
        <v>34</v>
      </c>
      <c r="D12" s="3" t="s">
        <v>14</v>
      </c>
      <c r="E12" s="3" t="s">
        <v>14</v>
      </c>
      <c r="F12" s="3" t="s">
        <v>14</v>
      </c>
      <c r="G12" s="3" t="s">
        <v>14</v>
      </c>
      <c r="H12" s="17">
        <f>H13+H14</f>
        <v>891.81200000000001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 x14ac:dyDescent="0.25">
      <c r="A13" s="18" t="s">
        <v>38</v>
      </c>
      <c r="B13" s="13" t="s">
        <v>19</v>
      </c>
      <c r="C13" s="3" t="s">
        <v>34</v>
      </c>
      <c r="D13" s="3">
        <v>952</v>
      </c>
      <c r="E13" s="3">
        <v>1102</v>
      </c>
      <c r="F13" s="6">
        <v>494120170</v>
      </c>
      <c r="G13" s="3">
        <v>410</v>
      </c>
      <c r="H13" s="16">
        <v>671.81200000000001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 x14ac:dyDescent="0.25">
      <c r="A14" s="18" t="s">
        <v>39</v>
      </c>
      <c r="B14" s="8" t="s">
        <v>20</v>
      </c>
      <c r="C14" s="3" t="s">
        <v>13</v>
      </c>
      <c r="D14" s="3">
        <v>952</v>
      </c>
      <c r="E14" s="3">
        <v>1102</v>
      </c>
      <c r="F14" s="6">
        <v>494120170</v>
      </c>
      <c r="G14" s="3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mergeCells count="11">
    <mergeCell ref="D6:G6"/>
    <mergeCell ref="H6:L6"/>
    <mergeCell ref="C10:C11"/>
    <mergeCell ref="A2:L2"/>
    <mergeCell ref="A3:L3"/>
    <mergeCell ref="A4:L4"/>
    <mergeCell ref="A10:A11"/>
    <mergeCell ref="B10:B11"/>
    <mergeCell ref="A6:A7"/>
    <mergeCell ref="B6:B7"/>
    <mergeCell ref="C6:C7"/>
  </mergeCells>
  <pageMargins left="0.70866141732283472" right="0" top="0.74803149606299213" bottom="0.74803149606299213" header="0.31496062992125984" footer="0.31496062992125984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topLeftCell="B1" zoomScale="60" zoomScaleNormal="100" workbookViewId="0">
      <selection activeCell="H13" sqref="H13"/>
    </sheetView>
  </sheetViews>
  <sheetFormatPr defaultRowHeight="15" x14ac:dyDescent="0.25"/>
  <cols>
    <col min="1" max="1" width="5.42578125" style="44" customWidth="1"/>
    <col min="2" max="2" width="35" style="44" customWidth="1"/>
    <col min="3" max="3" width="14.28515625" style="44" customWidth="1"/>
    <col min="4" max="5" width="9.140625" style="44"/>
    <col min="6" max="6" width="17.42578125" style="44" customWidth="1"/>
    <col min="7" max="7" width="9.140625" style="44"/>
    <col min="8" max="8" width="12.5703125" style="44" customWidth="1"/>
    <col min="9" max="9" width="12.7109375" style="44" customWidth="1"/>
    <col min="10" max="12" width="9.28515625" style="44" bestFit="1" customWidth="1"/>
    <col min="13" max="16384" width="9.140625" style="44"/>
  </cols>
  <sheetData>
    <row r="1" spans="1:12" ht="15.75" x14ac:dyDescent="0.25">
      <c r="A1" s="43"/>
    </row>
    <row r="2" spans="1:12" ht="18.75" x14ac:dyDescent="0.25">
      <c r="A2" s="11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8.75" x14ac:dyDescent="0.25">
      <c r="A3" s="11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 x14ac:dyDescent="0.25">
      <c r="A4" s="113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8.75" x14ac:dyDescent="0.25">
      <c r="A5" s="45"/>
    </row>
    <row r="6" spans="1:12" ht="30.75" customHeight="1" x14ac:dyDescent="0.25">
      <c r="A6" s="108" t="s">
        <v>3</v>
      </c>
      <c r="B6" s="108" t="s">
        <v>4</v>
      </c>
      <c r="C6" s="108" t="s">
        <v>5</v>
      </c>
      <c r="D6" s="108" t="s">
        <v>6</v>
      </c>
      <c r="E6" s="108"/>
      <c r="F6" s="108"/>
      <c r="G6" s="108"/>
      <c r="H6" s="108" t="s">
        <v>7</v>
      </c>
      <c r="I6" s="108"/>
      <c r="J6" s="108"/>
      <c r="K6" s="108"/>
      <c r="L6" s="108"/>
    </row>
    <row r="7" spans="1:12" x14ac:dyDescent="0.25">
      <c r="A7" s="108"/>
      <c r="B7" s="108"/>
      <c r="C7" s="108"/>
      <c r="D7" s="41" t="s">
        <v>8</v>
      </c>
      <c r="E7" s="41" t="s">
        <v>9</v>
      </c>
      <c r="F7" s="41" t="s">
        <v>10</v>
      </c>
      <c r="G7" s="41" t="s">
        <v>11</v>
      </c>
      <c r="H7" s="41">
        <v>2020</v>
      </c>
      <c r="I7" s="41">
        <v>2021</v>
      </c>
      <c r="J7" s="41">
        <v>2022</v>
      </c>
      <c r="K7" s="41">
        <v>2023</v>
      </c>
      <c r="L7" s="41">
        <v>2024</v>
      </c>
    </row>
    <row r="8" spans="1:12" s="49" customFormat="1" ht="82.5" customHeight="1" x14ac:dyDescent="0.25">
      <c r="A8" s="46"/>
      <c r="B8" s="47" t="s">
        <v>12</v>
      </c>
      <c r="C8" s="23" t="s">
        <v>34</v>
      </c>
      <c r="D8" s="23" t="s">
        <v>14</v>
      </c>
      <c r="E8" s="23" t="s">
        <v>14</v>
      </c>
      <c r="F8" s="23" t="s">
        <v>14</v>
      </c>
      <c r="G8" s="23" t="s">
        <v>14</v>
      </c>
      <c r="H8" s="35">
        <f>H9+H12</f>
        <v>3594.8290000000002</v>
      </c>
      <c r="I8" s="48">
        <f>I9+I12</f>
        <v>1267.7695100000001</v>
      </c>
      <c r="J8" s="48">
        <f>J9+J12</f>
        <v>511</v>
      </c>
      <c r="K8" s="48">
        <f>K9+K12</f>
        <v>561</v>
      </c>
      <c r="L8" s="48">
        <f>L9+L12</f>
        <v>561</v>
      </c>
    </row>
    <row r="9" spans="1:12" ht="59.25" customHeight="1" x14ac:dyDescent="0.25">
      <c r="A9" s="50" t="s">
        <v>15</v>
      </c>
      <c r="B9" s="51" t="s">
        <v>35</v>
      </c>
      <c r="C9" s="41" t="s">
        <v>34</v>
      </c>
      <c r="D9" s="41" t="s">
        <v>14</v>
      </c>
      <c r="E9" s="41" t="s">
        <v>14</v>
      </c>
      <c r="F9" s="41" t="s">
        <v>14</v>
      </c>
      <c r="G9" s="41" t="s">
        <v>14</v>
      </c>
      <c r="H9" s="52">
        <f>H10+H11</f>
        <v>561</v>
      </c>
      <c r="I9" s="52">
        <f>I10+I11</f>
        <v>511</v>
      </c>
      <c r="J9" s="52">
        <f>J10+J11</f>
        <v>511</v>
      </c>
      <c r="K9" s="52">
        <f>K10+K11</f>
        <v>561</v>
      </c>
      <c r="L9" s="52">
        <f>L10+L11</f>
        <v>561</v>
      </c>
    </row>
    <row r="10" spans="1:12" ht="26.25" customHeight="1" x14ac:dyDescent="0.25">
      <c r="A10" s="110" t="s">
        <v>36</v>
      </c>
      <c r="B10" s="111" t="s">
        <v>16</v>
      </c>
      <c r="C10" s="112" t="s">
        <v>34</v>
      </c>
      <c r="D10" s="41">
        <v>952</v>
      </c>
      <c r="E10" s="41">
        <v>1102</v>
      </c>
      <c r="F10" s="55" t="s">
        <v>37</v>
      </c>
      <c r="G10" s="41">
        <v>240</v>
      </c>
      <c r="H10" s="37">
        <v>561</v>
      </c>
      <c r="I10" s="53">
        <f>531-50</f>
        <v>481</v>
      </c>
      <c r="J10" s="53">
        <f>531-50</f>
        <v>481</v>
      </c>
      <c r="K10" s="52">
        <v>531</v>
      </c>
      <c r="L10" s="52">
        <v>531</v>
      </c>
    </row>
    <row r="11" spans="1:12" ht="28.5" customHeight="1" x14ac:dyDescent="0.25">
      <c r="A11" s="110"/>
      <c r="B11" s="111"/>
      <c r="C11" s="98"/>
      <c r="D11" s="41">
        <v>952</v>
      </c>
      <c r="E11" s="41">
        <v>1102</v>
      </c>
      <c r="F11" s="55" t="s">
        <v>37</v>
      </c>
      <c r="G11" s="41">
        <v>850</v>
      </c>
      <c r="H11" s="37">
        <v>0</v>
      </c>
      <c r="I11" s="52">
        <v>30</v>
      </c>
      <c r="J11" s="52">
        <v>30</v>
      </c>
      <c r="K11" s="52">
        <v>30</v>
      </c>
      <c r="L11" s="52">
        <v>30</v>
      </c>
    </row>
    <row r="12" spans="1:12" ht="99.75" customHeight="1" x14ac:dyDescent="0.25">
      <c r="A12" s="50" t="s">
        <v>17</v>
      </c>
      <c r="B12" s="40" t="s">
        <v>18</v>
      </c>
      <c r="C12" s="41" t="s">
        <v>34</v>
      </c>
      <c r="D12" s="41" t="s">
        <v>14</v>
      </c>
      <c r="E12" s="41" t="s">
        <v>14</v>
      </c>
      <c r="F12" s="41" t="s">
        <v>14</v>
      </c>
      <c r="G12" s="41" t="s">
        <v>14</v>
      </c>
      <c r="H12" s="36">
        <f>H13+H14</f>
        <v>3033.8290000000002</v>
      </c>
      <c r="I12" s="53">
        <f>I13+I14</f>
        <v>756.76950999999997</v>
      </c>
      <c r="J12" s="53">
        <f>J13+J14</f>
        <v>0</v>
      </c>
      <c r="K12" s="53">
        <f>K13+K14</f>
        <v>0</v>
      </c>
      <c r="L12" s="53">
        <f>L13+L14</f>
        <v>0</v>
      </c>
    </row>
    <row r="13" spans="1:12" ht="112.5" customHeight="1" x14ac:dyDescent="0.25">
      <c r="A13" s="54" t="s">
        <v>38</v>
      </c>
      <c r="B13" s="39" t="s">
        <v>46</v>
      </c>
      <c r="C13" s="41" t="s">
        <v>34</v>
      </c>
      <c r="D13" s="41">
        <v>952</v>
      </c>
      <c r="E13" s="41">
        <v>1102</v>
      </c>
      <c r="F13" s="56" t="s">
        <v>47</v>
      </c>
      <c r="G13" s="41">
        <v>410</v>
      </c>
      <c r="H13" s="37">
        <v>2932.2060000000001</v>
      </c>
      <c r="I13" s="52">
        <v>603.76950999999997</v>
      </c>
      <c r="J13" s="52">
        <v>0</v>
      </c>
      <c r="K13" s="52">
        <v>0</v>
      </c>
      <c r="L13" s="52">
        <v>0</v>
      </c>
    </row>
    <row r="14" spans="1:12" ht="50.25" customHeight="1" x14ac:dyDescent="0.25">
      <c r="A14" s="54" t="s">
        <v>39</v>
      </c>
      <c r="B14" s="42" t="s">
        <v>45</v>
      </c>
      <c r="C14" s="41" t="s">
        <v>13</v>
      </c>
      <c r="D14" s="41">
        <v>952</v>
      </c>
      <c r="E14" s="41">
        <v>1102</v>
      </c>
      <c r="F14" s="56" t="s">
        <v>47</v>
      </c>
      <c r="G14" s="41">
        <v>410</v>
      </c>
      <c r="H14" s="37">
        <v>101.623</v>
      </c>
      <c r="I14" s="52">
        <v>153</v>
      </c>
      <c r="J14" s="52">
        <v>0</v>
      </c>
      <c r="K14" s="52">
        <v>0</v>
      </c>
      <c r="L14" s="52">
        <v>0</v>
      </c>
    </row>
    <row r="15" spans="1:12" x14ac:dyDescent="0.25">
      <c r="H15" s="58">
        <f>H12-'уточ 3'!H12</f>
        <v>-242.13699999999972</v>
      </c>
    </row>
    <row r="17" spans="8:8" x14ac:dyDescent="0.25">
      <c r="H17" s="58"/>
    </row>
    <row r="18" spans="8:8" x14ac:dyDescent="0.25">
      <c r="H18" s="58"/>
    </row>
    <row r="19" spans="8:8" x14ac:dyDescent="0.25">
      <c r="H19" s="58"/>
    </row>
  </sheetData>
  <mergeCells count="11">
    <mergeCell ref="A2:L2"/>
    <mergeCell ref="A3:L3"/>
    <mergeCell ref="A4:L4"/>
    <mergeCell ref="A6:A7"/>
    <mergeCell ref="B6:B7"/>
    <mergeCell ref="C6:C7"/>
    <mergeCell ref="D6:G6"/>
    <mergeCell ref="H6:L6"/>
    <mergeCell ref="A10:A11"/>
    <mergeCell ref="B10:B11"/>
    <mergeCell ref="C10:C11"/>
  </mergeCells>
  <pageMargins left="0.70866141732283472" right="0.70866141732283472" top="0.74803149606299213" bottom="0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4" zoomScale="60" zoomScaleNormal="100" workbookViewId="0">
      <selection activeCell="A4" sqref="A1:IV65536"/>
    </sheetView>
  </sheetViews>
  <sheetFormatPr defaultRowHeight="15" x14ac:dyDescent="0.25"/>
  <cols>
    <col min="1" max="1" width="6.28515625" style="19" customWidth="1"/>
    <col min="2" max="2" width="39.5703125" style="19" customWidth="1"/>
    <col min="3" max="3" width="17.85546875" style="19" customWidth="1"/>
    <col min="4" max="4" width="12" style="19" customWidth="1"/>
    <col min="5" max="5" width="10.7109375" style="19" customWidth="1"/>
    <col min="6" max="6" width="10.28515625" style="19" customWidth="1"/>
    <col min="7" max="8" width="9.140625" style="19"/>
    <col min="9" max="9" width="13" style="19" customWidth="1"/>
    <col min="10" max="16384" width="9.140625" style="19"/>
  </cols>
  <sheetData>
    <row r="1" spans="1:12" ht="18.75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12" ht="59.25" customHeight="1" x14ac:dyDescent="0.25">
      <c r="A2" s="105" t="s">
        <v>42</v>
      </c>
      <c r="B2" s="106"/>
      <c r="C2" s="106"/>
      <c r="D2" s="106"/>
      <c r="E2" s="106"/>
      <c r="F2" s="106"/>
      <c r="G2" s="106"/>
      <c r="H2" s="106"/>
      <c r="I2" s="106"/>
    </row>
    <row r="3" spans="1:12" ht="16.5" x14ac:dyDescent="0.25">
      <c r="A3" s="20"/>
    </row>
    <row r="4" spans="1:12" ht="32.25" customHeight="1" x14ac:dyDescent="0.25">
      <c r="A4" s="108" t="s">
        <v>3</v>
      </c>
      <c r="B4" s="108" t="s">
        <v>21</v>
      </c>
      <c r="C4" s="97" t="s">
        <v>40</v>
      </c>
      <c r="D4" s="108" t="s">
        <v>22</v>
      </c>
      <c r="E4" s="108"/>
      <c r="F4" s="108"/>
      <c r="G4" s="108"/>
      <c r="H4" s="108"/>
      <c r="I4" s="108"/>
    </row>
    <row r="5" spans="1:12" x14ac:dyDescent="0.25">
      <c r="A5" s="108"/>
      <c r="B5" s="108"/>
      <c r="C5" s="98"/>
      <c r="D5" s="41">
        <v>2020</v>
      </c>
      <c r="E5" s="41">
        <v>2021</v>
      </c>
      <c r="F5" s="41">
        <v>2022</v>
      </c>
      <c r="G5" s="41">
        <v>2023</v>
      </c>
      <c r="H5" s="41">
        <v>2024</v>
      </c>
      <c r="I5" s="41" t="s">
        <v>23</v>
      </c>
    </row>
    <row r="6" spans="1:12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41">
        <v>9</v>
      </c>
    </row>
    <row r="7" spans="1:12" ht="26.25" customHeight="1" x14ac:dyDescent="0.25">
      <c r="A7" s="109"/>
      <c r="B7" s="102" t="s">
        <v>24</v>
      </c>
      <c r="C7" s="23" t="s">
        <v>25</v>
      </c>
      <c r="D7" s="24">
        <f t="shared" ref="D7:I7" si="0">D8+D9+D10</f>
        <v>13677.832189999999</v>
      </c>
      <c r="E7" s="24">
        <f t="shared" si="0"/>
        <v>4425.3885100000007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24">
        <f t="shared" si="0"/>
        <v>19736.220699999998</v>
      </c>
    </row>
    <row r="8" spans="1:12" ht="29.25" customHeight="1" x14ac:dyDescent="0.25">
      <c r="A8" s="109"/>
      <c r="B8" s="102"/>
      <c r="C8" s="41" t="s">
        <v>26</v>
      </c>
      <c r="D8" s="24">
        <f t="shared" ref="D8:I10" si="1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12" ht="21" customHeight="1" x14ac:dyDescent="0.25">
      <c r="A9" s="109"/>
      <c r="B9" s="102"/>
      <c r="C9" s="41" t="s">
        <v>27</v>
      </c>
      <c r="D9" s="24">
        <f t="shared" si="1"/>
        <v>10083.003189999999</v>
      </c>
      <c r="E9" s="24">
        <f t="shared" si="1"/>
        <v>3157.6190000000001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12" ht="23.25" customHeight="1" x14ac:dyDescent="0.25">
      <c r="A10" s="109"/>
      <c r="B10" s="102"/>
      <c r="C10" s="41" t="s">
        <v>28</v>
      </c>
      <c r="D10" s="57">
        <f>D14+D22</f>
        <v>3594.8290000000002</v>
      </c>
      <c r="E10" s="24">
        <f t="shared" si="1"/>
        <v>1267.7695100000001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24">
        <f t="shared" si="1"/>
        <v>6495.5985099999998</v>
      </c>
    </row>
    <row r="11" spans="1:12" ht="16.5" customHeight="1" x14ac:dyDescent="0.25">
      <c r="A11" s="96" t="s">
        <v>15</v>
      </c>
      <c r="B11" s="99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t="shared" ref="I11:I30" si="2">D11+E11+F11+G11+H11</f>
        <v>2705</v>
      </c>
    </row>
    <row r="12" spans="1:12" ht="30" x14ac:dyDescent="0.25">
      <c r="A12" s="96"/>
      <c r="B12" s="100"/>
      <c r="C12" s="4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12" x14ac:dyDescent="0.25">
      <c r="A13" s="96"/>
      <c r="B13" s="100"/>
      <c r="C13" s="4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x14ac:dyDescent="0.25">
      <c r="A14" s="96"/>
      <c r="B14" s="101"/>
      <c r="C14" s="41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12" ht="26.25" customHeight="1" x14ac:dyDescent="0.25">
      <c r="A15" s="96" t="s">
        <v>29</v>
      </c>
      <c r="B15" s="107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12" ht="26.25" customHeight="1" x14ac:dyDescent="0.25">
      <c r="A16" s="96"/>
      <c r="B16" s="107"/>
      <c r="C16" s="4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 x14ac:dyDescent="0.25">
      <c r="A17" s="96"/>
      <c r="B17" s="107"/>
      <c r="C17" s="4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 x14ac:dyDescent="0.25">
      <c r="A18" s="96"/>
      <c r="B18" s="107"/>
      <c r="C18" s="41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 x14ac:dyDescent="0.25">
      <c r="A19" s="96" t="s">
        <v>17</v>
      </c>
      <c r="B19" s="107" t="s">
        <v>30</v>
      </c>
      <c r="C19" s="23" t="s">
        <v>25</v>
      </c>
      <c r="D19" s="24">
        <f>D20+D21+D22</f>
        <v>13116.832189999999</v>
      </c>
      <c r="E19" s="24">
        <f>E20+E21+E22</f>
        <v>3914.3885100000002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17031.220699999998</v>
      </c>
    </row>
    <row r="20" spans="1:9" ht="32.25" customHeight="1" x14ac:dyDescent="0.25">
      <c r="A20" s="96"/>
      <c r="B20" s="107"/>
      <c r="C20" s="41" t="s">
        <v>26</v>
      </c>
      <c r="D20" s="24">
        <f t="shared" ref="D20:I21" si="3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 x14ac:dyDescent="0.25">
      <c r="A21" s="96"/>
      <c r="B21" s="107"/>
      <c r="C21" s="41" t="s">
        <v>27</v>
      </c>
      <c r="D21" s="24">
        <f t="shared" si="3"/>
        <v>10083.003189999999</v>
      </c>
      <c r="E21" s="24">
        <f t="shared" si="3"/>
        <v>3157.6190000000001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 x14ac:dyDescent="0.25">
      <c r="A22" s="96"/>
      <c r="B22" s="107"/>
      <c r="C22" s="41" t="s">
        <v>28</v>
      </c>
      <c r="D22" s="57">
        <f>D26+D30+D34</f>
        <v>3033.8290000000002</v>
      </c>
      <c r="E22" s="24">
        <f>E26+E30</f>
        <v>756.76950999999997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3790.5985100000003</v>
      </c>
    </row>
    <row r="23" spans="1:9" ht="21.75" customHeight="1" x14ac:dyDescent="0.25">
      <c r="A23" s="96" t="s">
        <v>31</v>
      </c>
      <c r="B23" s="96" t="s">
        <v>46</v>
      </c>
      <c r="C23" s="23" t="s">
        <v>25</v>
      </c>
      <c r="D23" s="57">
        <f>D24+D25+D26</f>
        <v>2932.2060000000001</v>
      </c>
      <c r="E23" s="24">
        <f>E24+E25+E26</f>
        <v>603.76950999999997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3535.9755100000002</v>
      </c>
    </row>
    <row r="24" spans="1:9" ht="36" customHeight="1" x14ac:dyDescent="0.25">
      <c r="A24" s="96"/>
      <c r="B24" s="96"/>
      <c r="C24" s="4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 x14ac:dyDescent="0.25">
      <c r="A25" s="96"/>
      <c r="B25" s="96"/>
      <c r="C25" s="41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 x14ac:dyDescent="0.25">
      <c r="A26" s="96"/>
      <c r="B26" s="96"/>
      <c r="C26" s="41" t="s">
        <v>28</v>
      </c>
      <c r="D26" s="57">
        <v>2932.2060000000001</v>
      </c>
      <c r="E26" s="24">
        <v>603.76950999999997</v>
      </c>
      <c r="F26" s="24">
        <v>0</v>
      </c>
      <c r="G26" s="24">
        <v>0</v>
      </c>
      <c r="H26" s="24">
        <v>0</v>
      </c>
      <c r="I26" s="25">
        <f t="shared" si="2"/>
        <v>3535.9755100000002</v>
      </c>
    </row>
    <row r="27" spans="1:9" x14ac:dyDescent="0.25">
      <c r="A27" s="96" t="s">
        <v>32</v>
      </c>
      <c r="B27" s="96" t="s">
        <v>45</v>
      </c>
      <c r="C27" s="23" t="s">
        <v>25</v>
      </c>
      <c r="D27" s="57">
        <f>D28+D29+D30</f>
        <v>10184.626189999999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10337.626189999999</v>
      </c>
    </row>
    <row r="28" spans="1:9" ht="27.75" customHeight="1" x14ac:dyDescent="0.25">
      <c r="A28" s="96"/>
      <c r="B28" s="96"/>
      <c r="C28" s="4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 x14ac:dyDescent="0.25">
      <c r="A29" s="96"/>
      <c r="B29" s="96"/>
      <c r="C29" s="41" t="s">
        <v>27</v>
      </c>
      <c r="D29" s="24">
        <f>10890-806.99681</f>
        <v>10083.003189999999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10083.003189999999</v>
      </c>
    </row>
    <row r="30" spans="1:9" ht="21.75" customHeight="1" x14ac:dyDescent="0.25">
      <c r="A30" s="96"/>
      <c r="B30" s="96"/>
      <c r="C30" s="41" t="s">
        <v>28</v>
      </c>
      <c r="D30" s="57">
        <v>101.623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254.62299999999999</v>
      </c>
    </row>
    <row r="31" spans="1:9" x14ac:dyDescent="0.25">
      <c r="A31" s="96" t="s">
        <v>43</v>
      </c>
      <c r="B31" s="96" t="s">
        <v>44</v>
      </c>
      <c r="C31" s="23" t="s">
        <v>25</v>
      </c>
      <c r="D31" s="24">
        <f>D32+D33+D34</f>
        <v>0</v>
      </c>
      <c r="E31" s="24">
        <f>E32+E33+E34</f>
        <v>3157.6190000000001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3157.6190000000001</v>
      </c>
    </row>
    <row r="32" spans="1:9" ht="27.75" customHeight="1" x14ac:dyDescent="0.25">
      <c r="A32" s="96"/>
      <c r="B32" s="96"/>
      <c r="C32" s="4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 x14ac:dyDescent="0.25">
      <c r="A33" s="96"/>
      <c r="B33" s="96"/>
      <c r="C33" s="41" t="s">
        <v>27</v>
      </c>
      <c r="D33" s="24">
        <v>0</v>
      </c>
      <c r="E33" s="24">
        <v>3157.6190000000001</v>
      </c>
      <c r="F33" s="24">
        <v>0</v>
      </c>
      <c r="G33" s="24">
        <v>0</v>
      </c>
      <c r="H33" s="24">
        <v>0</v>
      </c>
      <c r="I33" s="25">
        <f>D33+E33+F33+G33+H33</f>
        <v>3157.6190000000001</v>
      </c>
    </row>
    <row r="34" spans="1:9" ht="21.75" customHeight="1" x14ac:dyDescent="0.25">
      <c r="A34" s="96"/>
      <c r="B34" s="96"/>
      <c r="C34" s="4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ageMargins left="0.7" right="0.7" top="0.75" bottom="0.75" header="0.3" footer="0.3"/>
  <pageSetup paperSize="9" scale="68" orientation="portrait" r:id="rId1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="60" zoomScaleNormal="100" workbookViewId="0">
      <selection activeCell="J13" sqref="J13"/>
    </sheetView>
  </sheetViews>
  <sheetFormatPr defaultRowHeight="15" x14ac:dyDescent="0.25"/>
  <cols>
    <col min="1" max="1" width="5.42578125" style="70" customWidth="1"/>
    <col min="2" max="2" width="46" style="70" customWidth="1"/>
    <col min="3" max="3" width="21.42578125" style="70" customWidth="1"/>
    <col min="4" max="5" width="9.140625" style="70"/>
    <col min="6" max="6" width="17.42578125" style="70" customWidth="1"/>
    <col min="7" max="7" width="9.140625" style="70"/>
    <col min="8" max="8" width="12.5703125" style="70" customWidth="1"/>
    <col min="9" max="9" width="12.7109375" style="70" customWidth="1"/>
    <col min="10" max="12" width="9.28515625" style="70" bestFit="1" customWidth="1"/>
    <col min="13" max="16384" width="9.140625" style="70"/>
  </cols>
  <sheetData>
    <row r="1" spans="1:12" ht="31.5" customHeight="1" x14ac:dyDescent="0.25">
      <c r="I1" s="120" t="s">
        <v>56</v>
      </c>
      <c r="J1" s="116"/>
      <c r="K1" s="116"/>
      <c r="L1" s="116"/>
    </row>
    <row r="2" spans="1:12" ht="36" customHeight="1" x14ac:dyDescent="0.25">
      <c r="I2" s="118" t="s">
        <v>57</v>
      </c>
      <c r="J2" s="119"/>
      <c r="K2" s="119"/>
      <c r="L2" s="119"/>
    </row>
    <row r="3" spans="1:12" ht="36" customHeight="1" x14ac:dyDescent="0.25">
      <c r="I3" s="118" t="s">
        <v>55</v>
      </c>
      <c r="J3" s="93"/>
      <c r="K3" s="93"/>
      <c r="L3" s="93"/>
    </row>
    <row r="4" spans="1:12" ht="21" customHeight="1" x14ac:dyDescent="0.25">
      <c r="I4" s="86"/>
      <c r="J4" s="85"/>
      <c r="K4" s="85"/>
      <c r="L4" s="85"/>
    </row>
    <row r="5" spans="1:12" ht="93.75" customHeight="1" x14ac:dyDescent="0.25">
      <c r="I5" s="115" t="s">
        <v>54</v>
      </c>
      <c r="J5" s="116"/>
      <c r="K5" s="116"/>
      <c r="L5" s="116"/>
    </row>
    <row r="6" spans="1:12" ht="15.75" x14ac:dyDescent="0.25">
      <c r="A6" s="69"/>
    </row>
    <row r="7" spans="1:12" ht="18.75" x14ac:dyDescent="0.25">
      <c r="A7" s="123" t="s">
        <v>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8.75" x14ac:dyDescent="0.25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8.75" x14ac:dyDescent="0.25">
      <c r="A9" s="123" t="s">
        <v>48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ht="18.75" x14ac:dyDescent="0.25">
      <c r="A10" s="71"/>
    </row>
    <row r="11" spans="1:12" ht="30.75" customHeight="1" x14ac:dyDescent="0.25">
      <c r="A11" s="114" t="s">
        <v>3</v>
      </c>
      <c r="B11" s="114" t="s">
        <v>4</v>
      </c>
      <c r="C11" s="114" t="s">
        <v>5</v>
      </c>
      <c r="D11" s="114" t="s">
        <v>6</v>
      </c>
      <c r="E11" s="114"/>
      <c r="F11" s="114"/>
      <c r="G11" s="114"/>
      <c r="H11" s="114" t="s">
        <v>7</v>
      </c>
      <c r="I11" s="114"/>
      <c r="J11" s="114"/>
      <c r="K11" s="114"/>
      <c r="L11" s="114"/>
    </row>
    <row r="12" spans="1:12" x14ac:dyDescent="0.25">
      <c r="A12" s="114"/>
      <c r="B12" s="114"/>
      <c r="C12" s="114"/>
      <c r="D12" s="62" t="s">
        <v>8</v>
      </c>
      <c r="E12" s="62" t="s">
        <v>9</v>
      </c>
      <c r="F12" s="62" t="s">
        <v>10</v>
      </c>
      <c r="G12" s="62" t="s">
        <v>11</v>
      </c>
      <c r="H12" s="62">
        <v>2020</v>
      </c>
      <c r="I12" s="62">
        <v>2021</v>
      </c>
      <c r="J12" s="62">
        <v>2022</v>
      </c>
      <c r="K12" s="62">
        <v>2023</v>
      </c>
      <c r="L12" s="62">
        <v>2024</v>
      </c>
    </row>
    <row r="13" spans="1:12" s="74" customFormat="1" ht="73.5" customHeight="1" x14ac:dyDescent="0.25">
      <c r="A13" s="72"/>
      <c r="B13" s="73" t="s">
        <v>49</v>
      </c>
      <c r="C13" s="64" t="s">
        <v>51</v>
      </c>
      <c r="D13" s="64" t="s">
        <v>14</v>
      </c>
      <c r="E13" s="64" t="s">
        <v>14</v>
      </c>
      <c r="F13" s="64" t="s">
        <v>14</v>
      </c>
      <c r="G13" s="64" t="s">
        <v>14</v>
      </c>
      <c r="H13" s="84">
        <f>H14+H17</f>
        <v>3594.8290000000002</v>
      </c>
      <c r="I13" s="84">
        <f>I14+I17</f>
        <v>1478.2240000000002</v>
      </c>
      <c r="J13" s="84">
        <f>J14+J17</f>
        <v>661</v>
      </c>
      <c r="K13" s="84">
        <f>K14+K17</f>
        <v>661</v>
      </c>
      <c r="L13" s="84">
        <f>L14+L17</f>
        <v>661</v>
      </c>
    </row>
    <row r="14" spans="1:12" ht="59.25" customHeight="1" x14ac:dyDescent="0.25">
      <c r="A14" s="75" t="s">
        <v>15</v>
      </c>
      <c r="B14" s="76" t="s">
        <v>50</v>
      </c>
      <c r="C14" s="62" t="s">
        <v>51</v>
      </c>
      <c r="D14" s="62" t="s">
        <v>14</v>
      </c>
      <c r="E14" s="62" t="s">
        <v>14</v>
      </c>
      <c r="F14" s="62" t="s">
        <v>14</v>
      </c>
      <c r="G14" s="62" t="s">
        <v>14</v>
      </c>
      <c r="H14" s="78">
        <f>H15+H16</f>
        <v>561</v>
      </c>
      <c r="I14" s="78">
        <f>I15+I16</f>
        <v>661</v>
      </c>
      <c r="J14" s="78">
        <f>J15+J16</f>
        <v>661</v>
      </c>
      <c r="K14" s="78">
        <f>K15+K16</f>
        <v>661</v>
      </c>
      <c r="L14" s="78">
        <f>L15+L16</f>
        <v>661</v>
      </c>
    </row>
    <row r="15" spans="1:12" ht="26.25" customHeight="1" x14ac:dyDescent="0.25">
      <c r="A15" s="121" t="s">
        <v>36</v>
      </c>
      <c r="B15" s="122" t="s">
        <v>16</v>
      </c>
      <c r="C15" s="117" t="s">
        <v>51</v>
      </c>
      <c r="D15" s="62">
        <v>952</v>
      </c>
      <c r="E15" s="62">
        <v>1102</v>
      </c>
      <c r="F15" s="77" t="s">
        <v>37</v>
      </c>
      <c r="G15" s="62">
        <v>240</v>
      </c>
      <c r="H15" s="78">
        <v>561</v>
      </c>
      <c r="I15" s="78">
        <v>631</v>
      </c>
      <c r="J15" s="78">
        <v>631</v>
      </c>
      <c r="K15" s="78">
        <v>631</v>
      </c>
      <c r="L15" s="78">
        <v>631</v>
      </c>
    </row>
    <row r="16" spans="1:12" ht="26.25" customHeight="1" x14ac:dyDescent="0.25">
      <c r="A16" s="121"/>
      <c r="B16" s="122"/>
      <c r="C16" s="91"/>
      <c r="D16" s="62">
        <v>952</v>
      </c>
      <c r="E16" s="62">
        <v>1102</v>
      </c>
      <c r="F16" s="77" t="s">
        <v>37</v>
      </c>
      <c r="G16" s="62">
        <v>850</v>
      </c>
      <c r="H16" s="78">
        <v>0</v>
      </c>
      <c r="I16" s="78">
        <v>30</v>
      </c>
      <c r="J16" s="78">
        <v>30</v>
      </c>
      <c r="K16" s="78">
        <v>30</v>
      </c>
      <c r="L16" s="78">
        <v>30</v>
      </c>
    </row>
    <row r="17" spans="1:12" ht="82.5" customHeight="1" x14ac:dyDescent="0.25">
      <c r="A17" s="75" t="s">
        <v>17</v>
      </c>
      <c r="B17" s="68" t="s">
        <v>18</v>
      </c>
      <c r="C17" s="62" t="s">
        <v>51</v>
      </c>
      <c r="D17" s="62" t="s">
        <v>14</v>
      </c>
      <c r="E17" s="62" t="s">
        <v>14</v>
      </c>
      <c r="F17" s="62" t="s">
        <v>14</v>
      </c>
      <c r="G17" s="62" t="s">
        <v>14</v>
      </c>
      <c r="H17" s="78">
        <f>H18+H19</f>
        <v>3033.8290000000002</v>
      </c>
      <c r="I17" s="78">
        <f>I18+I19</f>
        <v>817.22400000000005</v>
      </c>
      <c r="J17" s="78">
        <f>J18+J19</f>
        <v>0</v>
      </c>
      <c r="K17" s="78">
        <f>K18+K19</f>
        <v>0</v>
      </c>
      <c r="L17" s="78">
        <f>L18+L19</f>
        <v>0</v>
      </c>
    </row>
    <row r="18" spans="1:12" ht="92.25" customHeight="1" x14ac:dyDescent="0.25">
      <c r="A18" s="79" t="s">
        <v>38</v>
      </c>
      <c r="B18" s="80" t="s">
        <v>46</v>
      </c>
      <c r="C18" s="62" t="s">
        <v>51</v>
      </c>
      <c r="D18" s="62">
        <v>952</v>
      </c>
      <c r="E18" s="62">
        <v>1102</v>
      </c>
      <c r="F18" s="81" t="s">
        <v>47</v>
      </c>
      <c r="G18" s="62">
        <v>410</v>
      </c>
      <c r="H18" s="78">
        <v>2932.2060000000001</v>
      </c>
      <c r="I18" s="78">
        <v>0</v>
      </c>
      <c r="J18" s="78">
        <v>0</v>
      </c>
      <c r="K18" s="78">
        <v>0</v>
      </c>
      <c r="L18" s="78">
        <v>0</v>
      </c>
    </row>
    <row r="19" spans="1:12" ht="50.25" customHeight="1" x14ac:dyDescent="0.25">
      <c r="A19" s="79" t="s">
        <v>39</v>
      </c>
      <c r="B19" s="82" t="s">
        <v>45</v>
      </c>
      <c r="C19" s="62" t="s">
        <v>51</v>
      </c>
      <c r="D19" s="62">
        <v>952</v>
      </c>
      <c r="E19" s="62">
        <v>1102</v>
      </c>
      <c r="F19" s="81" t="s">
        <v>47</v>
      </c>
      <c r="G19" s="62">
        <v>410</v>
      </c>
      <c r="H19" s="78">
        <v>101.623</v>
      </c>
      <c r="I19" s="78">
        <v>817.22400000000005</v>
      </c>
      <c r="J19" s="78">
        <v>0</v>
      </c>
      <c r="K19" s="78">
        <v>0</v>
      </c>
      <c r="L19" s="78">
        <v>0</v>
      </c>
    </row>
    <row r="20" spans="1:12" x14ac:dyDescent="0.25">
      <c r="H20" s="83"/>
    </row>
    <row r="22" spans="1:12" x14ac:dyDescent="0.25">
      <c r="H22" s="83"/>
    </row>
    <row r="23" spans="1:12" x14ac:dyDescent="0.25">
      <c r="H23" s="83"/>
    </row>
    <row r="24" spans="1:12" x14ac:dyDescent="0.25">
      <c r="H24" s="83"/>
    </row>
  </sheetData>
  <mergeCells count="15">
    <mergeCell ref="I1:L1"/>
    <mergeCell ref="I3:L3"/>
    <mergeCell ref="A15:A16"/>
    <mergeCell ref="B15:B16"/>
    <mergeCell ref="A7:L7"/>
    <mergeCell ref="A8:L8"/>
    <mergeCell ref="A9:L9"/>
    <mergeCell ref="A11:A12"/>
    <mergeCell ref="B11:B12"/>
    <mergeCell ref="C11:C12"/>
    <mergeCell ref="D11:G11"/>
    <mergeCell ref="H11:L11"/>
    <mergeCell ref="I5:L5"/>
    <mergeCell ref="C15:C16"/>
    <mergeCell ref="I2:L2"/>
  </mergeCells>
  <pageMargins left="0.51181102362204722" right="0.11811023622047245" top="0.74803149606299213" bottom="0" header="0.31496062992125984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="90" zoomScaleNormal="100" zoomScaleSheetLayoutView="90" workbookViewId="0">
      <selection activeCell="F3" sqref="F3:I3"/>
    </sheetView>
  </sheetViews>
  <sheetFormatPr defaultRowHeight="15" x14ac:dyDescent="0.25"/>
  <cols>
    <col min="1" max="1" width="6.28515625" style="60" customWidth="1"/>
    <col min="2" max="2" width="39.5703125" style="60" customWidth="1"/>
    <col min="3" max="3" width="17.85546875" style="60" customWidth="1"/>
    <col min="4" max="4" width="12" style="60" customWidth="1"/>
    <col min="5" max="5" width="10.7109375" style="60" customWidth="1"/>
    <col min="6" max="6" width="10.28515625" style="60" customWidth="1"/>
    <col min="7" max="8" width="9.140625" style="60"/>
    <col min="9" max="9" width="13" style="60" customWidth="1"/>
    <col min="10" max="16384" width="9.140625" style="60"/>
  </cols>
  <sheetData>
    <row r="1" spans="1:12" s="70" customFormat="1" ht="31.5" customHeight="1" x14ac:dyDescent="0.25">
      <c r="F1" s="120" t="s">
        <v>58</v>
      </c>
      <c r="G1" s="93"/>
      <c r="H1" s="93"/>
      <c r="I1" s="93"/>
      <c r="J1" s="88"/>
      <c r="K1" s="88"/>
      <c r="L1" s="88"/>
    </row>
    <row r="2" spans="1:12" s="70" customFormat="1" ht="36" customHeight="1" x14ac:dyDescent="0.25">
      <c r="F2" s="115" t="s">
        <v>59</v>
      </c>
      <c r="G2" s="132"/>
      <c r="H2" s="132"/>
      <c r="I2" s="132"/>
      <c r="J2" s="87"/>
      <c r="K2" s="87"/>
      <c r="L2" s="87"/>
    </row>
    <row r="3" spans="1:12" s="70" customFormat="1" ht="17.25" customHeight="1" x14ac:dyDescent="0.25">
      <c r="F3" s="115" t="s">
        <v>60</v>
      </c>
      <c r="G3" s="132"/>
      <c r="H3" s="132"/>
      <c r="I3" s="132"/>
      <c r="J3" s="85"/>
      <c r="K3" s="85"/>
      <c r="L3" s="85"/>
    </row>
    <row r="4" spans="1:12" s="70" customFormat="1" ht="21" customHeight="1" x14ac:dyDescent="0.25">
      <c r="I4" s="86"/>
      <c r="J4" s="85"/>
      <c r="K4" s="85"/>
      <c r="L4" s="85"/>
    </row>
    <row r="5" spans="1:12" ht="98.25" customHeight="1" x14ac:dyDescent="0.25">
      <c r="F5" s="115" t="s">
        <v>52</v>
      </c>
      <c r="G5" s="93"/>
      <c r="H5" s="93"/>
      <c r="I5" s="93"/>
    </row>
    <row r="6" spans="1:12" ht="18.75" x14ac:dyDescent="0.25">
      <c r="A6" s="135" t="s">
        <v>0</v>
      </c>
      <c r="B6" s="135"/>
      <c r="C6" s="135"/>
      <c r="D6" s="135"/>
      <c r="E6" s="135"/>
      <c r="F6" s="135"/>
      <c r="G6" s="135"/>
      <c r="H6" s="135"/>
      <c r="I6" s="135"/>
    </row>
    <row r="7" spans="1:12" ht="59.25" customHeight="1" x14ac:dyDescent="0.25">
      <c r="A7" s="136" t="s">
        <v>53</v>
      </c>
      <c r="B7" s="137"/>
      <c r="C7" s="137"/>
      <c r="D7" s="137"/>
      <c r="E7" s="137"/>
      <c r="F7" s="137"/>
      <c r="G7" s="137"/>
      <c r="H7" s="137"/>
      <c r="I7" s="137"/>
    </row>
    <row r="8" spans="1:12" ht="16.5" x14ac:dyDescent="0.25">
      <c r="A8" s="61"/>
    </row>
    <row r="9" spans="1:12" ht="32.25" customHeight="1" x14ac:dyDescent="0.25">
      <c r="A9" s="114" t="s">
        <v>3</v>
      </c>
      <c r="B9" s="114" t="s">
        <v>21</v>
      </c>
      <c r="C9" s="133" t="s">
        <v>40</v>
      </c>
      <c r="D9" s="114" t="s">
        <v>22</v>
      </c>
      <c r="E9" s="114"/>
      <c r="F9" s="114"/>
      <c r="G9" s="114"/>
      <c r="H9" s="114"/>
      <c r="I9" s="114"/>
    </row>
    <row r="10" spans="1:12" x14ac:dyDescent="0.25">
      <c r="A10" s="114"/>
      <c r="B10" s="114"/>
      <c r="C10" s="134"/>
      <c r="D10" s="62">
        <v>2020</v>
      </c>
      <c r="E10" s="62">
        <v>2021</v>
      </c>
      <c r="F10" s="62">
        <v>2022</v>
      </c>
      <c r="G10" s="62">
        <v>2023</v>
      </c>
      <c r="H10" s="62">
        <v>2024</v>
      </c>
      <c r="I10" s="62" t="s">
        <v>23</v>
      </c>
    </row>
    <row r="11" spans="1:12" x14ac:dyDescent="0.2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2">
        <v>9</v>
      </c>
    </row>
    <row r="12" spans="1:12" ht="26.25" customHeight="1" x14ac:dyDescent="0.25">
      <c r="A12" s="127"/>
      <c r="B12" s="128" t="s">
        <v>24</v>
      </c>
      <c r="C12" s="64" t="s">
        <v>25</v>
      </c>
      <c r="D12" s="65">
        <f t="shared" ref="D12:I12" si="0">D13+D14+D15</f>
        <v>13677.832189999999</v>
      </c>
      <c r="E12" s="65">
        <f t="shared" si="0"/>
        <v>1478.2240000000002</v>
      </c>
      <c r="F12" s="65">
        <f t="shared" si="0"/>
        <v>661</v>
      </c>
      <c r="G12" s="65">
        <f t="shared" si="0"/>
        <v>661</v>
      </c>
      <c r="H12" s="65">
        <f t="shared" si="0"/>
        <v>661</v>
      </c>
      <c r="I12" s="65">
        <f t="shared" si="0"/>
        <v>17139.056189999999</v>
      </c>
      <c r="K12" s="67"/>
    </row>
    <row r="13" spans="1:12" ht="29.25" customHeight="1" x14ac:dyDescent="0.25">
      <c r="A13" s="127"/>
      <c r="B13" s="128"/>
      <c r="C13" s="62" t="s">
        <v>26</v>
      </c>
      <c r="D13" s="65">
        <f t="shared" ref="D13:I15" si="1">D17+D25</f>
        <v>0</v>
      </c>
      <c r="E13" s="65">
        <f t="shared" si="1"/>
        <v>0</v>
      </c>
      <c r="F13" s="65">
        <f t="shared" si="1"/>
        <v>0</v>
      </c>
      <c r="G13" s="65">
        <f t="shared" si="1"/>
        <v>0</v>
      </c>
      <c r="H13" s="65">
        <f t="shared" si="1"/>
        <v>0</v>
      </c>
      <c r="I13" s="65">
        <f t="shared" si="1"/>
        <v>0</v>
      </c>
    </row>
    <row r="14" spans="1:12" ht="21" customHeight="1" x14ac:dyDescent="0.25">
      <c r="A14" s="127"/>
      <c r="B14" s="128"/>
      <c r="C14" s="62" t="s">
        <v>27</v>
      </c>
      <c r="D14" s="65">
        <f t="shared" si="1"/>
        <v>10083.003189999999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0</v>
      </c>
      <c r="I14" s="65">
        <f t="shared" si="1"/>
        <v>10083.003189999999</v>
      </c>
    </row>
    <row r="15" spans="1:12" ht="23.25" customHeight="1" x14ac:dyDescent="0.25">
      <c r="A15" s="127"/>
      <c r="B15" s="128"/>
      <c r="C15" s="62" t="s">
        <v>28</v>
      </c>
      <c r="D15" s="65">
        <f>D19+D27</f>
        <v>3594.8290000000002</v>
      </c>
      <c r="E15" s="65">
        <f t="shared" si="1"/>
        <v>1478.2240000000002</v>
      </c>
      <c r="F15" s="65">
        <f t="shared" si="1"/>
        <v>661</v>
      </c>
      <c r="G15" s="65">
        <f t="shared" si="1"/>
        <v>661</v>
      </c>
      <c r="H15" s="65">
        <f t="shared" si="1"/>
        <v>661</v>
      </c>
      <c r="I15" s="65">
        <f t="shared" si="1"/>
        <v>7056.0529999999999</v>
      </c>
    </row>
    <row r="16" spans="1:12" ht="16.5" customHeight="1" x14ac:dyDescent="0.25">
      <c r="A16" s="125" t="s">
        <v>15</v>
      </c>
      <c r="B16" s="129" t="s">
        <v>41</v>
      </c>
      <c r="C16" s="64" t="s">
        <v>25</v>
      </c>
      <c r="D16" s="65">
        <f>D17+D18+D19</f>
        <v>561</v>
      </c>
      <c r="E16" s="65">
        <f>E17+E18+E19</f>
        <v>661</v>
      </c>
      <c r="F16" s="65">
        <f>F17+F18+F19</f>
        <v>661</v>
      </c>
      <c r="G16" s="65">
        <f>G17+G18+G19</f>
        <v>661</v>
      </c>
      <c r="H16" s="65">
        <f>H17+H18+H19</f>
        <v>661</v>
      </c>
      <c r="I16" s="66">
        <f t="shared" ref="I16:I35" si="2">D16+E16+F16+G16+H16</f>
        <v>3205</v>
      </c>
    </row>
    <row r="17" spans="1:12" ht="30" x14ac:dyDescent="0.25">
      <c r="A17" s="125"/>
      <c r="B17" s="130"/>
      <c r="C17" s="62" t="s">
        <v>26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6">
        <f t="shared" si="2"/>
        <v>0</v>
      </c>
    </row>
    <row r="18" spans="1:12" x14ac:dyDescent="0.25">
      <c r="A18" s="125"/>
      <c r="B18" s="130"/>
      <c r="C18" s="62" t="s">
        <v>27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6">
        <f t="shared" si="2"/>
        <v>0</v>
      </c>
    </row>
    <row r="19" spans="1:12" x14ac:dyDescent="0.25">
      <c r="A19" s="125"/>
      <c r="B19" s="131"/>
      <c r="C19" s="62" t="s">
        <v>28</v>
      </c>
      <c r="D19" s="65">
        <f>D23</f>
        <v>561</v>
      </c>
      <c r="E19" s="65">
        <f>E23</f>
        <v>661</v>
      </c>
      <c r="F19" s="65">
        <f>F23</f>
        <v>661</v>
      </c>
      <c r="G19" s="65">
        <f>G23</f>
        <v>661</v>
      </c>
      <c r="H19" s="65">
        <f>H23</f>
        <v>661</v>
      </c>
      <c r="I19" s="66">
        <f t="shared" si="2"/>
        <v>3205</v>
      </c>
      <c r="L19" s="67"/>
    </row>
    <row r="20" spans="1:12" ht="26.25" customHeight="1" x14ac:dyDescent="0.25">
      <c r="A20" s="125" t="s">
        <v>29</v>
      </c>
      <c r="B20" s="126" t="s">
        <v>16</v>
      </c>
      <c r="C20" s="64" t="s">
        <v>25</v>
      </c>
      <c r="D20" s="65">
        <f>D21+D22+D23</f>
        <v>561</v>
      </c>
      <c r="E20" s="65">
        <f>E21+E22+E23</f>
        <v>661</v>
      </c>
      <c r="F20" s="65">
        <f>F21+F22+F23</f>
        <v>661</v>
      </c>
      <c r="G20" s="65">
        <f>G21+G22+G23</f>
        <v>661</v>
      </c>
      <c r="H20" s="65">
        <f>H21+H22+H23</f>
        <v>661</v>
      </c>
      <c r="I20" s="66">
        <f t="shared" si="2"/>
        <v>3205</v>
      </c>
    </row>
    <row r="21" spans="1:12" ht="26.25" customHeight="1" x14ac:dyDescent="0.25">
      <c r="A21" s="125"/>
      <c r="B21" s="126"/>
      <c r="C21" s="62" t="s">
        <v>26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6">
        <f t="shared" si="2"/>
        <v>0</v>
      </c>
    </row>
    <row r="22" spans="1:12" ht="21" customHeight="1" x14ac:dyDescent="0.25">
      <c r="A22" s="125"/>
      <c r="B22" s="126"/>
      <c r="C22" s="62" t="s">
        <v>27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6">
        <f t="shared" si="2"/>
        <v>0</v>
      </c>
    </row>
    <row r="23" spans="1:12" ht="21" customHeight="1" x14ac:dyDescent="0.25">
      <c r="A23" s="125"/>
      <c r="B23" s="126"/>
      <c r="C23" s="62" t="s">
        <v>28</v>
      </c>
      <c r="D23" s="65">
        <f>'2021 3'!H14</f>
        <v>561</v>
      </c>
      <c r="E23" s="65">
        <f>'2021 3'!I14</f>
        <v>661</v>
      </c>
      <c r="F23" s="65">
        <f>'2021 3'!J14</f>
        <v>661</v>
      </c>
      <c r="G23" s="65">
        <f>'2021 3'!K14</f>
        <v>661</v>
      </c>
      <c r="H23" s="65">
        <f>'2021 3'!L14</f>
        <v>661</v>
      </c>
      <c r="I23" s="66">
        <f t="shared" si="2"/>
        <v>3205</v>
      </c>
    </row>
    <row r="24" spans="1:12" ht="20.25" customHeight="1" x14ac:dyDescent="0.25">
      <c r="A24" s="125" t="s">
        <v>17</v>
      </c>
      <c r="B24" s="126" t="s">
        <v>30</v>
      </c>
      <c r="C24" s="64" t="s">
        <v>25</v>
      </c>
      <c r="D24" s="65">
        <f>D25+D26+D27</f>
        <v>13116.832189999999</v>
      </c>
      <c r="E24" s="65">
        <f>E25+E26+E27</f>
        <v>817.22400000000005</v>
      </c>
      <c r="F24" s="65">
        <f>F25+F26+F27</f>
        <v>0</v>
      </c>
      <c r="G24" s="65">
        <f>G25+G26+G27</f>
        <v>0</v>
      </c>
      <c r="H24" s="65">
        <f>H25+H26+H27</f>
        <v>0</v>
      </c>
      <c r="I24" s="66">
        <f t="shared" si="2"/>
        <v>13934.056189999999</v>
      </c>
    </row>
    <row r="25" spans="1:12" ht="32.25" customHeight="1" x14ac:dyDescent="0.25">
      <c r="A25" s="125"/>
      <c r="B25" s="126"/>
      <c r="C25" s="62" t="s">
        <v>26</v>
      </c>
      <c r="D25" s="65">
        <f t="shared" ref="D25:I26" si="3">D29+D33</f>
        <v>0</v>
      </c>
      <c r="E25" s="65">
        <f t="shared" si="3"/>
        <v>0</v>
      </c>
      <c r="F25" s="65">
        <f t="shared" si="3"/>
        <v>0</v>
      </c>
      <c r="G25" s="65">
        <f t="shared" si="3"/>
        <v>0</v>
      </c>
      <c r="H25" s="65">
        <f t="shared" si="3"/>
        <v>0</v>
      </c>
      <c r="I25" s="65">
        <f t="shared" si="3"/>
        <v>0</v>
      </c>
    </row>
    <row r="26" spans="1:12" ht="20.25" customHeight="1" x14ac:dyDescent="0.25">
      <c r="A26" s="125"/>
      <c r="B26" s="126"/>
      <c r="C26" s="62" t="s">
        <v>27</v>
      </c>
      <c r="D26" s="65">
        <f t="shared" si="3"/>
        <v>10083.003189999999</v>
      </c>
      <c r="E26" s="65">
        <f t="shared" si="3"/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10083.003189999999</v>
      </c>
    </row>
    <row r="27" spans="1:12" ht="22.5" customHeight="1" x14ac:dyDescent="0.25">
      <c r="A27" s="125"/>
      <c r="B27" s="126"/>
      <c r="C27" s="62" t="s">
        <v>28</v>
      </c>
      <c r="D27" s="65">
        <f>D31+D35</f>
        <v>3033.8290000000002</v>
      </c>
      <c r="E27" s="65">
        <f>E31+E35</f>
        <v>817.22400000000005</v>
      </c>
      <c r="F27" s="65">
        <f>F31+F35</f>
        <v>0</v>
      </c>
      <c r="G27" s="65">
        <f>G31+G35</f>
        <v>0</v>
      </c>
      <c r="H27" s="65">
        <f>H31+H35</f>
        <v>0</v>
      </c>
      <c r="I27" s="66">
        <f t="shared" si="2"/>
        <v>3851.0530000000003</v>
      </c>
    </row>
    <row r="28" spans="1:12" ht="21.75" customHeight="1" x14ac:dyDescent="0.25">
      <c r="A28" s="125" t="s">
        <v>31</v>
      </c>
      <c r="B28" s="125" t="s">
        <v>46</v>
      </c>
      <c r="C28" s="64" t="s">
        <v>25</v>
      </c>
      <c r="D28" s="65">
        <f>D29+D30+D31</f>
        <v>2932.2060000000001</v>
      </c>
      <c r="E28" s="65">
        <f>E29+E30+E31</f>
        <v>0</v>
      </c>
      <c r="F28" s="65">
        <f>F29+F30+F31</f>
        <v>0</v>
      </c>
      <c r="G28" s="65">
        <f>G29+G30+G31</f>
        <v>0</v>
      </c>
      <c r="H28" s="65">
        <f>H29+H30+H31</f>
        <v>0</v>
      </c>
      <c r="I28" s="66">
        <f t="shared" si="2"/>
        <v>2932.2060000000001</v>
      </c>
    </row>
    <row r="29" spans="1:12" ht="36" customHeight="1" x14ac:dyDescent="0.25">
      <c r="A29" s="125"/>
      <c r="B29" s="125"/>
      <c r="C29" s="62" t="s">
        <v>26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6">
        <f t="shared" si="2"/>
        <v>0</v>
      </c>
    </row>
    <row r="30" spans="1:12" ht="18" customHeight="1" x14ac:dyDescent="0.25">
      <c r="A30" s="125"/>
      <c r="B30" s="125"/>
      <c r="C30" s="62" t="s">
        <v>27</v>
      </c>
      <c r="D30" s="65"/>
      <c r="E30" s="65">
        <v>0</v>
      </c>
      <c r="F30" s="65">
        <v>0</v>
      </c>
      <c r="G30" s="65">
        <v>0</v>
      </c>
      <c r="H30" s="65">
        <v>0</v>
      </c>
      <c r="I30" s="66">
        <f t="shared" si="2"/>
        <v>0</v>
      </c>
    </row>
    <row r="31" spans="1:12" ht="19.5" customHeight="1" x14ac:dyDescent="0.25">
      <c r="A31" s="125"/>
      <c r="B31" s="125"/>
      <c r="C31" s="62" t="s">
        <v>28</v>
      </c>
      <c r="D31" s="65">
        <v>2932.2060000000001</v>
      </c>
      <c r="E31" s="65">
        <v>0</v>
      </c>
      <c r="F31" s="65">
        <v>0</v>
      </c>
      <c r="G31" s="65">
        <v>0</v>
      </c>
      <c r="H31" s="65">
        <v>0</v>
      </c>
      <c r="I31" s="66">
        <f t="shared" si="2"/>
        <v>2932.2060000000001</v>
      </c>
    </row>
    <row r="32" spans="1:12" x14ac:dyDescent="0.25">
      <c r="A32" s="125" t="s">
        <v>32</v>
      </c>
      <c r="B32" s="125" t="s">
        <v>45</v>
      </c>
      <c r="C32" s="64" t="s">
        <v>25</v>
      </c>
      <c r="D32" s="65">
        <f>D33+D34+D35</f>
        <v>10184.626189999999</v>
      </c>
      <c r="E32" s="65">
        <f>E33+E34+E35</f>
        <v>817.22400000000005</v>
      </c>
      <c r="F32" s="65">
        <f>F33+F34+F35</f>
        <v>0</v>
      </c>
      <c r="G32" s="65">
        <f>G33+G34+G35</f>
        <v>0</v>
      </c>
      <c r="H32" s="65">
        <f>H33+H34+H35</f>
        <v>0</v>
      </c>
      <c r="I32" s="66">
        <f t="shared" si="2"/>
        <v>11001.850189999999</v>
      </c>
    </row>
    <row r="33" spans="1:9" ht="27.75" customHeight="1" x14ac:dyDescent="0.25">
      <c r="A33" s="125"/>
      <c r="B33" s="125"/>
      <c r="C33" s="62" t="s">
        <v>26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6">
        <f t="shared" si="2"/>
        <v>0</v>
      </c>
    </row>
    <row r="34" spans="1:9" ht="21.75" customHeight="1" x14ac:dyDescent="0.25">
      <c r="A34" s="125"/>
      <c r="B34" s="125"/>
      <c r="C34" s="62" t="s">
        <v>27</v>
      </c>
      <c r="D34" s="65">
        <f>10890-806.99681</f>
        <v>10083.003189999999</v>
      </c>
      <c r="E34" s="65">
        <v>0</v>
      </c>
      <c r="F34" s="65">
        <v>0</v>
      </c>
      <c r="G34" s="65">
        <v>0</v>
      </c>
      <c r="H34" s="65">
        <v>0</v>
      </c>
      <c r="I34" s="66">
        <f t="shared" si="2"/>
        <v>10083.003189999999</v>
      </c>
    </row>
    <row r="35" spans="1:9" ht="21.75" customHeight="1" x14ac:dyDescent="0.25">
      <c r="A35" s="125"/>
      <c r="B35" s="125"/>
      <c r="C35" s="62" t="s">
        <v>28</v>
      </c>
      <c r="D35" s="65">
        <f>'2021 3'!H19</f>
        <v>101.623</v>
      </c>
      <c r="E35" s="65">
        <f>'2021 3'!I19</f>
        <v>817.22400000000005</v>
      </c>
      <c r="F35" s="65">
        <f>'2021 3'!J19</f>
        <v>0</v>
      </c>
      <c r="G35" s="65">
        <f>'2021 3'!K19</f>
        <v>0</v>
      </c>
      <c r="H35" s="65">
        <f>'2021 3'!L19</f>
        <v>0</v>
      </c>
      <c r="I35" s="66">
        <f t="shared" si="2"/>
        <v>918.84700000000009</v>
      </c>
    </row>
  </sheetData>
  <mergeCells count="22">
    <mergeCell ref="F1:I1"/>
    <mergeCell ref="F5:I5"/>
    <mergeCell ref="F2:I2"/>
    <mergeCell ref="F3:I3"/>
    <mergeCell ref="C9:C10"/>
    <mergeCell ref="D9:I9"/>
    <mergeCell ref="A6:I6"/>
    <mergeCell ref="A7:I7"/>
    <mergeCell ref="A32:A35"/>
    <mergeCell ref="B32:B35"/>
    <mergeCell ref="A12:A15"/>
    <mergeCell ref="B12:B15"/>
    <mergeCell ref="A16:A19"/>
    <mergeCell ref="B16:B19"/>
    <mergeCell ref="A20:A23"/>
    <mergeCell ref="B20:B23"/>
    <mergeCell ref="A24:A27"/>
    <mergeCell ref="B24:B27"/>
    <mergeCell ref="A9:A10"/>
    <mergeCell ref="B9:B10"/>
    <mergeCell ref="A28:A31"/>
    <mergeCell ref="B28:B31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topLeftCell="A4" zoomScale="90" zoomScaleNormal="100" zoomScaleSheetLayoutView="90" workbookViewId="0">
      <selection activeCell="D21" sqref="D21"/>
    </sheetView>
  </sheetViews>
  <sheetFormatPr defaultRowHeight="15" x14ac:dyDescent="0.25"/>
  <cols>
    <col min="1" max="1" width="6.28515625" style="19" customWidth="1"/>
    <col min="2" max="2" width="39.5703125" style="19" customWidth="1"/>
    <col min="3" max="3" width="17.85546875" style="19" customWidth="1"/>
    <col min="4" max="4" width="12" style="19" customWidth="1"/>
    <col min="5" max="5" width="10.7109375" style="19" customWidth="1"/>
    <col min="6" max="6" width="10.28515625" style="19" customWidth="1"/>
    <col min="7" max="8" width="9.140625" style="19"/>
    <col min="9" max="9" width="13" style="19" customWidth="1"/>
    <col min="10" max="16384" width="9.140625" style="19"/>
  </cols>
  <sheetData>
    <row r="1" spans="1:9" ht="18.75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59.25" customHeight="1" x14ac:dyDescent="0.25">
      <c r="A2" s="105" t="s">
        <v>42</v>
      </c>
      <c r="B2" s="106"/>
      <c r="C2" s="106"/>
      <c r="D2" s="106"/>
      <c r="E2" s="106"/>
      <c r="F2" s="106"/>
      <c r="G2" s="106"/>
      <c r="H2" s="106"/>
      <c r="I2" s="106"/>
    </row>
    <row r="3" spans="1:9" ht="16.5" x14ac:dyDescent="0.25">
      <c r="A3" s="20"/>
    </row>
    <row r="4" spans="1:9" ht="32.25" customHeight="1" x14ac:dyDescent="0.25">
      <c r="A4" s="108" t="s">
        <v>3</v>
      </c>
      <c r="B4" s="108" t="s">
        <v>21</v>
      </c>
      <c r="C4" s="97" t="s">
        <v>40</v>
      </c>
      <c r="D4" s="108" t="s">
        <v>22</v>
      </c>
      <c r="E4" s="108"/>
      <c r="F4" s="108"/>
      <c r="G4" s="108"/>
      <c r="H4" s="108"/>
      <c r="I4" s="108"/>
    </row>
    <row r="5" spans="1:9" x14ac:dyDescent="0.25">
      <c r="A5" s="108"/>
      <c r="B5" s="108"/>
      <c r="C5" s="98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 x14ac:dyDescent="0.25">
      <c r="A7" s="109"/>
      <c r="B7" s="102" t="s">
        <v>24</v>
      </c>
      <c r="C7" s="23" t="s">
        <v>25</v>
      </c>
      <c r="D7" s="24">
        <f t="shared" ref="D7:I7" si="0">D8+D9+D10</f>
        <v>22242.811999999998</v>
      </c>
      <c r="E7" s="24">
        <f t="shared" si="0"/>
        <v>3857.3690000000001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27783.180999999997</v>
      </c>
    </row>
    <row r="8" spans="1:9" ht="29.25" customHeight="1" x14ac:dyDescent="0.25">
      <c r="A8" s="109"/>
      <c r="B8" s="102"/>
      <c r="C8" s="21" t="s">
        <v>26</v>
      </c>
      <c r="D8" s="24">
        <f t="shared" ref="D8:I10" si="1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 x14ac:dyDescent="0.25">
      <c r="A9" s="109"/>
      <c r="B9" s="102"/>
      <c r="C9" s="21" t="s">
        <v>27</v>
      </c>
      <c r="D9" s="24">
        <f t="shared" si="1"/>
        <v>20790</v>
      </c>
      <c r="E9" s="24">
        <f t="shared" si="1"/>
        <v>3157.6190000000001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23947.618999999999</v>
      </c>
    </row>
    <row r="10" spans="1:9" ht="23.25" customHeight="1" x14ac:dyDescent="0.25">
      <c r="A10" s="109"/>
      <c r="B10" s="102"/>
      <c r="C10" s="21" t="s">
        <v>28</v>
      </c>
      <c r="D10" s="24">
        <f t="shared" si="1"/>
        <v>1452.8119999999999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3835.5619999999999</v>
      </c>
    </row>
    <row r="11" spans="1:9" ht="16.5" customHeight="1" x14ac:dyDescent="0.25">
      <c r="A11" s="96" t="s">
        <v>15</v>
      </c>
      <c r="B11" s="99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t="shared" ref="I11:I30" si="2">D11+E11+F11+G11+H11</f>
        <v>2805</v>
      </c>
    </row>
    <row r="12" spans="1:9" ht="30" x14ac:dyDescent="0.25">
      <c r="A12" s="96"/>
      <c r="B12" s="100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x14ac:dyDescent="0.25">
      <c r="A13" s="96"/>
      <c r="B13" s="100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x14ac:dyDescent="0.25">
      <c r="A14" s="96"/>
      <c r="B14" s="101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 x14ac:dyDescent="0.25">
      <c r="A15" s="96" t="s">
        <v>29</v>
      </c>
      <c r="B15" s="107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 x14ac:dyDescent="0.25">
      <c r="A16" s="96"/>
      <c r="B16" s="107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 x14ac:dyDescent="0.25">
      <c r="A17" s="96"/>
      <c r="B17" s="107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 x14ac:dyDescent="0.25">
      <c r="A18" s="96"/>
      <c r="B18" s="107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 x14ac:dyDescent="0.25">
      <c r="A19" s="96" t="s">
        <v>17</v>
      </c>
      <c r="B19" s="107" t="s">
        <v>30</v>
      </c>
      <c r="C19" s="23" t="s">
        <v>25</v>
      </c>
      <c r="D19" s="24">
        <f t="shared" ref="D19:I19" si="3">D20+D21+D22</f>
        <v>21681.812000000002</v>
      </c>
      <c r="E19" s="24">
        <f t="shared" si="3"/>
        <v>3296.3690000000001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24978.180999999997</v>
      </c>
    </row>
    <row r="20" spans="1:9" ht="32.25" customHeight="1" x14ac:dyDescent="0.25">
      <c r="A20" s="96"/>
      <c r="B20" s="107"/>
      <c r="C20" s="21" t="s">
        <v>26</v>
      </c>
      <c r="D20" s="24">
        <f>D24+D28</f>
        <v>0</v>
      </c>
      <c r="E20" s="24">
        <f t="shared" ref="E20:H22" si="4">E24+E28</f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5">
        <f t="shared" si="2"/>
        <v>0</v>
      </c>
    </row>
    <row r="21" spans="1:9" ht="20.25" customHeight="1" x14ac:dyDescent="0.25">
      <c r="A21" s="96"/>
      <c r="B21" s="107"/>
      <c r="C21" s="21" t="s">
        <v>27</v>
      </c>
      <c r="D21" s="24">
        <f>D25+D29</f>
        <v>20790</v>
      </c>
      <c r="E21" s="24">
        <v>3157.6190000000001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5">
        <f t="shared" si="2"/>
        <v>23947.618999999999</v>
      </c>
    </row>
    <row r="22" spans="1:9" ht="22.5" customHeight="1" x14ac:dyDescent="0.25">
      <c r="A22" s="96"/>
      <c r="B22" s="107"/>
      <c r="C22" s="21" t="s">
        <v>28</v>
      </c>
      <c r="D22" s="24">
        <f>D26+D30</f>
        <v>891.81200000000001</v>
      </c>
      <c r="E22" s="24">
        <f t="shared" si="4"/>
        <v>138.75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5">
        <f t="shared" si="2"/>
        <v>1030.5619999999999</v>
      </c>
    </row>
    <row r="23" spans="1:9" ht="21.75" customHeight="1" x14ac:dyDescent="0.25">
      <c r="A23" s="96" t="s">
        <v>31</v>
      </c>
      <c r="B23" s="96" t="s">
        <v>19</v>
      </c>
      <c r="C23" s="23" t="s">
        <v>25</v>
      </c>
      <c r="D23" s="24">
        <f>D24+D25+D26</f>
        <v>21461.812000000002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21600.562000000002</v>
      </c>
    </row>
    <row r="24" spans="1:9" ht="37.5" customHeight="1" x14ac:dyDescent="0.25">
      <c r="A24" s="96"/>
      <c r="B24" s="96"/>
      <c r="C24" s="2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 x14ac:dyDescent="0.25">
      <c r="A25" s="96"/>
      <c r="B25" s="96"/>
      <c r="C25" s="21" t="s">
        <v>27</v>
      </c>
      <c r="D25" s="24">
        <v>20790</v>
      </c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20790</v>
      </c>
    </row>
    <row r="26" spans="1:9" ht="19.5" customHeight="1" x14ac:dyDescent="0.25">
      <c r="A26" s="96"/>
      <c r="B26" s="96"/>
      <c r="C26" s="21" t="s">
        <v>28</v>
      </c>
      <c r="D26" s="24">
        <v>671.81200000000001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810.56200000000001</v>
      </c>
    </row>
    <row r="27" spans="1:9" x14ac:dyDescent="0.25">
      <c r="A27" s="96" t="s">
        <v>32</v>
      </c>
      <c r="B27" s="96" t="s">
        <v>33</v>
      </c>
      <c r="C27" s="23" t="s">
        <v>25</v>
      </c>
      <c r="D27" s="24">
        <f>D28+D29+D30</f>
        <v>220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220</v>
      </c>
    </row>
    <row r="28" spans="1:9" ht="27.75" customHeight="1" x14ac:dyDescent="0.25">
      <c r="A28" s="96"/>
      <c r="B28" s="96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 x14ac:dyDescent="0.25">
      <c r="A29" s="96"/>
      <c r="B29" s="96"/>
      <c r="C29" s="21" t="s">
        <v>27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0</v>
      </c>
    </row>
    <row r="30" spans="1:9" ht="21.75" customHeight="1" x14ac:dyDescent="0.25">
      <c r="A30" s="96"/>
      <c r="B30" s="96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</sheetData>
  <mergeCells count="18">
    <mergeCell ref="A1:I1"/>
    <mergeCell ref="A2:I2"/>
    <mergeCell ref="A15:A18"/>
    <mergeCell ref="B15:B18"/>
    <mergeCell ref="A19:A22"/>
    <mergeCell ref="B19:B22"/>
    <mergeCell ref="A4:A5"/>
    <mergeCell ref="B4:B5"/>
    <mergeCell ref="D4:I4"/>
    <mergeCell ref="A7:A10"/>
    <mergeCell ref="A27:A30"/>
    <mergeCell ref="B27:B30"/>
    <mergeCell ref="C4:C5"/>
    <mergeCell ref="B11:B14"/>
    <mergeCell ref="A23:A26"/>
    <mergeCell ref="B23:B26"/>
    <mergeCell ref="B7:B10"/>
    <mergeCell ref="A11:A14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>
      <selection activeCell="M34" sqref="M34"/>
    </sheetView>
  </sheetViews>
  <sheetFormatPr defaultRowHeight="15" x14ac:dyDescent="0.25"/>
  <cols>
    <col min="1" max="1" width="6.28515625" style="19" customWidth="1"/>
    <col min="2" max="2" width="39.5703125" style="19" customWidth="1"/>
    <col min="3" max="3" width="17.85546875" style="19" customWidth="1"/>
    <col min="4" max="4" width="12" style="19" customWidth="1"/>
    <col min="5" max="5" width="10.7109375" style="19" customWidth="1"/>
    <col min="6" max="6" width="10.28515625" style="19" customWidth="1"/>
    <col min="7" max="8" width="9.140625" style="19"/>
    <col min="9" max="9" width="13" style="19" customWidth="1"/>
    <col min="10" max="16384" width="9.140625" style="19"/>
  </cols>
  <sheetData>
    <row r="1" spans="1:9" ht="18.75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59.25" customHeight="1" x14ac:dyDescent="0.25">
      <c r="A2" s="105" t="s">
        <v>42</v>
      </c>
      <c r="B2" s="106"/>
      <c r="C2" s="106"/>
      <c r="D2" s="106"/>
      <c r="E2" s="106"/>
      <c r="F2" s="106"/>
      <c r="G2" s="106"/>
      <c r="H2" s="106"/>
      <c r="I2" s="106"/>
    </row>
    <row r="3" spans="1:9" ht="16.5" x14ac:dyDescent="0.25">
      <c r="A3" s="20"/>
    </row>
    <row r="4" spans="1:9" ht="32.25" customHeight="1" x14ac:dyDescent="0.25">
      <c r="A4" s="108" t="s">
        <v>3</v>
      </c>
      <c r="B4" s="108" t="s">
        <v>21</v>
      </c>
      <c r="C4" s="97" t="s">
        <v>40</v>
      </c>
      <c r="D4" s="108" t="s">
        <v>22</v>
      </c>
      <c r="E4" s="108"/>
      <c r="F4" s="108"/>
      <c r="G4" s="108"/>
      <c r="H4" s="108"/>
      <c r="I4" s="108"/>
    </row>
    <row r="5" spans="1:9" x14ac:dyDescent="0.25">
      <c r="A5" s="108"/>
      <c r="B5" s="108"/>
      <c r="C5" s="98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 x14ac:dyDescent="0.25">
      <c r="A7" s="109"/>
      <c r="B7" s="102" t="s">
        <v>24</v>
      </c>
      <c r="C7" s="23" t="s">
        <v>25</v>
      </c>
      <c r="D7" s="24">
        <f t="shared" ref="D7:I7" si="0">D8+D9+D10</f>
        <v>12342.812</v>
      </c>
      <c r="E7" s="24">
        <f t="shared" si="0"/>
        <v>3857.3690000000001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17883.181</v>
      </c>
    </row>
    <row r="8" spans="1:9" ht="29.25" customHeight="1" x14ac:dyDescent="0.25">
      <c r="A8" s="109"/>
      <c r="B8" s="102"/>
      <c r="C8" s="21" t="s">
        <v>26</v>
      </c>
      <c r="D8" s="24">
        <f t="shared" ref="D8:I10" si="1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 x14ac:dyDescent="0.25">
      <c r="A9" s="109"/>
      <c r="B9" s="102"/>
      <c r="C9" s="21" t="s">
        <v>27</v>
      </c>
      <c r="D9" s="24">
        <f t="shared" si="1"/>
        <v>10890</v>
      </c>
      <c r="E9" s="24">
        <f t="shared" si="1"/>
        <v>3157.6190000000001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14047.619000000001</v>
      </c>
    </row>
    <row r="10" spans="1:9" ht="23.25" customHeight="1" x14ac:dyDescent="0.25">
      <c r="A10" s="109"/>
      <c r="B10" s="102"/>
      <c r="C10" s="21" t="s">
        <v>28</v>
      </c>
      <c r="D10" s="24">
        <f t="shared" si="1"/>
        <v>1452.8119999999999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3835.5619999999999</v>
      </c>
    </row>
    <row r="11" spans="1:9" ht="16.5" customHeight="1" x14ac:dyDescent="0.25">
      <c r="A11" s="96" t="s">
        <v>15</v>
      </c>
      <c r="B11" s="99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t="shared" ref="I11:I30" si="2">D11+E11+F11+G11+H11</f>
        <v>2805</v>
      </c>
    </row>
    <row r="12" spans="1:9" ht="30" x14ac:dyDescent="0.25">
      <c r="A12" s="96"/>
      <c r="B12" s="100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x14ac:dyDescent="0.25">
      <c r="A13" s="96"/>
      <c r="B13" s="100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x14ac:dyDescent="0.25">
      <c r="A14" s="96"/>
      <c r="B14" s="101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 x14ac:dyDescent="0.25">
      <c r="A15" s="96" t="s">
        <v>29</v>
      </c>
      <c r="B15" s="107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 x14ac:dyDescent="0.25">
      <c r="A16" s="96"/>
      <c r="B16" s="107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 x14ac:dyDescent="0.25">
      <c r="A17" s="96"/>
      <c r="B17" s="107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 x14ac:dyDescent="0.25">
      <c r="A18" s="96"/>
      <c r="B18" s="107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 x14ac:dyDescent="0.25">
      <c r="A19" s="96" t="s">
        <v>17</v>
      </c>
      <c r="B19" s="107" t="s">
        <v>30</v>
      </c>
      <c r="C19" s="23" t="s">
        <v>25</v>
      </c>
      <c r="D19" s="24">
        <f>D20+D21+D22</f>
        <v>11781.812</v>
      </c>
      <c r="E19" s="24">
        <f>E20+E21+E22</f>
        <v>3296.3690000000001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15078.181</v>
      </c>
    </row>
    <row r="20" spans="1:9" ht="32.25" customHeight="1" x14ac:dyDescent="0.25">
      <c r="A20" s="96"/>
      <c r="B20" s="107"/>
      <c r="C20" s="21" t="s">
        <v>26</v>
      </c>
      <c r="D20" s="24">
        <f t="shared" ref="D20:I21" si="3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 x14ac:dyDescent="0.25">
      <c r="A21" s="96"/>
      <c r="B21" s="107"/>
      <c r="C21" s="21" t="s">
        <v>27</v>
      </c>
      <c r="D21" s="24">
        <f t="shared" si="3"/>
        <v>10890</v>
      </c>
      <c r="E21" s="24">
        <f t="shared" si="3"/>
        <v>3157.6190000000001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14047.619000000001</v>
      </c>
    </row>
    <row r="22" spans="1:9" ht="22.5" customHeight="1" x14ac:dyDescent="0.25">
      <c r="A22" s="96"/>
      <c r="B22" s="107"/>
      <c r="C22" s="21" t="s">
        <v>28</v>
      </c>
      <c r="D22" s="24">
        <f>D26+D30+D34</f>
        <v>891.81200000000001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1030.5619999999999</v>
      </c>
    </row>
    <row r="23" spans="1:9" ht="21.75" customHeight="1" x14ac:dyDescent="0.25">
      <c r="A23" s="96" t="s">
        <v>31</v>
      </c>
      <c r="B23" s="96" t="s">
        <v>19</v>
      </c>
      <c r="C23" s="23" t="s">
        <v>25</v>
      </c>
      <c r="D23" s="24">
        <f>D24+D25+D26</f>
        <v>671.81200000000001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810.56200000000001</v>
      </c>
    </row>
    <row r="24" spans="1:9" ht="36" customHeight="1" x14ac:dyDescent="0.25">
      <c r="A24" s="96"/>
      <c r="B24" s="96"/>
      <c r="C24" s="26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 x14ac:dyDescent="0.25">
      <c r="A25" s="96"/>
      <c r="B25" s="96"/>
      <c r="C25" s="26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 x14ac:dyDescent="0.25">
      <c r="A26" s="96"/>
      <c r="B26" s="96"/>
      <c r="C26" s="26" t="s">
        <v>28</v>
      </c>
      <c r="D26" s="24">
        <v>671.81200000000001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810.56200000000001</v>
      </c>
    </row>
    <row r="27" spans="1:9" x14ac:dyDescent="0.25">
      <c r="A27" s="96" t="s">
        <v>32</v>
      </c>
      <c r="B27" s="96" t="s">
        <v>33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 x14ac:dyDescent="0.25">
      <c r="A28" s="96"/>
      <c r="B28" s="96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 x14ac:dyDescent="0.25">
      <c r="A29" s="96"/>
      <c r="B29" s="96"/>
      <c r="C29" s="21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 x14ac:dyDescent="0.25">
      <c r="A30" s="96"/>
      <c r="B30" s="96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x14ac:dyDescent="0.25">
      <c r="A31" s="96" t="s">
        <v>43</v>
      </c>
      <c r="B31" s="96" t="s">
        <v>44</v>
      </c>
      <c r="C31" s="23" t="s">
        <v>25</v>
      </c>
      <c r="D31" s="24">
        <f>D32+D33+D34</f>
        <v>0</v>
      </c>
      <c r="E31" s="24">
        <f>E32+E33+E34</f>
        <v>3157.6190000000001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3157.6190000000001</v>
      </c>
    </row>
    <row r="32" spans="1:9" ht="27.75" customHeight="1" x14ac:dyDescent="0.25">
      <c r="A32" s="96"/>
      <c r="B32" s="96"/>
      <c r="C32" s="2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 x14ac:dyDescent="0.25">
      <c r="A33" s="96"/>
      <c r="B33" s="96"/>
      <c r="C33" s="21" t="s">
        <v>27</v>
      </c>
      <c r="D33" s="24">
        <v>0</v>
      </c>
      <c r="E33" s="24">
        <v>3157.6190000000001</v>
      </c>
      <c r="F33" s="24">
        <v>0</v>
      </c>
      <c r="G33" s="24">
        <v>0</v>
      </c>
      <c r="H33" s="24">
        <v>0</v>
      </c>
      <c r="I33" s="25">
        <f>D33+E33+F33+G33+H33</f>
        <v>3157.6190000000001</v>
      </c>
    </row>
    <row r="34" spans="1:9" ht="21.75" customHeight="1" x14ac:dyDescent="0.25">
      <c r="A34" s="96"/>
      <c r="B34" s="96"/>
      <c r="C34" s="2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>
      <selection activeCell="E23" sqref="E23"/>
    </sheetView>
  </sheetViews>
  <sheetFormatPr defaultRowHeight="15" x14ac:dyDescent="0.25"/>
  <cols>
    <col min="1" max="1" width="6.28515625" style="19" customWidth="1"/>
    <col min="2" max="2" width="39.5703125" style="19" customWidth="1"/>
    <col min="3" max="3" width="17.85546875" style="19" customWidth="1"/>
    <col min="4" max="4" width="12" style="19" customWidth="1"/>
    <col min="5" max="5" width="10.7109375" style="19" customWidth="1"/>
    <col min="6" max="6" width="10.28515625" style="19" customWidth="1"/>
    <col min="7" max="8" width="9.140625" style="19"/>
    <col min="9" max="9" width="13" style="19" customWidth="1"/>
    <col min="10" max="16384" width="9.140625" style="19"/>
  </cols>
  <sheetData>
    <row r="1" spans="1:9" ht="18.75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59.25" customHeight="1" x14ac:dyDescent="0.25">
      <c r="A2" s="105" t="s">
        <v>42</v>
      </c>
      <c r="B2" s="106"/>
      <c r="C2" s="106"/>
      <c r="D2" s="106"/>
      <c r="E2" s="106"/>
      <c r="F2" s="106"/>
      <c r="G2" s="106"/>
      <c r="H2" s="106"/>
      <c r="I2" s="106"/>
    </row>
    <row r="3" spans="1:9" ht="16.5" x14ac:dyDescent="0.25">
      <c r="A3" s="20"/>
    </row>
    <row r="4" spans="1:9" ht="32.25" customHeight="1" x14ac:dyDescent="0.25">
      <c r="A4" s="108" t="s">
        <v>3</v>
      </c>
      <c r="B4" s="108" t="s">
        <v>21</v>
      </c>
      <c r="C4" s="97" t="s">
        <v>40</v>
      </c>
      <c r="D4" s="108" t="s">
        <v>22</v>
      </c>
      <c r="E4" s="108"/>
      <c r="F4" s="108"/>
      <c r="G4" s="108"/>
      <c r="H4" s="108"/>
      <c r="I4" s="108"/>
    </row>
    <row r="5" spans="1:9" x14ac:dyDescent="0.25">
      <c r="A5" s="108"/>
      <c r="B5" s="108"/>
      <c r="C5" s="98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 x14ac:dyDescent="0.25">
      <c r="A7" s="109"/>
      <c r="B7" s="102" t="s">
        <v>24</v>
      </c>
      <c r="C7" s="23" t="s">
        <v>25</v>
      </c>
      <c r="D7" s="24">
        <f t="shared" ref="D7:I7" si="0">D8+D9+D10</f>
        <v>14711.966</v>
      </c>
      <c r="E7" s="24">
        <f t="shared" si="0"/>
        <v>3857.3690000000001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20252.334999999999</v>
      </c>
    </row>
    <row r="8" spans="1:9" ht="29.25" customHeight="1" x14ac:dyDescent="0.25">
      <c r="A8" s="109"/>
      <c r="B8" s="102"/>
      <c r="C8" s="30" t="s">
        <v>26</v>
      </c>
      <c r="D8" s="24">
        <f t="shared" ref="D8:I10" si="1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 x14ac:dyDescent="0.25">
      <c r="A9" s="109"/>
      <c r="B9" s="102"/>
      <c r="C9" s="30" t="s">
        <v>27</v>
      </c>
      <c r="D9" s="24">
        <f t="shared" si="1"/>
        <v>10890</v>
      </c>
      <c r="E9" s="24">
        <f t="shared" si="1"/>
        <v>3157.6190000000001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14047.619000000001</v>
      </c>
    </row>
    <row r="10" spans="1:9" ht="23.25" customHeight="1" x14ac:dyDescent="0.25">
      <c r="A10" s="109"/>
      <c r="B10" s="102"/>
      <c r="C10" s="30" t="s">
        <v>28</v>
      </c>
      <c r="D10" s="24">
        <f t="shared" si="1"/>
        <v>3821.9659999999999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6204.7160000000003</v>
      </c>
    </row>
    <row r="11" spans="1:9" ht="16.5" customHeight="1" x14ac:dyDescent="0.25">
      <c r="A11" s="96" t="s">
        <v>15</v>
      </c>
      <c r="B11" s="99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t="shared" ref="I11:I30" si="2">D11+E11+F11+G11+H11</f>
        <v>2805</v>
      </c>
    </row>
    <row r="12" spans="1:9" ht="30" x14ac:dyDescent="0.25">
      <c r="A12" s="96"/>
      <c r="B12" s="100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x14ac:dyDescent="0.25">
      <c r="A13" s="96"/>
      <c r="B13" s="100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x14ac:dyDescent="0.25">
      <c r="A14" s="96"/>
      <c r="B14" s="101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 x14ac:dyDescent="0.25">
      <c r="A15" s="96" t="s">
        <v>29</v>
      </c>
      <c r="B15" s="107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 x14ac:dyDescent="0.25">
      <c r="A16" s="96"/>
      <c r="B16" s="107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 x14ac:dyDescent="0.25">
      <c r="A17" s="96"/>
      <c r="B17" s="107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 x14ac:dyDescent="0.25">
      <c r="A18" s="96"/>
      <c r="B18" s="107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 x14ac:dyDescent="0.25">
      <c r="A19" s="96" t="s">
        <v>17</v>
      </c>
      <c r="B19" s="107" t="s">
        <v>30</v>
      </c>
      <c r="C19" s="23" t="s">
        <v>25</v>
      </c>
      <c r="D19" s="24">
        <f>D20+D21+D22</f>
        <v>14150.966</v>
      </c>
      <c r="E19" s="24">
        <f>E20+E21+E22</f>
        <v>3296.3690000000001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17447.334999999999</v>
      </c>
    </row>
    <row r="20" spans="1:9" ht="32.25" customHeight="1" x14ac:dyDescent="0.25">
      <c r="A20" s="96"/>
      <c r="B20" s="107"/>
      <c r="C20" s="30" t="s">
        <v>26</v>
      </c>
      <c r="D20" s="24">
        <f t="shared" ref="D20:I21" si="3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 x14ac:dyDescent="0.25">
      <c r="A21" s="96"/>
      <c r="B21" s="107"/>
      <c r="C21" s="30" t="s">
        <v>27</v>
      </c>
      <c r="D21" s="24">
        <f t="shared" si="3"/>
        <v>10890</v>
      </c>
      <c r="E21" s="24">
        <f t="shared" si="3"/>
        <v>3157.6190000000001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14047.619000000001</v>
      </c>
    </row>
    <row r="22" spans="1:9" ht="22.5" customHeight="1" x14ac:dyDescent="0.25">
      <c r="A22" s="96"/>
      <c r="B22" s="107"/>
      <c r="C22" s="30" t="s">
        <v>28</v>
      </c>
      <c r="D22" s="24">
        <f>D26+D30+D34</f>
        <v>3260.9659999999999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3399.7159999999999</v>
      </c>
    </row>
    <row r="23" spans="1:9" ht="21.75" customHeight="1" x14ac:dyDescent="0.25">
      <c r="A23" s="96" t="s">
        <v>31</v>
      </c>
      <c r="B23" s="96" t="s">
        <v>46</v>
      </c>
      <c r="C23" s="23" t="s">
        <v>25</v>
      </c>
      <c r="D23" s="24">
        <f>D24+D25+D26</f>
        <v>3040.9659999999999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3179.7159999999999</v>
      </c>
    </row>
    <row r="24" spans="1:9" ht="36" customHeight="1" x14ac:dyDescent="0.25">
      <c r="A24" s="96"/>
      <c r="B24" s="96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 x14ac:dyDescent="0.25">
      <c r="A25" s="96"/>
      <c r="B25" s="96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 x14ac:dyDescent="0.25">
      <c r="A26" s="96"/>
      <c r="B26" s="96"/>
      <c r="C26" s="30" t="s">
        <v>28</v>
      </c>
      <c r="D26" s="24">
        <v>3040.9659999999999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3179.7159999999999</v>
      </c>
    </row>
    <row r="27" spans="1:9" x14ac:dyDescent="0.25">
      <c r="A27" s="96" t="s">
        <v>32</v>
      </c>
      <c r="B27" s="96" t="s">
        <v>45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 x14ac:dyDescent="0.25">
      <c r="A28" s="96"/>
      <c r="B28" s="96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 x14ac:dyDescent="0.25">
      <c r="A29" s="96"/>
      <c r="B29" s="96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 x14ac:dyDescent="0.25">
      <c r="A30" s="96"/>
      <c r="B30" s="96"/>
      <c r="C30" s="30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x14ac:dyDescent="0.25">
      <c r="A31" s="96" t="s">
        <v>43</v>
      </c>
      <c r="B31" s="96" t="s">
        <v>44</v>
      </c>
      <c r="C31" s="23" t="s">
        <v>25</v>
      </c>
      <c r="D31" s="24">
        <f>D32+D33+D34</f>
        <v>0</v>
      </c>
      <c r="E31" s="24">
        <f>E32+E33+E34</f>
        <v>3157.6190000000001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3157.6190000000001</v>
      </c>
    </row>
    <row r="32" spans="1:9" ht="27.75" customHeight="1" x14ac:dyDescent="0.25">
      <c r="A32" s="96"/>
      <c r="B32" s="96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 x14ac:dyDescent="0.25">
      <c r="A33" s="96"/>
      <c r="B33" s="96"/>
      <c r="C33" s="30" t="s">
        <v>27</v>
      </c>
      <c r="D33" s="24">
        <v>0</v>
      </c>
      <c r="E33" s="24">
        <v>3157.6190000000001</v>
      </c>
      <c r="F33" s="24">
        <v>0</v>
      </c>
      <c r="G33" s="24">
        <v>0</v>
      </c>
      <c r="H33" s="24">
        <v>0</v>
      </c>
      <c r="I33" s="25">
        <f>D33+E33+F33+G33+H33</f>
        <v>3157.6190000000001</v>
      </c>
    </row>
    <row r="34" spans="1:9" ht="21.75" customHeight="1" x14ac:dyDescent="0.25">
      <c r="A34" s="96"/>
      <c r="B34" s="96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6" sqref="A6:L14"/>
    </sheetView>
  </sheetViews>
  <sheetFormatPr defaultRowHeight="15" x14ac:dyDescent="0.25"/>
  <cols>
    <col min="1" max="1" width="5.42578125" style="12" customWidth="1"/>
    <col min="2" max="2" width="35" style="12" customWidth="1"/>
    <col min="3" max="3" width="14.28515625" style="12" customWidth="1"/>
    <col min="4" max="5" width="9.140625" style="12"/>
    <col min="6" max="6" width="12" style="12" customWidth="1"/>
    <col min="7" max="7" width="9.140625" style="12"/>
    <col min="8" max="8" width="12.5703125" style="12" customWidth="1"/>
    <col min="9" max="12" width="9.28515625" style="12" bestFit="1" customWidth="1"/>
    <col min="13" max="16384" width="9.140625" style="12"/>
  </cols>
  <sheetData>
    <row r="1" spans="1:12" ht="15.75" x14ac:dyDescent="0.25">
      <c r="A1" s="1"/>
    </row>
    <row r="2" spans="1:12" ht="18.75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 x14ac:dyDescent="0.2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8.75" x14ac:dyDescent="0.25">
      <c r="A5" s="27"/>
    </row>
    <row r="6" spans="1:12" ht="44.25" customHeight="1" x14ac:dyDescent="0.25">
      <c r="A6" s="89" t="s">
        <v>3</v>
      </c>
      <c r="B6" s="89" t="s">
        <v>4</v>
      </c>
      <c r="C6" s="89" t="s">
        <v>5</v>
      </c>
      <c r="D6" s="89" t="s">
        <v>6</v>
      </c>
      <c r="E6" s="89"/>
      <c r="F6" s="89"/>
      <c r="G6" s="89"/>
      <c r="H6" s="89" t="s">
        <v>7</v>
      </c>
      <c r="I6" s="89"/>
      <c r="J6" s="89"/>
      <c r="K6" s="89"/>
      <c r="L6" s="89"/>
    </row>
    <row r="7" spans="1:12" x14ac:dyDescent="0.25">
      <c r="A7" s="89"/>
      <c r="B7" s="89"/>
      <c r="C7" s="89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 x14ac:dyDescent="0.25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3821.9650000000001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 x14ac:dyDescent="0.25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 x14ac:dyDescent="0.25">
      <c r="A10" s="94" t="s">
        <v>36</v>
      </c>
      <c r="B10" s="95" t="s">
        <v>16</v>
      </c>
      <c r="C10" s="90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 x14ac:dyDescent="0.25">
      <c r="A11" s="94"/>
      <c r="B11" s="95"/>
      <c r="C11" s="91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 x14ac:dyDescent="0.25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3260.9650000000001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 x14ac:dyDescent="0.25">
      <c r="A13" s="28" t="s">
        <v>38</v>
      </c>
      <c r="B13" s="13" t="s">
        <v>19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3040.9650000000001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 x14ac:dyDescent="0.25">
      <c r="A14" s="28" t="s">
        <v>39</v>
      </c>
      <c r="B14" s="8" t="s">
        <v>20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mergeCells count="11">
    <mergeCell ref="C6:C7"/>
    <mergeCell ref="D6:G6"/>
    <mergeCell ref="H6:L6"/>
    <mergeCell ref="A10:A11"/>
    <mergeCell ref="B10:B11"/>
    <mergeCell ref="C10:C11"/>
    <mergeCell ref="A2:L2"/>
    <mergeCell ref="A3:L3"/>
    <mergeCell ref="A4:L4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4" zoomScale="80" zoomScaleNormal="100" zoomScaleSheetLayoutView="80" workbookViewId="0">
      <selection activeCell="D26" sqref="D26"/>
    </sheetView>
  </sheetViews>
  <sheetFormatPr defaultRowHeight="15" x14ac:dyDescent="0.25"/>
  <cols>
    <col min="1" max="1" width="6.28515625" style="19" customWidth="1"/>
    <col min="2" max="2" width="39.5703125" style="19" customWidth="1"/>
    <col min="3" max="3" width="17.85546875" style="19" customWidth="1"/>
    <col min="4" max="4" width="12" style="19" customWidth="1"/>
    <col min="5" max="5" width="10.7109375" style="19" customWidth="1"/>
    <col min="6" max="6" width="10.28515625" style="19" customWidth="1"/>
    <col min="7" max="8" width="9.140625" style="19"/>
    <col min="9" max="9" width="13" style="19" customWidth="1"/>
    <col min="10" max="16384" width="9.140625" style="19"/>
  </cols>
  <sheetData>
    <row r="1" spans="1:12" ht="18.75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12" ht="59.25" customHeight="1" x14ac:dyDescent="0.25">
      <c r="A2" s="105" t="s">
        <v>42</v>
      </c>
      <c r="B2" s="106"/>
      <c r="C2" s="106"/>
      <c r="D2" s="106"/>
      <c r="E2" s="106"/>
      <c r="F2" s="106"/>
      <c r="G2" s="106"/>
      <c r="H2" s="106"/>
      <c r="I2" s="106"/>
    </row>
    <row r="3" spans="1:12" ht="16.5" x14ac:dyDescent="0.25">
      <c r="A3" s="20"/>
    </row>
    <row r="4" spans="1:12" ht="32.25" customHeight="1" x14ac:dyDescent="0.25">
      <c r="A4" s="108" t="s">
        <v>3</v>
      </c>
      <c r="B4" s="108" t="s">
        <v>21</v>
      </c>
      <c r="C4" s="97" t="s">
        <v>40</v>
      </c>
      <c r="D4" s="108" t="s">
        <v>22</v>
      </c>
      <c r="E4" s="108"/>
      <c r="F4" s="108"/>
      <c r="G4" s="108"/>
      <c r="H4" s="108"/>
      <c r="I4" s="108"/>
    </row>
    <row r="5" spans="1:12" x14ac:dyDescent="0.25">
      <c r="A5" s="108"/>
      <c r="B5" s="108"/>
      <c r="C5" s="98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12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12" ht="26.25" customHeight="1" x14ac:dyDescent="0.25">
      <c r="A7" s="109"/>
      <c r="B7" s="102" t="s">
        <v>24</v>
      </c>
      <c r="C7" s="23" t="s">
        <v>25</v>
      </c>
      <c r="D7" s="24">
        <f t="shared" ref="D7:I7" si="0">D8+D9+D10</f>
        <v>14711.966</v>
      </c>
      <c r="E7" s="24">
        <f t="shared" si="0"/>
        <v>4475.3885100000007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20870.354510000001</v>
      </c>
    </row>
    <row r="8" spans="1:12" ht="29.25" customHeight="1" x14ac:dyDescent="0.25">
      <c r="A8" s="109"/>
      <c r="B8" s="102"/>
      <c r="C8" s="30" t="s">
        <v>26</v>
      </c>
      <c r="D8" s="24">
        <f t="shared" ref="D8:I10" si="1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12" ht="21" customHeight="1" x14ac:dyDescent="0.25">
      <c r="A9" s="109"/>
      <c r="B9" s="102"/>
      <c r="C9" s="30" t="s">
        <v>27</v>
      </c>
      <c r="D9" s="24">
        <f t="shared" si="1"/>
        <v>10890</v>
      </c>
      <c r="E9" s="24">
        <f t="shared" si="1"/>
        <v>3157.6190000000001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14047.619000000001</v>
      </c>
    </row>
    <row r="10" spans="1:12" ht="23.25" customHeight="1" x14ac:dyDescent="0.25">
      <c r="A10" s="109"/>
      <c r="B10" s="102"/>
      <c r="C10" s="30" t="s">
        <v>28</v>
      </c>
      <c r="D10" s="24">
        <f t="shared" si="1"/>
        <v>3821.9659999999999</v>
      </c>
      <c r="E10" s="24">
        <f t="shared" si="1"/>
        <v>1317.7695100000001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6822.7355100000004</v>
      </c>
    </row>
    <row r="11" spans="1:12" ht="16.5" customHeight="1" x14ac:dyDescent="0.25">
      <c r="A11" s="96" t="s">
        <v>15</v>
      </c>
      <c r="B11" s="99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t="shared" ref="I11:I30" si="2">D11+E11+F11+G11+H11</f>
        <v>2805</v>
      </c>
    </row>
    <row r="12" spans="1:12" ht="30" x14ac:dyDescent="0.25">
      <c r="A12" s="96"/>
      <c r="B12" s="100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12" x14ac:dyDescent="0.25">
      <c r="A13" s="96"/>
      <c r="B13" s="100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x14ac:dyDescent="0.25">
      <c r="A14" s="96"/>
      <c r="B14" s="101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  <c r="L14" s="31"/>
    </row>
    <row r="15" spans="1:12" ht="26.25" customHeight="1" x14ac:dyDescent="0.25">
      <c r="A15" s="96" t="s">
        <v>29</v>
      </c>
      <c r="B15" s="107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12" ht="26.25" customHeight="1" x14ac:dyDescent="0.25">
      <c r="A16" s="96"/>
      <c r="B16" s="107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 x14ac:dyDescent="0.25">
      <c r="A17" s="96"/>
      <c r="B17" s="107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 x14ac:dyDescent="0.25">
      <c r="A18" s="96"/>
      <c r="B18" s="107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 x14ac:dyDescent="0.25">
      <c r="A19" s="96" t="s">
        <v>17</v>
      </c>
      <c r="B19" s="107" t="s">
        <v>30</v>
      </c>
      <c r="C19" s="23" t="s">
        <v>25</v>
      </c>
      <c r="D19" s="24">
        <f>D20+D21+D22</f>
        <v>14150.966</v>
      </c>
      <c r="E19" s="24">
        <f>E20+E21+E22</f>
        <v>3914.3885100000002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18065.354510000001</v>
      </c>
    </row>
    <row r="20" spans="1:9" ht="32.25" customHeight="1" x14ac:dyDescent="0.25">
      <c r="A20" s="96"/>
      <c r="B20" s="107"/>
      <c r="C20" s="30" t="s">
        <v>26</v>
      </c>
      <c r="D20" s="24">
        <f t="shared" ref="D20:I21" si="3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 x14ac:dyDescent="0.25">
      <c r="A21" s="96"/>
      <c r="B21" s="107"/>
      <c r="C21" s="30" t="s">
        <v>27</v>
      </c>
      <c r="D21" s="24">
        <f t="shared" si="3"/>
        <v>10890</v>
      </c>
      <c r="E21" s="24">
        <f t="shared" si="3"/>
        <v>3157.6190000000001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14047.619000000001</v>
      </c>
    </row>
    <row r="22" spans="1:9" ht="22.5" customHeight="1" x14ac:dyDescent="0.25">
      <c r="A22" s="96"/>
      <c r="B22" s="107"/>
      <c r="C22" s="30" t="s">
        <v>28</v>
      </c>
      <c r="D22" s="24">
        <f>D26+D30+D34</f>
        <v>3260.9659999999999</v>
      </c>
      <c r="E22" s="24">
        <f>E26+E30</f>
        <v>756.76950999999997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4017.73551</v>
      </c>
    </row>
    <row r="23" spans="1:9" ht="21.75" customHeight="1" x14ac:dyDescent="0.25">
      <c r="A23" s="96" t="s">
        <v>31</v>
      </c>
      <c r="B23" s="96" t="s">
        <v>46</v>
      </c>
      <c r="C23" s="23" t="s">
        <v>25</v>
      </c>
      <c r="D23" s="24">
        <f>D24+D25+D26</f>
        <v>3040.9659999999999</v>
      </c>
      <c r="E23" s="24">
        <f>E24+E25+E26</f>
        <v>603.76950999999997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3644.73551</v>
      </c>
    </row>
    <row r="24" spans="1:9" ht="36" customHeight="1" x14ac:dyDescent="0.25">
      <c r="A24" s="96"/>
      <c r="B24" s="96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 x14ac:dyDescent="0.25">
      <c r="A25" s="96"/>
      <c r="B25" s="96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 x14ac:dyDescent="0.25">
      <c r="A26" s="96"/>
      <c r="B26" s="96"/>
      <c r="C26" s="30" t="s">
        <v>28</v>
      </c>
      <c r="D26" s="24">
        <v>3040.9659999999999</v>
      </c>
      <c r="E26" s="24">
        <v>603.76950999999997</v>
      </c>
      <c r="F26" s="24">
        <v>0</v>
      </c>
      <c r="G26" s="24">
        <v>0</v>
      </c>
      <c r="H26" s="24">
        <v>0</v>
      </c>
      <c r="I26" s="25">
        <f t="shared" si="2"/>
        <v>3644.73551</v>
      </c>
    </row>
    <row r="27" spans="1:9" x14ac:dyDescent="0.25">
      <c r="A27" s="96" t="s">
        <v>32</v>
      </c>
      <c r="B27" s="96" t="s">
        <v>45</v>
      </c>
      <c r="C27" s="23" t="s">
        <v>25</v>
      </c>
      <c r="D27" s="24">
        <f>D28+D29+D30</f>
        <v>11110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11263</v>
      </c>
    </row>
    <row r="28" spans="1:9" ht="27.75" customHeight="1" x14ac:dyDescent="0.25">
      <c r="A28" s="96"/>
      <c r="B28" s="96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 x14ac:dyDescent="0.25">
      <c r="A29" s="96"/>
      <c r="B29" s="96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 x14ac:dyDescent="0.25">
      <c r="A30" s="96"/>
      <c r="B30" s="96"/>
      <c r="C30" s="30" t="s">
        <v>28</v>
      </c>
      <c r="D30" s="24">
        <v>220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373</v>
      </c>
    </row>
    <row r="31" spans="1:9" x14ac:dyDescent="0.25">
      <c r="A31" s="96" t="s">
        <v>43</v>
      </c>
      <c r="B31" s="96" t="s">
        <v>44</v>
      </c>
      <c r="C31" s="23" t="s">
        <v>25</v>
      </c>
      <c r="D31" s="24">
        <f>D32+D33+D34</f>
        <v>0</v>
      </c>
      <c r="E31" s="24">
        <f>E32+E33+E34</f>
        <v>3157.6190000000001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3157.6190000000001</v>
      </c>
    </row>
    <row r="32" spans="1:9" ht="27.75" customHeight="1" x14ac:dyDescent="0.25">
      <c r="A32" s="96"/>
      <c r="B32" s="96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 x14ac:dyDescent="0.25">
      <c r="A33" s="96"/>
      <c r="B33" s="96"/>
      <c r="C33" s="30" t="s">
        <v>27</v>
      </c>
      <c r="D33" s="24">
        <v>0</v>
      </c>
      <c r="E33" s="24">
        <v>3157.6190000000001</v>
      </c>
      <c r="F33" s="24">
        <v>0</v>
      </c>
      <c r="G33" s="24">
        <v>0</v>
      </c>
      <c r="H33" s="24">
        <v>0</v>
      </c>
      <c r="I33" s="25">
        <f>D33+E33+F33+G33+H33</f>
        <v>3157.6190000000001</v>
      </c>
    </row>
    <row r="34" spans="1:9" ht="21.75" customHeight="1" x14ac:dyDescent="0.25">
      <c r="A34" s="96"/>
      <c r="B34" s="96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ageMargins left="0.7" right="0.7" top="0.75" bottom="0.75" header="0.3" footer="0.3"/>
  <pageSetup paperSize="9" scale="68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60" zoomScaleNormal="100" workbookViewId="0">
      <selection activeCell="K11" sqref="K11"/>
    </sheetView>
  </sheetViews>
  <sheetFormatPr defaultRowHeight="15" x14ac:dyDescent="0.25"/>
  <cols>
    <col min="1" max="1" width="5.42578125" style="12" customWidth="1"/>
    <col min="2" max="2" width="35" style="12" customWidth="1"/>
    <col min="3" max="3" width="14.28515625" style="12" customWidth="1"/>
    <col min="4" max="5" width="9.140625" style="12"/>
    <col min="6" max="6" width="12" style="12" customWidth="1"/>
    <col min="7" max="7" width="9.140625" style="12"/>
    <col min="8" max="8" width="12.5703125" style="12" customWidth="1"/>
    <col min="9" max="9" width="12.7109375" style="12" customWidth="1"/>
    <col min="10" max="12" width="9.28515625" style="12" bestFit="1" customWidth="1"/>
    <col min="13" max="16384" width="9.140625" style="12"/>
  </cols>
  <sheetData>
    <row r="1" spans="1:12" ht="15.75" x14ac:dyDescent="0.25">
      <c r="A1" s="1"/>
    </row>
    <row r="2" spans="1:12" ht="18.75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 x14ac:dyDescent="0.2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8.75" x14ac:dyDescent="0.25">
      <c r="A5" s="27"/>
    </row>
    <row r="6" spans="1:12" ht="44.25" customHeight="1" x14ac:dyDescent="0.25">
      <c r="A6" s="89" t="s">
        <v>3</v>
      </c>
      <c r="B6" s="89" t="s">
        <v>4</v>
      </c>
      <c r="C6" s="89" t="s">
        <v>5</v>
      </c>
      <c r="D6" s="89" t="s">
        <v>6</v>
      </c>
      <c r="E6" s="89"/>
      <c r="F6" s="89"/>
      <c r="G6" s="89"/>
      <c r="H6" s="89" t="s">
        <v>7</v>
      </c>
      <c r="I6" s="89"/>
      <c r="J6" s="89"/>
      <c r="K6" s="89"/>
      <c r="L6" s="89"/>
    </row>
    <row r="7" spans="1:12" x14ac:dyDescent="0.25">
      <c r="A7" s="89"/>
      <c r="B7" s="89"/>
      <c r="C7" s="89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 x14ac:dyDescent="0.25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3821.9659999999999</v>
      </c>
      <c r="I8" s="15">
        <f>I9+I12</f>
        <v>1317.7695100000001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 x14ac:dyDescent="0.25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 x14ac:dyDescent="0.25">
      <c r="A10" s="94" t="s">
        <v>36</v>
      </c>
      <c r="B10" s="95" t="s">
        <v>16</v>
      </c>
      <c r="C10" s="90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 x14ac:dyDescent="0.25">
      <c r="A11" s="94"/>
      <c r="B11" s="95"/>
      <c r="C11" s="91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 x14ac:dyDescent="0.25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3260.9659999999999</v>
      </c>
      <c r="I12" s="17">
        <f>I13+I14</f>
        <v>756.76950999999997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31.25" customHeight="1" x14ac:dyDescent="0.25">
      <c r="A13" s="28" t="s">
        <v>38</v>
      </c>
      <c r="B13" s="13" t="s">
        <v>46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3040.9659999999999</v>
      </c>
      <c r="I13" s="16">
        <v>603.76950999999997</v>
      </c>
      <c r="J13" s="16">
        <v>0</v>
      </c>
      <c r="K13" s="16">
        <v>0</v>
      </c>
      <c r="L13" s="16">
        <v>0</v>
      </c>
    </row>
    <row r="14" spans="1:12" ht="50.25" customHeight="1" x14ac:dyDescent="0.25">
      <c r="A14" s="28" t="s">
        <v>39</v>
      </c>
      <c r="B14" s="8" t="s">
        <v>45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153</v>
      </c>
      <c r="J14" s="16">
        <v>0</v>
      </c>
      <c r="K14" s="16">
        <v>0</v>
      </c>
      <c r="L14" s="16">
        <v>0</v>
      </c>
    </row>
  </sheetData>
  <mergeCells count="11">
    <mergeCell ref="C6:C7"/>
    <mergeCell ref="D6:G6"/>
    <mergeCell ref="H6:L6"/>
    <mergeCell ref="A10:A11"/>
    <mergeCell ref="B10:B11"/>
    <mergeCell ref="C10:C11"/>
    <mergeCell ref="A2:L2"/>
    <mergeCell ref="A3:L3"/>
    <mergeCell ref="A4:L4"/>
    <mergeCell ref="A6:A7"/>
    <mergeCell ref="B6:B7"/>
  </mergeCells>
  <pageMargins left="0.7" right="0.7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topLeftCell="A4" zoomScale="60" zoomScaleNormal="100" workbookViewId="0">
      <selection activeCell="A4" sqref="A1:IV65536"/>
    </sheetView>
  </sheetViews>
  <sheetFormatPr defaultRowHeight="15" x14ac:dyDescent="0.25"/>
  <cols>
    <col min="1" max="1" width="5.42578125" style="12" customWidth="1"/>
    <col min="2" max="2" width="35" style="12" customWidth="1"/>
    <col min="3" max="3" width="14.28515625" style="12" customWidth="1"/>
    <col min="4" max="5" width="9.140625" style="12"/>
    <col min="6" max="6" width="17.42578125" style="12" customWidth="1"/>
    <col min="7" max="7" width="9.140625" style="12"/>
    <col min="8" max="8" width="12.5703125" style="12" customWidth="1"/>
    <col min="9" max="9" width="12.7109375" style="12" customWidth="1"/>
    <col min="10" max="12" width="9.28515625" style="12" bestFit="1" customWidth="1"/>
    <col min="13" max="16384" width="9.140625" style="12"/>
  </cols>
  <sheetData>
    <row r="1" spans="1:12" ht="15.75" x14ac:dyDescent="0.25">
      <c r="A1" s="1"/>
    </row>
    <row r="2" spans="1:12" ht="18.75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 x14ac:dyDescent="0.25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8.75" x14ac:dyDescent="0.25">
      <c r="A5" s="33"/>
    </row>
    <row r="6" spans="1:12" ht="30.75" customHeight="1" x14ac:dyDescent="0.25">
      <c r="A6" s="89" t="s">
        <v>3</v>
      </c>
      <c r="B6" s="89" t="s">
        <v>4</v>
      </c>
      <c r="C6" s="89" t="s">
        <v>5</v>
      </c>
      <c r="D6" s="89" t="s">
        <v>6</v>
      </c>
      <c r="E6" s="89"/>
      <c r="F6" s="89"/>
      <c r="G6" s="89"/>
      <c r="H6" s="89" t="s">
        <v>7</v>
      </c>
      <c r="I6" s="89"/>
      <c r="J6" s="89"/>
      <c r="K6" s="89"/>
      <c r="L6" s="89"/>
    </row>
    <row r="7" spans="1:12" x14ac:dyDescent="0.25">
      <c r="A7" s="89"/>
      <c r="B7" s="89"/>
      <c r="C7" s="89"/>
      <c r="D7" s="32" t="s">
        <v>8</v>
      </c>
      <c r="E7" s="32" t="s">
        <v>9</v>
      </c>
      <c r="F7" s="32" t="s">
        <v>10</v>
      </c>
      <c r="G7" s="32" t="s">
        <v>11</v>
      </c>
      <c r="H7" s="32">
        <v>2020</v>
      </c>
      <c r="I7" s="32">
        <v>2021</v>
      </c>
      <c r="J7" s="32">
        <v>2022</v>
      </c>
      <c r="K7" s="32">
        <v>2023</v>
      </c>
      <c r="L7" s="32">
        <v>2024</v>
      </c>
    </row>
    <row r="8" spans="1:12" s="9" customFormat="1" ht="82.5" customHeight="1" x14ac:dyDescent="0.25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35">
        <f>H9+H12</f>
        <v>3836.9659999999999</v>
      </c>
      <c r="I8" s="35">
        <f>I9+I12</f>
        <v>1267.7695100000001</v>
      </c>
      <c r="J8" s="35">
        <f>J9+J12</f>
        <v>511</v>
      </c>
      <c r="K8" s="15">
        <f>K9+K12</f>
        <v>561</v>
      </c>
      <c r="L8" s="15">
        <f>L9+L12</f>
        <v>561</v>
      </c>
    </row>
    <row r="9" spans="1:12" ht="59.25" customHeight="1" x14ac:dyDescent="0.25">
      <c r="A9" s="7" t="s">
        <v>15</v>
      </c>
      <c r="B9" s="4" t="s">
        <v>35</v>
      </c>
      <c r="C9" s="32" t="s">
        <v>34</v>
      </c>
      <c r="D9" s="32" t="s">
        <v>14</v>
      </c>
      <c r="E9" s="32" t="s">
        <v>14</v>
      </c>
      <c r="F9" s="32" t="s">
        <v>14</v>
      </c>
      <c r="G9" s="32" t="s">
        <v>14</v>
      </c>
      <c r="H9" s="16">
        <f>H10+H11</f>
        <v>561</v>
      </c>
      <c r="I9" s="37">
        <f>I10+I11</f>
        <v>511</v>
      </c>
      <c r="J9" s="37">
        <f>J10+J11</f>
        <v>511</v>
      </c>
      <c r="K9" s="16">
        <f>K10+K11</f>
        <v>561</v>
      </c>
      <c r="L9" s="16">
        <f>L10+L11</f>
        <v>561</v>
      </c>
    </row>
    <row r="10" spans="1:12" ht="26.25" customHeight="1" x14ac:dyDescent="0.25">
      <c r="A10" s="94" t="s">
        <v>36</v>
      </c>
      <c r="B10" s="95" t="s">
        <v>16</v>
      </c>
      <c r="C10" s="90" t="s">
        <v>34</v>
      </c>
      <c r="D10" s="32">
        <v>952</v>
      </c>
      <c r="E10" s="32">
        <v>1102</v>
      </c>
      <c r="F10" s="14" t="s">
        <v>37</v>
      </c>
      <c r="G10" s="32">
        <v>240</v>
      </c>
      <c r="H10" s="16">
        <v>531</v>
      </c>
      <c r="I10" s="36">
        <f>531-50</f>
        <v>481</v>
      </c>
      <c r="J10" s="36">
        <f>531-50</f>
        <v>481</v>
      </c>
      <c r="K10" s="16">
        <v>531</v>
      </c>
      <c r="L10" s="16">
        <v>531</v>
      </c>
    </row>
    <row r="11" spans="1:12" ht="28.5" customHeight="1" x14ac:dyDescent="0.25">
      <c r="A11" s="94"/>
      <c r="B11" s="95"/>
      <c r="C11" s="91"/>
      <c r="D11" s="32">
        <v>952</v>
      </c>
      <c r="E11" s="32">
        <v>1102</v>
      </c>
      <c r="F11" s="14" t="s">
        <v>37</v>
      </c>
      <c r="G11" s="32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99.75" customHeight="1" x14ac:dyDescent="0.25">
      <c r="A12" s="7" t="s">
        <v>17</v>
      </c>
      <c r="B12" s="6" t="s">
        <v>18</v>
      </c>
      <c r="C12" s="32" t="s">
        <v>34</v>
      </c>
      <c r="D12" s="32" t="s">
        <v>14</v>
      </c>
      <c r="E12" s="32" t="s">
        <v>14</v>
      </c>
      <c r="F12" s="32" t="s">
        <v>14</v>
      </c>
      <c r="G12" s="32" t="s">
        <v>14</v>
      </c>
      <c r="H12" s="36">
        <f>H13+H14</f>
        <v>3275.9659999999999</v>
      </c>
      <c r="I12" s="17">
        <f>I13+I14</f>
        <v>756.76950999999997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12.5" customHeight="1" x14ac:dyDescent="0.25">
      <c r="A13" s="34" t="s">
        <v>38</v>
      </c>
      <c r="B13" s="13" t="s">
        <v>46</v>
      </c>
      <c r="C13" s="32" t="s">
        <v>34</v>
      </c>
      <c r="D13" s="32">
        <v>952</v>
      </c>
      <c r="E13" s="32">
        <v>1102</v>
      </c>
      <c r="F13" s="6" t="s">
        <v>47</v>
      </c>
      <c r="G13" s="32">
        <v>410</v>
      </c>
      <c r="H13" s="16">
        <v>3040.9659999999999</v>
      </c>
      <c r="I13" s="16">
        <v>603.76950999999997</v>
      </c>
      <c r="J13" s="16">
        <v>0</v>
      </c>
      <c r="K13" s="16">
        <v>0</v>
      </c>
      <c r="L13" s="16">
        <v>0</v>
      </c>
    </row>
    <row r="14" spans="1:12" ht="50.25" customHeight="1" x14ac:dyDescent="0.25">
      <c r="A14" s="34" t="s">
        <v>39</v>
      </c>
      <c r="B14" s="8" t="s">
        <v>45</v>
      </c>
      <c r="C14" s="32" t="s">
        <v>13</v>
      </c>
      <c r="D14" s="32">
        <v>952</v>
      </c>
      <c r="E14" s="32">
        <v>1102</v>
      </c>
      <c r="F14" s="6" t="s">
        <v>47</v>
      </c>
      <c r="G14" s="32">
        <v>410</v>
      </c>
      <c r="H14" s="37">
        <f>220+15</f>
        <v>235</v>
      </c>
      <c r="I14" s="16">
        <v>153</v>
      </c>
      <c r="J14" s="16">
        <v>0</v>
      </c>
      <c r="K14" s="16">
        <v>0</v>
      </c>
      <c r="L14" s="16">
        <v>0</v>
      </c>
    </row>
  </sheetData>
  <mergeCells count="11"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  <mergeCell ref="H6:L6"/>
  </mergeCells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10" zoomScale="90" zoomScaleNormal="100" zoomScaleSheetLayoutView="90" workbookViewId="0">
      <selection activeCell="D34" sqref="D34"/>
    </sheetView>
  </sheetViews>
  <sheetFormatPr defaultRowHeight="15" x14ac:dyDescent="0.25"/>
  <cols>
    <col min="1" max="1" width="6.28515625" style="19" customWidth="1"/>
    <col min="2" max="2" width="39.5703125" style="19" customWidth="1"/>
    <col min="3" max="3" width="17.85546875" style="19" customWidth="1"/>
    <col min="4" max="4" width="12" style="19" customWidth="1"/>
    <col min="5" max="5" width="10.7109375" style="19" customWidth="1"/>
    <col min="6" max="6" width="10.28515625" style="19" customWidth="1"/>
    <col min="7" max="8" width="9.140625" style="19"/>
    <col min="9" max="9" width="13" style="19" customWidth="1"/>
    <col min="10" max="16384" width="9.140625" style="19"/>
  </cols>
  <sheetData>
    <row r="1" spans="1:12" ht="18.75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12" ht="59.25" customHeight="1" x14ac:dyDescent="0.25">
      <c r="A2" s="105" t="s">
        <v>42</v>
      </c>
      <c r="B2" s="106"/>
      <c r="C2" s="106"/>
      <c r="D2" s="106"/>
      <c r="E2" s="106"/>
      <c r="F2" s="106"/>
      <c r="G2" s="106"/>
      <c r="H2" s="106"/>
      <c r="I2" s="106"/>
    </row>
    <row r="3" spans="1:12" ht="16.5" x14ac:dyDescent="0.25">
      <c r="A3" s="20"/>
    </row>
    <row r="4" spans="1:12" ht="32.25" customHeight="1" x14ac:dyDescent="0.25">
      <c r="A4" s="108" t="s">
        <v>3</v>
      </c>
      <c r="B4" s="108" t="s">
        <v>21</v>
      </c>
      <c r="C4" s="97" t="s">
        <v>40</v>
      </c>
      <c r="D4" s="108" t="s">
        <v>22</v>
      </c>
      <c r="E4" s="108"/>
      <c r="F4" s="108"/>
      <c r="G4" s="108"/>
      <c r="H4" s="108"/>
      <c r="I4" s="108"/>
    </row>
    <row r="5" spans="1:12" x14ac:dyDescent="0.25">
      <c r="A5" s="108"/>
      <c r="B5" s="108"/>
      <c r="C5" s="98"/>
      <c r="D5" s="38">
        <v>2020</v>
      </c>
      <c r="E5" s="38">
        <v>2021</v>
      </c>
      <c r="F5" s="38">
        <v>2022</v>
      </c>
      <c r="G5" s="38">
        <v>2023</v>
      </c>
      <c r="H5" s="38">
        <v>2024</v>
      </c>
      <c r="I5" s="38" t="s">
        <v>23</v>
      </c>
    </row>
    <row r="6" spans="1:12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8">
        <v>9</v>
      </c>
    </row>
    <row r="7" spans="1:12" ht="26.25" customHeight="1" x14ac:dyDescent="0.25">
      <c r="A7" s="109"/>
      <c r="B7" s="102" t="s">
        <v>24</v>
      </c>
      <c r="C7" s="23" t="s">
        <v>25</v>
      </c>
      <c r="D7" s="57">
        <f t="shared" ref="D7:I7" si="0">D8+D9+D10</f>
        <v>13919.96919</v>
      </c>
      <c r="E7" s="24">
        <f t="shared" si="0"/>
        <v>4425.3885100000007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57">
        <f t="shared" si="0"/>
        <v>19978.3577</v>
      </c>
    </row>
    <row r="8" spans="1:12" ht="29.25" customHeight="1" x14ac:dyDescent="0.25">
      <c r="A8" s="109"/>
      <c r="B8" s="102"/>
      <c r="C8" s="38" t="s">
        <v>26</v>
      </c>
      <c r="D8" s="24">
        <f t="shared" ref="D8:I10" si="1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12" ht="21" customHeight="1" x14ac:dyDescent="0.25">
      <c r="A9" s="109"/>
      <c r="B9" s="102"/>
      <c r="C9" s="38" t="s">
        <v>27</v>
      </c>
      <c r="D9" s="24">
        <f t="shared" si="1"/>
        <v>10083.003189999999</v>
      </c>
      <c r="E9" s="24">
        <f t="shared" si="1"/>
        <v>3157.6190000000001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12" ht="23.25" customHeight="1" x14ac:dyDescent="0.25">
      <c r="A10" s="109"/>
      <c r="B10" s="102"/>
      <c r="C10" s="38" t="s">
        <v>28</v>
      </c>
      <c r="D10" s="57">
        <f t="shared" si="1"/>
        <v>3836.9659999999999</v>
      </c>
      <c r="E10" s="24">
        <f t="shared" si="1"/>
        <v>1267.7695100000001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57">
        <f t="shared" si="1"/>
        <v>6737.7355100000004</v>
      </c>
    </row>
    <row r="11" spans="1:12" ht="16.5" customHeight="1" x14ac:dyDescent="0.25">
      <c r="A11" s="96" t="s">
        <v>15</v>
      </c>
      <c r="B11" s="99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t="shared" ref="I11:I30" si="2">D11+E11+F11+G11+H11</f>
        <v>2705</v>
      </c>
    </row>
    <row r="12" spans="1:12" ht="30" x14ac:dyDescent="0.25">
      <c r="A12" s="96"/>
      <c r="B12" s="100"/>
      <c r="C12" s="38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12" x14ac:dyDescent="0.25">
      <c r="A13" s="96"/>
      <c r="B13" s="100"/>
      <c r="C13" s="38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x14ac:dyDescent="0.25">
      <c r="A14" s="96"/>
      <c r="B14" s="101"/>
      <c r="C14" s="38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12" ht="26.25" customHeight="1" x14ac:dyDescent="0.25">
      <c r="A15" s="96" t="s">
        <v>29</v>
      </c>
      <c r="B15" s="107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12" ht="26.25" customHeight="1" x14ac:dyDescent="0.25">
      <c r="A16" s="96"/>
      <c r="B16" s="107"/>
      <c r="C16" s="38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 x14ac:dyDescent="0.25">
      <c r="A17" s="96"/>
      <c r="B17" s="107"/>
      <c r="C17" s="38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 x14ac:dyDescent="0.25">
      <c r="A18" s="96"/>
      <c r="B18" s="107"/>
      <c r="C18" s="38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 x14ac:dyDescent="0.25">
      <c r="A19" s="96" t="s">
        <v>17</v>
      </c>
      <c r="B19" s="107" t="s">
        <v>30</v>
      </c>
      <c r="C19" s="23" t="s">
        <v>25</v>
      </c>
      <c r="D19" s="57">
        <f>D20+D21+D22</f>
        <v>13358.96919</v>
      </c>
      <c r="E19" s="24">
        <f>E20+E21+E22</f>
        <v>3914.3885100000002</v>
      </c>
      <c r="F19" s="24">
        <f>F20+F21+F22</f>
        <v>0</v>
      </c>
      <c r="G19" s="24">
        <f>G20+G21+G22</f>
        <v>0</v>
      </c>
      <c r="H19" s="24">
        <f>H20+H21+H22</f>
        <v>0</v>
      </c>
      <c r="I19" s="59">
        <f t="shared" si="2"/>
        <v>17273.3577</v>
      </c>
    </row>
    <row r="20" spans="1:9" ht="32.25" customHeight="1" x14ac:dyDescent="0.25">
      <c r="A20" s="96"/>
      <c r="B20" s="107"/>
      <c r="C20" s="38" t="s">
        <v>26</v>
      </c>
      <c r="D20" s="24">
        <f t="shared" ref="D20:I21" si="3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 x14ac:dyDescent="0.25">
      <c r="A21" s="96"/>
      <c r="B21" s="107"/>
      <c r="C21" s="38" t="s">
        <v>27</v>
      </c>
      <c r="D21" s="24">
        <f t="shared" si="3"/>
        <v>10083.003189999999</v>
      </c>
      <c r="E21" s="24">
        <f t="shared" si="3"/>
        <v>3157.6190000000001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 x14ac:dyDescent="0.25">
      <c r="A22" s="96"/>
      <c r="B22" s="107"/>
      <c r="C22" s="38" t="s">
        <v>28</v>
      </c>
      <c r="D22" s="57">
        <f>D26+D30+D34</f>
        <v>3275.9659999999999</v>
      </c>
      <c r="E22" s="24">
        <f>E26+E30</f>
        <v>756.76950999999997</v>
      </c>
      <c r="F22" s="24">
        <f>F26+F30</f>
        <v>0</v>
      </c>
      <c r="G22" s="24">
        <f>G26+G30</f>
        <v>0</v>
      </c>
      <c r="H22" s="24">
        <f>H26+H30</f>
        <v>0</v>
      </c>
      <c r="I22" s="59">
        <f t="shared" si="2"/>
        <v>4032.73551</v>
      </c>
    </row>
    <row r="23" spans="1:9" ht="21.75" customHeight="1" x14ac:dyDescent="0.25">
      <c r="A23" s="96" t="s">
        <v>31</v>
      </c>
      <c r="B23" s="96" t="s">
        <v>46</v>
      </c>
      <c r="C23" s="23" t="s">
        <v>25</v>
      </c>
      <c r="D23" s="57">
        <f>D24+D25+D26</f>
        <v>3040.9659999999999</v>
      </c>
      <c r="E23" s="24">
        <f>E24+E25+E26</f>
        <v>603.76950999999997</v>
      </c>
      <c r="F23" s="24">
        <f>F24+F25+F26</f>
        <v>0</v>
      </c>
      <c r="G23" s="24">
        <f>G24+G25+G26</f>
        <v>0</v>
      </c>
      <c r="H23" s="24">
        <f>H24+H25+H26</f>
        <v>0</v>
      </c>
      <c r="I23" s="59">
        <f t="shared" si="2"/>
        <v>3644.73551</v>
      </c>
    </row>
    <row r="24" spans="1:9" ht="36" customHeight="1" x14ac:dyDescent="0.25">
      <c r="A24" s="96"/>
      <c r="B24" s="96"/>
      <c r="C24" s="38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 x14ac:dyDescent="0.25">
      <c r="A25" s="96"/>
      <c r="B25" s="96"/>
      <c r="C25" s="38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 x14ac:dyDescent="0.25">
      <c r="A26" s="96"/>
      <c r="B26" s="96"/>
      <c r="C26" s="38" t="s">
        <v>28</v>
      </c>
      <c r="D26" s="57">
        <v>3040.9659999999999</v>
      </c>
      <c r="E26" s="24">
        <v>603.76950999999997</v>
      </c>
      <c r="F26" s="24">
        <v>0</v>
      </c>
      <c r="G26" s="24">
        <v>0</v>
      </c>
      <c r="H26" s="24">
        <v>0</v>
      </c>
      <c r="I26" s="59">
        <f t="shared" si="2"/>
        <v>3644.73551</v>
      </c>
    </row>
    <row r="27" spans="1:9" x14ac:dyDescent="0.25">
      <c r="A27" s="96" t="s">
        <v>32</v>
      </c>
      <c r="B27" s="96" t="s">
        <v>45</v>
      </c>
      <c r="C27" s="23" t="s">
        <v>25</v>
      </c>
      <c r="D27" s="57">
        <f>D28+D29+D30</f>
        <v>10318.003189999999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59">
        <f t="shared" si="2"/>
        <v>10471.003189999999</v>
      </c>
    </row>
    <row r="28" spans="1:9" ht="27.75" customHeight="1" x14ac:dyDescent="0.25">
      <c r="A28" s="96"/>
      <c r="B28" s="96"/>
      <c r="C28" s="38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 x14ac:dyDescent="0.25">
      <c r="A29" s="96"/>
      <c r="B29" s="96"/>
      <c r="C29" s="38" t="s">
        <v>27</v>
      </c>
      <c r="D29" s="24">
        <f>10890-806.99681</f>
        <v>10083.003189999999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10083.003189999999</v>
      </c>
    </row>
    <row r="30" spans="1:9" ht="21.75" customHeight="1" x14ac:dyDescent="0.25">
      <c r="A30" s="96"/>
      <c r="B30" s="96"/>
      <c r="C30" s="38" t="s">
        <v>28</v>
      </c>
      <c r="D30" s="57">
        <f>220+15</f>
        <v>235</v>
      </c>
      <c r="E30" s="24">
        <v>153</v>
      </c>
      <c r="F30" s="24">
        <v>0</v>
      </c>
      <c r="G30" s="24">
        <v>0</v>
      </c>
      <c r="H30" s="24">
        <v>0</v>
      </c>
      <c r="I30" s="59">
        <f t="shared" si="2"/>
        <v>388</v>
      </c>
    </row>
    <row r="31" spans="1:9" x14ac:dyDescent="0.25">
      <c r="A31" s="96" t="s">
        <v>43</v>
      </c>
      <c r="B31" s="96" t="s">
        <v>44</v>
      </c>
      <c r="C31" s="23" t="s">
        <v>25</v>
      </c>
      <c r="D31" s="24">
        <f>D32+D33+D34</f>
        <v>0</v>
      </c>
      <c r="E31" s="24">
        <f>E32+E33+E34</f>
        <v>3157.6190000000001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3157.6190000000001</v>
      </c>
    </row>
    <row r="32" spans="1:9" ht="27.75" customHeight="1" x14ac:dyDescent="0.25">
      <c r="A32" s="96"/>
      <c r="B32" s="96"/>
      <c r="C32" s="38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 x14ac:dyDescent="0.25">
      <c r="A33" s="96"/>
      <c r="B33" s="96"/>
      <c r="C33" s="38" t="s">
        <v>27</v>
      </c>
      <c r="D33" s="24">
        <v>0</v>
      </c>
      <c r="E33" s="24">
        <v>3157.6190000000001</v>
      </c>
      <c r="F33" s="24">
        <v>0</v>
      </c>
      <c r="G33" s="24">
        <v>0</v>
      </c>
      <c r="H33" s="24">
        <v>0</v>
      </c>
      <c r="I33" s="25">
        <f>D33+E33+F33+G33+H33</f>
        <v>3157.6190000000001</v>
      </c>
    </row>
    <row r="34" spans="1:9" ht="21.75" customHeight="1" x14ac:dyDescent="0.25">
      <c r="A34" s="96"/>
      <c r="B34" s="96"/>
      <c r="C34" s="38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ageMargins left="0.7" right="0.7" top="0.75" bottom="0.75" header="0.3" footer="0.3"/>
  <pageSetup paperSize="9" scale="68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ПРИЛ 3</vt:lpstr>
      <vt:lpstr>прил 4 66-па</vt:lpstr>
      <vt:lpstr>прил 4 </vt:lpstr>
      <vt:lpstr>прил 4 316-па</vt:lpstr>
      <vt:lpstr>прил3 316-па</vt:lpstr>
      <vt:lpstr>прил 4 520-па</vt:lpstr>
      <vt:lpstr>прил 3 520-па</vt:lpstr>
      <vt:lpstr>уточ 3</vt:lpstr>
      <vt:lpstr>уточн 4</vt:lpstr>
      <vt:lpstr>1426-па 3</vt:lpstr>
      <vt:lpstr>1426-па 4</vt:lpstr>
      <vt:lpstr>2021 3</vt:lpstr>
      <vt:lpstr>2021 4</vt:lpstr>
      <vt:lpstr>'2021 3'!Заголовки_для_печати</vt:lpstr>
      <vt:lpstr>'1426-па 3'!Область_печати</vt:lpstr>
      <vt:lpstr>'1426-па 4'!Область_печати</vt:lpstr>
      <vt:lpstr>'прил 4 520-па'!Область_печати</vt:lpstr>
      <vt:lpstr>'уточн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2021-01-08T02:29:33Z</cp:lastPrinted>
  <dcterms:created xsi:type="dcterms:W3CDTF">2020-02-04T06:12:16Z</dcterms:created>
  <dcterms:modified xsi:type="dcterms:W3CDTF">2021-01-12T23:11:14Z</dcterms:modified>
</cp:coreProperties>
</file>