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5" windowWidth="19440" windowHeight="12135" activeTab="5"/>
  </bookViews>
  <sheets>
    <sheet name="926-па" sheetId="1" r:id="rId1"/>
    <sheet name="63-па" sheetId="2" r:id="rId2"/>
    <sheet name="318-па" sheetId="3" r:id="rId3"/>
    <sheet name="август" sheetId="4" r:id="rId4"/>
    <sheet name="1423-па" sheetId="5" r:id="rId5"/>
    <sheet name="прил 4 2021" sheetId="6" r:id="rId6"/>
    <sheet name="Лист1" sheetId="7" r:id="rId7"/>
  </sheets>
  <definedNames>
    <definedName name="_xlnm.Print_Titles" localSheetId="0">'926-па'!$4:$5</definedName>
    <definedName name="_xlnm.Print_Area" localSheetId="4">'1423-па'!$A$1:$M$15</definedName>
    <definedName name="_xlnm.Print_Area" localSheetId="1">'63-па'!$A$1:$M$12</definedName>
    <definedName name="_xlnm.Print_Area" localSheetId="5">'прил 4 2021'!$A$1:$L$23</definedName>
  </definedNames>
  <calcPr fullCalcOnLoad="1"/>
</workbook>
</file>

<file path=xl/sharedStrings.xml><?xml version="1.0" encoding="utf-8"?>
<sst xmlns="http://schemas.openxmlformats.org/spreadsheetml/2006/main" count="393" uniqueCount="60">
  <si>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</si>
  <si>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</si>
  <si>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</si>
  <si>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</si>
  <si>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</si>
  <si>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</si>
  <si>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</si>
  <si>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</si>
  <si>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</si>
  <si>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</si>
  <si>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</si>
  <si>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</si>
  <si>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</si>
  <si>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</si>
  <si>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</si>
  <si>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</si>
  <si>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</si>
  <si>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</si>
  <si>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</si>
  <si>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</si>
  <si>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</si>
  <si>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</si>
  <si>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</si>
  <si>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</si>
  <si>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</si>
  <si>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</si>
  <si>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</si>
  <si>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</si>
  <si>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</si>
  <si>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</si>
  <si>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</si>
  <si>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</si>
  <si>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</si>
  <si>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</si>
  <si>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</si>
  <si>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</si>
  <si>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</si>
  <si>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</si>
  <si>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</si>
  <si>
    <t>итого (сайт)</t>
  </si>
  <si>
    <t xml:space="preserve">итого </t>
  </si>
  <si>
    <t xml:space="preserve">Приложение 
к постановлению Администрации 
</t>
  </si>
  <si>
    <t>от __________________ №________</t>
  </si>
  <si>
    <t xml:space="preserve">Приложение № 4
к муниципальной программе
"Развитие информационного общества в Ханкайском муниципальном округе"на 2020 - 2024 годы
</t>
  </si>
  <si>
    <t xml:space="preserve">ИНФОРМАЦИЯ О РЕСУРСНОМ ОБЕСПЕЧЕНИИ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</si>
  <si>
    <t>отдел информационных систем и информационной безопасности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</si>
  <si>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района  в сети «Интернет»</t>
  </si>
  <si>
    <t>отдел муниципальной службы и делопроизводства</t>
  </si>
  <si>
    <t>956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</si>
  <si>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</si>
  <si>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</si>
  <si>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округа  в сети «Интернет»</t>
  </si>
  <si>
    <t xml:space="preserve">                                     Ханкайского муниципального округа</t>
  </si>
  <si>
    <t xml:space="preserve">        к постановлению Администрации</t>
  </si>
  <si>
    <t xml:space="preserve">               Приложение</t>
  </si>
  <si>
    <t xml:space="preserve">
к муниципальной программе
"Развитие информационного общества в Ханкайском муниципальном округе" на 2020 - 2024 годы
</t>
  </si>
  <si>
    <t>Приложение № 4</t>
  </si>
  <si>
    <r>
      <rPr>
        <b/>
        <sz val="12"/>
        <color indexed="8"/>
        <rFont val="Times New Roman"/>
        <family val="1"/>
      </rPr>
      <t>ИНФОРМАЦИЯ О РЕСУРСНОМ ОБЕСПЕЧЕНИИ</t>
    </r>
    <r>
      <rPr>
        <sz val="12"/>
        <color indexed="8"/>
        <rFont val="Times New Roman"/>
        <family val="1"/>
      </rPr>
      <t xml:space="preserve">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  </r>
  </si>
  <si>
    <t>1.1.</t>
  </si>
  <si>
    <t xml:space="preserve">                            от 27.10.2021  № 1380-па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</si>
</sst>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4" fontId="45" fillId="34" borderId="10" xfId="0" applyNumberFormat="1" applyFont="1" applyFill="1" applyBorder="1" applyAlignment="1">
      <alignment vertical="center" wrapText="1"/>
    </xf>
    <xf numFmtId="4" fontId="43" fillId="34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4" borderId="0" xfId="0" applyFont="1" applyFill="1" applyAlignment="1">
      <alignment/>
    </xf>
    <xf numFmtId="0" fontId="43" fillId="34" borderId="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44" fillId="34" borderId="0" xfId="0" applyFont="1" applyFill="1" applyAlignment="1">
      <alignment/>
    </xf>
    <xf numFmtId="49" fontId="43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0" fontId="43" fillId="34" borderId="10" xfId="0" applyFont="1" applyFill="1" applyBorder="1" applyAlignment="1">
      <alignment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wrapText="1"/>
    </xf>
    <xf numFmtId="4" fontId="44" fillId="34" borderId="0" xfId="0" applyNumberFormat="1" applyFont="1" applyFill="1" applyAlignment="1">
      <alignment/>
    </xf>
    <xf numFmtId="0" fontId="46" fillId="34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3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43" fillId="34" borderId="0" xfId="0" applyFont="1" applyFill="1" applyAlignment="1">
      <alignment horizontal="center" wrapText="1"/>
    </xf>
    <xf numFmtId="0" fontId="43" fillId="34" borderId="12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3" fillId="34" borderId="0" xfId="0" applyFont="1" applyFill="1" applyAlignment="1">
      <alignment/>
    </xf>
    <xf numFmtId="0" fontId="49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/>
    </xf>
    <xf numFmtId="0" fontId="49" fillId="34" borderId="0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46" fillId="34" borderId="0" xfId="0" applyFont="1" applyFill="1" applyAlignment="1">
      <alignment horizontal="center" wrapText="1"/>
    </xf>
    <xf numFmtId="0" fontId="50" fillId="34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/>
    </xf>
    <xf numFmtId="0" fontId="46" fillId="34" borderId="0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2" customWidth="1"/>
    <col min="2" max="2" width="45.421875" style="2" customWidth="1"/>
    <col min="3" max="3" width="21.140625" style="2" customWidth="1"/>
    <col min="4" max="4" width="8.00390625" style="2" customWidth="1"/>
    <col min="5" max="5" width="7.7109375" style="2" customWidth="1"/>
    <col min="6" max="6" width="15.42187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 customWidth="1"/>
  </cols>
  <sheetData>
    <row r="1" spans="6:12" ht="135.75" customHeight="1">
      <c r="F1" s="82" t="s">
        <v>34</v>
      </c>
      <c r="G1" s="82"/>
      <c r="H1" s="82"/>
      <c r="I1" s="82"/>
      <c r="J1" s="82"/>
      <c r="K1" s="82"/>
      <c r="L1" s="82"/>
    </row>
    <row r="2" spans="2:12" ht="80.25" customHeight="1">
      <c r="B2" s="87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8" customFormat="1" ht="19.5" customHeight="1">
      <c r="A3" s="83"/>
      <c r="B3" s="84"/>
      <c r="C3" s="84"/>
      <c r="D3" s="84"/>
      <c r="E3" s="84"/>
      <c r="F3" s="84"/>
      <c r="G3" s="84"/>
      <c r="H3" s="85"/>
      <c r="I3" s="85"/>
      <c r="J3" s="85"/>
      <c r="K3" s="85"/>
      <c r="L3" s="85"/>
    </row>
    <row r="4" spans="1:12" ht="51.75" customHeight="1">
      <c r="A4" s="86"/>
      <c r="B4" s="86" t="s">
        <v>33</v>
      </c>
      <c r="C4" s="86" t="s">
        <v>3</v>
      </c>
      <c r="D4" s="86" t="s">
        <v>4</v>
      </c>
      <c r="E4" s="86"/>
      <c r="F4" s="86"/>
      <c r="G4" s="86"/>
      <c r="H4" s="86" t="s">
        <v>9</v>
      </c>
      <c r="I4" s="86"/>
      <c r="J4" s="86"/>
      <c r="K4" s="86"/>
      <c r="L4" s="86"/>
    </row>
    <row r="5" spans="1:12" ht="41.25" customHeight="1">
      <c r="A5" s="86"/>
      <c r="B5" s="86"/>
      <c r="C5" s="86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>I7+I10</f>
        <v>2429.471</v>
      </c>
      <c r="J6" s="15">
        <f>J7+J10</f>
        <v>2399.471</v>
      </c>
      <c r="K6" s="15">
        <f>K7+K10</f>
        <v>2399.471</v>
      </c>
      <c r="L6" s="15">
        <f>L7+L10</f>
        <v>2399.471</v>
      </c>
    </row>
    <row r="7" spans="1:12" s="11" customFormat="1" ht="54" customHeight="1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>I8+I9</f>
        <v>923.75</v>
      </c>
      <c r="J7" s="10">
        <f>J8+J9</f>
        <v>923.75</v>
      </c>
      <c r="K7" s="10">
        <f>K8+K9</f>
        <v>923.75</v>
      </c>
      <c r="L7" s="10">
        <f>L8+L9</f>
        <v>923.75</v>
      </c>
    </row>
    <row r="8" spans="1:12" ht="88.5" customHeight="1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>I11+I12</f>
        <v>1505.721</v>
      </c>
      <c r="J10" s="10">
        <f>J11+J12</f>
        <v>1475.721</v>
      </c>
      <c r="K10" s="10">
        <f>K11+K12</f>
        <v>1475.721</v>
      </c>
      <c r="L10" s="10">
        <f>L11+L12</f>
        <v>1475.721</v>
      </c>
    </row>
    <row r="11" spans="1:12" ht="66" customHeight="1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515.251</v>
      </c>
      <c r="I11" s="5">
        <v>515.251</v>
      </c>
      <c r="J11" s="5">
        <v>515.251</v>
      </c>
      <c r="K11" s="5">
        <v>515.251</v>
      </c>
      <c r="L11" s="5">
        <v>515.251</v>
      </c>
    </row>
    <row r="12" spans="1:12" ht="114" customHeight="1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4:5" ht="15">
      <c r="D14" s="81" t="s">
        <v>37</v>
      </c>
      <c r="E14" s="81"/>
    </row>
  </sheetData>
  <sheetProtection/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21" customWidth="1"/>
    <col min="2" max="2" width="45.421875" style="21" customWidth="1"/>
    <col min="3" max="3" width="21.140625" style="21" customWidth="1"/>
    <col min="4" max="4" width="8.00390625" style="21" customWidth="1"/>
    <col min="5" max="5" width="7.7109375" style="21" customWidth="1"/>
    <col min="6" max="6" width="15.421875" style="21" customWidth="1"/>
    <col min="7" max="7" width="7.140625" style="21" customWidth="1"/>
    <col min="8" max="11" width="10.140625" style="21" bestFit="1" customWidth="1"/>
    <col min="12" max="12" width="9.7109375" style="21" customWidth="1"/>
    <col min="13" max="13" width="10.8515625" style="21" bestFit="1" customWidth="1"/>
    <col min="14" max="16384" width="9.140625" style="21" customWidth="1"/>
  </cols>
  <sheetData>
    <row r="1" spans="6:12" ht="92.25" customHeight="1">
      <c r="F1" s="82" t="s">
        <v>34</v>
      </c>
      <c r="G1" s="82"/>
      <c r="H1" s="82"/>
      <c r="I1" s="82"/>
      <c r="J1" s="82"/>
      <c r="K1" s="82"/>
      <c r="L1" s="82"/>
    </row>
    <row r="2" spans="2:12" ht="80.25" customHeight="1">
      <c r="B2" s="87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8" customFormat="1" ht="19.5" customHeight="1">
      <c r="A3" s="83"/>
      <c r="B3" s="84"/>
      <c r="C3" s="84"/>
      <c r="D3" s="84"/>
      <c r="E3" s="84"/>
      <c r="F3" s="84"/>
      <c r="G3" s="84"/>
      <c r="H3" s="85"/>
      <c r="I3" s="85"/>
      <c r="J3" s="85"/>
      <c r="K3" s="85"/>
      <c r="L3" s="85"/>
    </row>
    <row r="4" spans="1:13" ht="51.75" customHeight="1">
      <c r="A4" s="86"/>
      <c r="B4" s="86" t="s">
        <v>33</v>
      </c>
      <c r="C4" s="86" t="s">
        <v>3</v>
      </c>
      <c r="D4" s="86" t="s">
        <v>4</v>
      </c>
      <c r="E4" s="86"/>
      <c r="F4" s="86"/>
      <c r="G4" s="86"/>
      <c r="H4" s="86" t="s">
        <v>9</v>
      </c>
      <c r="I4" s="86"/>
      <c r="J4" s="86"/>
      <c r="K4" s="86"/>
      <c r="L4" s="86"/>
      <c r="M4" s="89" t="s">
        <v>39</v>
      </c>
    </row>
    <row r="5" spans="1:13" ht="41.25" customHeight="1">
      <c r="A5" s="86"/>
      <c r="B5" s="86"/>
      <c r="C5" s="86"/>
      <c r="D5" s="1" t="s">
        <v>5</v>
      </c>
      <c r="E5" s="1" t="s">
        <v>6</v>
      </c>
      <c r="F5" s="1" t="s">
        <v>7</v>
      </c>
      <c r="G5" s="1" t="s">
        <v>8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90"/>
    </row>
    <row r="6" spans="1:13" s="8" customFormat="1" ht="109.5" customHeight="1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3621.221</v>
      </c>
      <c r="I6" s="15">
        <f>I7+I10</f>
        <v>2429.471</v>
      </c>
      <c r="J6" s="15">
        <f>J7+J10</f>
        <v>2399.471</v>
      </c>
      <c r="K6" s="15">
        <f>K7+K10</f>
        <v>2399.471</v>
      </c>
      <c r="L6" s="15">
        <f>L7+L10</f>
        <v>2399.471</v>
      </c>
      <c r="M6" s="28">
        <f>H6+I6+J6+K6+L6</f>
        <v>13249.105</v>
      </c>
    </row>
    <row r="7" spans="1:13" s="11" customFormat="1" ht="47.25" customHeight="1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2042.5</v>
      </c>
      <c r="I7" s="10">
        <f>I8+I9</f>
        <v>923.75</v>
      </c>
      <c r="J7" s="10">
        <f>J8+J9</f>
        <v>923.75</v>
      </c>
      <c r="K7" s="10">
        <f>K8+K9</f>
        <v>923.75</v>
      </c>
      <c r="L7" s="10">
        <f>L8+L9</f>
        <v>923.75</v>
      </c>
      <c r="M7" s="28">
        <f aca="true" t="shared" si="0" ref="M7:M12">H7+I7+J7+K7+L7</f>
        <v>5737.5</v>
      </c>
    </row>
    <row r="8" spans="1:13" ht="76.5" customHeight="1">
      <c r="A8" s="22" t="s">
        <v>28</v>
      </c>
      <c r="B8" s="3" t="s">
        <v>1</v>
      </c>
      <c r="C8" s="22" t="s">
        <v>11</v>
      </c>
      <c r="D8" s="22">
        <v>952</v>
      </c>
      <c r="E8" s="6" t="s">
        <v>17</v>
      </c>
      <c r="F8" s="3" t="s">
        <v>13</v>
      </c>
      <c r="G8" s="2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0"/>
        <v>212.5</v>
      </c>
    </row>
    <row r="9" spans="1:13" ht="65.25" customHeight="1">
      <c r="A9" s="22" t="s">
        <v>29</v>
      </c>
      <c r="B9" s="3" t="s">
        <v>27</v>
      </c>
      <c r="C9" s="2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0"/>
        <v>5525</v>
      </c>
    </row>
    <row r="10" spans="1:13" ht="75.75" customHeight="1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>I11+I12</f>
        <v>1505.721</v>
      </c>
      <c r="J10" s="10">
        <f>J11+J12</f>
        <v>1475.721</v>
      </c>
      <c r="K10" s="10">
        <f>K11+K12</f>
        <v>1475.721</v>
      </c>
      <c r="L10" s="10">
        <f>L11+L12</f>
        <v>1475.721</v>
      </c>
      <c r="M10" s="28">
        <f t="shared" si="0"/>
        <v>7511.605</v>
      </c>
    </row>
    <row r="11" spans="1:13" ht="66" customHeight="1">
      <c r="A11" s="6" t="s">
        <v>31</v>
      </c>
      <c r="B11" s="3" t="s">
        <v>22</v>
      </c>
      <c r="C11" s="22" t="s">
        <v>25</v>
      </c>
      <c r="D11" s="22">
        <v>951</v>
      </c>
      <c r="E11" s="6" t="s">
        <v>17</v>
      </c>
      <c r="F11" s="3" t="s">
        <v>14</v>
      </c>
      <c r="G11" s="6" t="s">
        <v>36</v>
      </c>
      <c r="H11" s="5">
        <v>515.251</v>
      </c>
      <c r="I11" s="5">
        <v>515.251</v>
      </c>
      <c r="J11" s="5">
        <v>515.251</v>
      </c>
      <c r="K11" s="5">
        <v>515.251</v>
      </c>
      <c r="L11" s="5">
        <v>515.251</v>
      </c>
      <c r="M11" s="28">
        <f t="shared" si="0"/>
        <v>2576.255</v>
      </c>
    </row>
    <row r="12" spans="1:13" ht="112.5" customHeight="1">
      <c r="A12" s="6" t="s">
        <v>32</v>
      </c>
      <c r="B12" s="3" t="s">
        <v>24</v>
      </c>
      <c r="C12" s="22" t="s">
        <v>26</v>
      </c>
      <c r="D12" s="22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0"/>
        <v>4935.35</v>
      </c>
    </row>
    <row r="14" spans="4:5" ht="15">
      <c r="D14" s="81" t="s">
        <v>37</v>
      </c>
      <c r="E14" s="81"/>
    </row>
  </sheetData>
  <sheetProtection/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26" customWidth="1"/>
    <col min="2" max="2" width="45.421875" style="26" customWidth="1"/>
    <col min="3" max="3" width="21.140625" style="26" customWidth="1"/>
    <col min="4" max="4" width="8.00390625" style="26" customWidth="1"/>
    <col min="5" max="5" width="7.7109375" style="26" customWidth="1"/>
    <col min="6" max="6" width="15.421875" style="26" customWidth="1"/>
    <col min="7" max="7" width="7.140625" style="26" customWidth="1"/>
    <col min="8" max="11" width="10.140625" style="26" bestFit="1" customWidth="1"/>
    <col min="12" max="12" width="9.7109375" style="26" customWidth="1"/>
    <col min="13" max="13" width="10.8515625" style="26" bestFit="1" customWidth="1"/>
    <col min="14" max="16384" width="9.140625" style="26" customWidth="1"/>
  </cols>
  <sheetData>
    <row r="1" spans="6:12" ht="92.25" customHeight="1">
      <c r="F1" s="82" t="s">
        <v>34</v>
      </c>
      <c r="G1" s="82"/>
      <c r="H1" s="82"/>
      <c r="I1" s="82"/>
      <c r="J1" s="82"/>
      <c r="K1" s="82"/>
      <c r="L1" s="82"/>
    </row>
    <row r="2" spans="2:12" ht="80.25" customHeight="1">
      <c r="B2" s="87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8" customFormat="1" ht="19.5" customHeight="1">
      <c r="A3" s="83"/>
      <c r="B3" s="84"/>
      <c r="C3" s="84"/>
      <c r="D3" s="84"/>
      <c r="E3" s="84"/>
      <c r="F3" s="84"/>
      <c r="G3" s="84"/>
      <c r="H3" s="85"/>
      <c r="I3" s="85"/>
      <c r="J3" s="85"/>
      <c r="K3" s="85"/>
      <c r="L3" s="85"/>
    </row>
    <row r="4" spans="1:13" ht="51.75" customHeight="1">
      <c r="A4" s="86"/>
      <c r="B4" s="86" t="s">
        <v>33</v>
      </c>
      <c r="C4" s="86" t="s">
        <v>3</v>
      </c>
      <c r="D4" s="86" t="s">
        <v>4</v>
      </c>
      <c r="E4" s="86"/>
      <c r="F4" s="86"/>
      <c r="G4" s="86"/>
      <c r="H4" s="86" t="s">
        <v>9</v>
      </c>
      <c r="I4" s="86"/>
      <c r="J4" s="86"/>
      <c r="K4" s="86"/>
      <c r="L4" s="86"/>
      <c r="M4" s="89" t="s">
        <v>39</v>
      </c>
    </row>
    <row r="5" spans="1:13" ht="41.25" customHeight="1">
      <c r="A5" s="86"/>
      <c r="B5" s="86"/>
      <c r="C5" s="86"/>
      <c r="D5" s="1" t="s">
        <v>5</v>
      </c>
      <c r="E5" s="1" t="s">
        <v>6</v>
      </c>
      <c r="F5" s="1" t="s">
        <v>7</v>
      </c>
      <c r="G5" s="1" t="s">
        <v>8</v>
      </c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90"/>
    </row>
    <row r="6" spans="1:13" s="8" customFormat="1" ht="109.5" customHeight="1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3768.6369999999997</v>
      </c>
      <c r="I6" s="15">
        <f>I7+I10</f>
        <v>2429.471</v>
      </c>
      <c r="J6" s="15">
        <f>J7+J10</f>
        <v>2399.471</v>
      </c>
      <c r="K6" s="15">
        <f>K7+K10</f>
        <v>2399.471</v>
      </c>
      <c r="L6" s="15">
        <f>L7+L10</f>
        <v>2399.471</v>
      </c>
      <c r="M6" s="28">
        <f>H6+I6+J6+K6+L6</f>
        <v>13396.520999999999</v>
      </c>
    </row>
    <row r="7" spans="1:13" s="11" customFormat="1" ht="47.25" customHeight="1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9">
        <f>H8+H9</f>
        <v>2042.5</v>
      </c>
      <c r="I7" s="10">
        <f>I8+I9</f>
        <v>923.75</v>
      </c>
      <c r="J7" s="10">
        <f>J8+J9</f>
        <v>923.75</v>
      </c>
      <c r="K7" s="10">
        <f>K8+K9</f>
        <v>923.75</v>
      </c>
      <c r="L7" s="10">
        <f>L8+L9</f>
        <v>923.75</v>
      </c>
      <c r="M7" s="28">
        <f aca="true" t="shared" si="0" ref="M7:M12">H7+I7+J7+K7+L7</f>
        <v>5737.5</v>
      </c>
    </row>
    <row r="8" spans="1:13" ht="76.5" customHeight="1">
      <c r="A8" s="27" t="s">
        <v>28</v>
      </c>
      <c r="B8" s="3" t="s">
        <v>1</v>
      </c>
      <c r="C8" s="27" t="s">
        <v>11</v>
      </c>
      <c r="D8" s="27">
        <v>952</v>
      </c>
      <c r="E8" s="6" t="s">
        <v>17</v>
      </c>
      <c r="F8" s="3" t="s">
        <v>13</v>
      </c>
      <c r="G8" s="27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0"/>
        <v>212.5</v>
      </c>
    </row>
    <row r="9" spans="1:13" ht="65.25" customHeight="1">
      <c r="A9" s="27" t="s">
        <v>29</v>
      </c>
      <c r="B9" s="3" t="s">
        <v>27</v>
      </c>
      <c r="C9" s="27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30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0"/>
        <v>5525</v>
      </c>
    </row>
    <row r="10" spans="1:13" ht="75.75" customHeight="1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4">
        <f>H11+H12</f>
        <v>1726.137</v>
      </c>
      <c r="I10" s="10">
        <f>I11+I12</f>
        <v>1505.721</v>
      </c>
      <c r="J10" s="10">
        <f>J11+J12</f>
        <v>1475.721</v>
      </c>
      <c r="K10" s="10">
        <f>K11+K12</f>
        <v>1475.721</v>
      </c>
      <c r="L10" s="10">
        <f>L11+L12</f>
        <v>1475.721</v>
      </c>
      <c r="M10" s="28">
        <f t="shared" si="0"/>
        <v>7659.020999999999</v>
      </c>
    </row>
    <row r="11" spans="1:13" ht="66" customHeight="1">
      <c r="A11" s="6" t="s">
        <v>31</v>
      </c>
      <c r="B11" s="3" t="s">
        <v>22</v>
      </c>
      <c r="C11" s="27" t="s">
        <v>25</v>
      </c>
      <c r="D11" s="27">
        <v>951</v>
      </c>
      <c r="E11" s="6" t="s">
        <v>17</v>
      </c>
      <c r="F11" s="3" t="s">
        <v>14</v>
      </c>
      <c r="G11" s="6" t="s">
        <v>36</v>
      </c>
      <c r="H11" s="5">
        <f>515.251</f>
        <v>515.251</v>
      </c>
      <c r="I11" s="5">
        <v>515.251</v>
      </c>
      <c r="J11" s="5">
        <v>515.251</v>
      </c>
      <c r="K11" s="5">
        <v>515.251</v>
      </c>
      <c r="L11" s="5">
        <v>515.251</v>
      </c>
      <c r="M11" s="28">
        <f t="shared" si="0"/>
        <v>2576.255</v>
      </c>
    </row>
    <row r="12" spans="1:13" ht="112.5" customHeight="1">
      <c r="A12" s="6" t="s">
        <v>32</v>
      </c>
      <c r="B12" s="3" t="s">
        <v>24</v>
      </c>
      <c r="C12" s="27" t="s">
        <v>26</v>
      </c>
      <c r="D12" s="27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0"/>
        <v>5082.7660000000005</v>
      </c>
    </row>
    <row r="14" spans="4:5" ht="15">
      <c r="D14" s="81" t="s">
        <v>37</v>
      </c>
      <c r="E14" s="81"/>
    </row>
  </sheetData>
  <sheetProtection/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31" customWidth="1"/>
    <col min="2" max="2" width="45.421875" style="31" customWidth="1"/>
    <col min="3" max="3" width="21.140625" style="31" customWidth="1"/>
    <col min="4" max="4" width="8.00390625" style="31" customWidth="1"/>
    <col min="5" max="5" width="7.7109375" style="31" customWidth="1"/>
    <col min="6" max="6" width="15.421875" style="31" customWidth="1"/>
    <col min="7" max="7" width="7.140625" style="31" customWidth="1"/>
    <col min="8" max="11" width="10.140625" style="31" bestFit="1" customWidth="1"/>
    <col min="12" max="12" width="9.7109375" style="31" customWidth="1"/>
    <col min="13" max="13" width="10.8515625" style="31" bestFit="1" customWidth="1"/>
    <col min="14" max="16384" width="9.140625" style="31" customWidth="1"/>
  </cols>
  <sheetData>
    <row r="1" spans="6:12" ht="92.25" customHeight="1">
      <c r="F1" s="82" t="s">
        <v>34</v>
      </c>
      <c r="G1" s="82"/>
      <c r="H1" s="82"/>
      <c r="I1" s="82"/>
      <c r="J1" s="82"/>
      <c r="K1" s="82"/>
      <c r="L1" s="82"/>
    </row>
    <row r="2" spans="2:12" ht="80.25" customHeight="1">
      <c r="B2" s="87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8" customFormat="1" ht="19.5" customHeight="1">
      <c r="A3" s="83"/>
      <c r="B3" s="84"/>
      <c r="C3" s="84"/>
      <c r="D3" s="84"/>
      <c r="E3" s="84"/>
      <c r="F3" s="84"/>
      <c r="G3" s="84"/>
      <c r="H3" s="85"/>
      <c r="I3" s="85"/>
      <c r="J3" s="85"/>
      <c r="K3" s="85"/>
      <c r="L3" s="85"/>
    </row>
    <row r="4" spans="1:13" ht="51.75" customHeight="1">
      <c r="A4" s="86"/>
      <c r="B4" s="86" t="s">
        <v>33</v>
      </c>
      <c r="C4" s="86" t="s">
        <v>3</v>
      </c>
      <c r="D4" s="86" t="s">
        <v>4</v>
      </c>
      <c r="E4" s="86"/>
      <c r="F4" s="86"/>
      <c r="G4" s="86"/>
      <c r="H4" s="86" t="s">
        <v>9</v>
      </c>
      <c r="I4" s="86"/>
      <c r="J4" s="86"/>
      <c r="K4" s="86"/>
      <c r="L4" s="86"/>
      <c r="M4" s="89" t="s">
        <v>39</v>
      </c>
    </row>
    <row r="5" spans="1:13" ht="41.25" customHeight="1">
      <c r="A5" s="86"/>
      <c r="B5" s="86"/>
      <c r="C5" s="86"/>
      <c r="D5" s="1" t="s">
        <v>5</v>
      </c>
      <c r="E5" s="1" t="s">
        <v>6</v>
      </c>
      <c r="F5" s="1" t="s">
        <v>7</v>
      </c>
      <c r="G5" s="1" t="s">
        <v>8</v>
      </c>
      <c r="H5" s="32">
        <v>2020</v>
      </c>
      <c r="I5" s="32">
        <v>2021</v>
      </c>
      <c r="J5" s="32">
        <v>2022</v>
      </c>
      <c r="K5" s="32">
        <v>2023</v>
      </c>
      <c r="L5" s="32">
        <v>2024</v>
      </c>
      <c r="M5" s="90"/>
    </row>
    <row r="6" spans="1:13" s="8" customFormat="1" ht="109.5" customHeight="1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4268.637</v>
      </c>
      <c r="I6" s="15">
        <f>I7+I10</f>
        <v>2429.471</v>
      </c>
      <c r="J6" s="15">
        <f>J7+J10</f>
        <v>2399.471</v>
      </c>
      <c r="K6" s="15">
        <f>K7+K10</f>
        <v>2399.471</v>
      </c>
      <c r="L6" s="15">
        <f>L7+L10</f>
        <v>2399.471</v>
      </c>
      <c r="M6" s="28">
        <f>H6+I6+J6+K6+L6</f>
        <v>13896.520999999999</v>
      </c>
    </row>
    <row r="7" spans="1:13" s="11" customFormat="1" ht="47.25" customHeight="1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2542.5</v>
      </c>
      <c r="I7" s="10">
        <f>I8+I9</f>
        <v>923.75</v>
      </c>
      <c r="J7" s="10">
        <f>J8+J9</f>
        <v>923.75</v>
      </c>
      <c r="K7" s="10">
        <f>K8+K9</f>
        <v>923.75</v>
      </c>
      <c r="L7" s="10">
        <f>L8+L9</f>
        <v>923.75</v>
      </c>
      <c r="M7" s="28">
        <f aca="true" t="shared" si="0" ref="M7:M12">H7+I7+J7+K7+L7</f>
        <v>6237.5</v>
      </c>
    </row>
    <row r="8" spans="1:13" ht="76.5" customHeight="1">
      <c r="A8" s="32" t="s">
        <v>28</v>
      </c>
      <c r="B8" s="3" t="s">
        <v>1</v>
      </c>
      <c r="C8" s="32" t="s">
        <v>11</v>
      </c>
      <c r="D8" s="32">
        <v>952</v>
      </c>
      <c r="E8" s="6" t="s">
        <v>17</v>
      </c>
      <c r="F8" s="3" t="s">
        <v>13</v>
      </c>
      <c r="G8" s="3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0"/>
        <v>212.5</v>
      </c>
    </row>
    <row r="9" spans="1:13" ht="65.25" customHeight="1">
      <c r="A9" s="32" t="s">
        <v>29</v>
      </c>
      <c r="B9" s="3" t="s">
        <v>27</v>
      </c>
      <c r="C9" s="3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881.25+1118.75+500</f>
        <v>2500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0"/>
        <v>6025</v>
      </c>
    </row>
    <row r="10" spans="1:13" ht="75.75" customHeight="1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9">
        <f>H11+H12</f>
        <v>1726.137</v>
      </c>
      <c r="I10" s="10">
        <f>I11+I12</f>
        <v>1505.721</v>
      </c>
      <c r="J10" s="10">
        <f>J11+J12</f>
        <v>1475.721</v>
      </c>
      <c r="K10" s="10">
        <f>K11+K12</f>
        <v>1475.721</v>
      </c>
      <c r="L10" s="10">
        <f>L11+L12</f>
        <v>1475.721</v>
      </c>
      <c r="M10" s="28">
        <f t="shared" si="0"/>
        <v>7659.020999999999</v>
      </c>
    </row>
    <row r="11" spans="1:13" ht="66" customHeight="1">
      <c r="A11" s="6" t="s">
        <v>31</v>
      </c>
      <c r="B11" s="3" t="s">
        <v>22</v>
      </c>
      <c r="C11" s="32" t="s">
        <v>25</v>
      </c>
      <c r="D11" s="32">
        <v>951</v>
      </c>
      <c r="E11" s="6" t="s">
        <v>17</v>
      </c>
      <c r="F11" s="3" t="s">
        <v>14</v>
      </c>
      <c r="G11" s="6" t="s">
        <v>36</v>
      </c>
      <c r="H11" s="5">
        <f>515.251</f>
        <v>515.251</v>
      </c>
      <c r="I11" s="5">
        <v>515.251</v>
      </c>
      <c r="J11" s="5">
        <v>515.251</v>
      </c>
      <c r="K11" s="5">
        <v>515.251</v>
      </c>
      <c r="L11" s="5">
        <v>515.251</v>
      </c>
      <c r="M11" s="28">
        <f t="shared" si="0"/>
        <v>2576.255</v>
      </c>
    </row>
    <row r="12" spans="1:13" ht="112.5" customHeight="1">
      <c r="A12" s="6" t="s">
        <v>32</v>
      </c>
      <c r="B12" s="3" t="s">
        <v>24</v>
      </c>
      <c r="C12" s="32" t="s">
        <v>26</v>
      </c>
      <c r="D12" s="32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0"/>
        <v>5082.7660000000005</v>
      </c>
    </row>
    <row r="14" spans="4:5" ht="15">
      <c r="D14" s="81" t="s">
        <v>37</v>
      </c>
      <c r="E14" s="81"/>
    </row>
  </sheetData>
  <sheetProtection/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6.7109375" style="33" customWidth="1"/>
    <col min="2" max="2" width="45.421875" style="33" customWidth="1"/>
    <col min="3" max="3" width="21.140625" style="33" customWidth="1"/>
    <col min="4" max="4" width="8.00390625" style="33" customWidth="1"/>
    <col min="5" max="5" width="7.7109375" style="33" customWidth="1"/>
    <col min="6" max="6" width="15.421875" style="33" customWidth="1"/>
    <col min="7" max="7" width="7.140625" style="33" customWidth="1"/>
    <col min="8" max="11" width="10.140625" style="33" bestFit="1" customWidth="1"/>
    <col min="12" max="12" width="9.7109375" style="33" customWidth="1"/>
    <col min="13" max="13" width="10.8515625" style="33" bestFit="1" customWidth="1"/>
    <col min="14" max="16384" width="9.140625" style="33" customWidth="1"/>
  </cols>
  <sheetData>
    <row r="1" spans="6:12" s="51" customFormat="1" ht="93" customHeight="1">
      <c r="F1" s="91" t="s">
        <v>41</v>
      </c>
      <c r="G1" s="88"/>
      <c r="H1" s="88"/>
      <c r="I1" s="88"/>
      <c r="J1" s="88"/>
      <c r="K1" s="88"/>
      <c r="L1" s="88"/>
    </row>
    <row r="2" spans="6:12" ht="92.25" customHeight="1">
      <c r="F2" s="95" t="s">
        <v>34</v>
      </c>
      <c r="G2" s="95"/>
      <c r="H2" s="95"/>
      <c r="I2" s="95"/>
      <c r="J2" s="95"/>
      <c r="K2" s="95"/>
      <c r="L2" s="95"/>
    </row>
    <row r="3" spans="2:12" ht="61.5" customHeight="1">
      <c r="B3" s="91" t="s">
        <v>38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34" customFormat="1" ht="19.5" customHeight="1">
      <c r="A4" s="97"/>
      <c r="B4" s="98"/>
      <c r="C4" s="98"/>
      <c r="D4" s="98"/>
      <c r="E4" s="98"/>
      <c r="F4" s="98"/>
      <c r="G4" s="98"/>
      <c r="H4" s="99"/>
      <c r="I4" s="99"/>
      <c r="J4" s="99"/>
      <c r="K4" s="99"/>
      <c r="L4" s="99"/>
    </row>
    <row r="5" spans="1:13" ht="38.25" customHeight="1">
      <c r="A5" s="100"/>
      <c r="B5" s="100" t="s">
        <v>33</v>
      </c>
      <c r="C5" s="100" t="s">
        <v>3</v>
      </c>
      <c r="D5" s="101" t="s">
        <v>4</v>
      </c>
      <c r="E5" s="101"/>
      <c r="F5" s="101"/>
      <c r="G5" s="101"/>
      <c r="H5" s="101" t="s">
        <v>9</v>
      </c>
      <c r="I5" s="101"/>
      <c r="J5" s="101"/>
      <c r="K5" s="101"/>
      <c r="L5" s="101"/>
      <c r="M5" s="92" t="s">
        <v>40</v>
      </c>
    </row>
    <row r="6" spans="1:13" ht="21.75" customHeight="1">
      <c r="A6" s="100"/>
      <c r="B6" s="100"/>
      <c r="C6" s="100"/>
      <c r="D6" s="35" t="s">
        <v>5</v>
      </c>
      <c r="E6" s="35" t="s">
        <v>6</v>
      </c>
      <c r="F6" s="35" t="s">
        <v>7</v>
      </c>
      <c r="G6" s="35" t="s">
        <v>8</v>
      </c>
      <c r="H6" s="36">
        <v>2020</v>
      </c>
      <c r="I6" s="53">
        <v>2021</v>
      </c>
      <c r="J6" s="53">
        <v>2022</v>
      </c>
      <c r="K6" s="53">
        <v>2023</v>
      </c>
      <c r="L6" s="36">
        <v>2024</v>
      </c>
      <c r="M6" s="93"/>
    </row>
    <row r="7" spans="1:15" s="42" customFormat="1" ht="96.75" customHeight="1">
      <c r="A7" s="37" t="s">
        <v>0</v>
      </c>
      <c r="B7" s="38" t="s">
        <v>10</v>
      </c>
      <c r="C7" s="38" t="s">
        <v>11</v>
      </c>
      <c r="D7" s="39" t="s">
        <v>2</v>
      </c>
      <c r="E7" s="39" t="s">
        <v>2</v>
      </c>
      <c r="F7" s="39" t="s">
        <v>15</v>
      </c>
      <c r="G7" s="39" t="s">
        <v>2</v>
      </c>
      <c r="H7" s="40">
        <f>H8+H11</f>
        <v>4236.707</v>
      </c>
      <c r="I7" s="40">
        <f>I8+I11</f>
        <v>3392.285</v>
      </c>
      <c r="J7" s="40">
        <f>J8+J11</f>
        <v>2492.285</v>
      </c>
      <c r="K7" s="40">
        <f>K8+K11</f>
        <v>2462.285</v>
      </c>
      <c r="L7" s="40">
        <f>L8+L11</f>
        <v>2399.471</v>
      </c>
      <c r="M7" s="41">
        <f>H7+I7+J7+K7+L7</f>
        <v>14983.033</v>
      </c>
      <c r="O7" s="57"/>
    </row>
    <row r="8" spans="1:13" s="47" customFormat="1" ht="36" customHeight="1">
      <c r="A8" s="43" t="s">
        <v>20</v>
      </c>
      <c r="B8" s="44" t="s">
        <v>18</v>
      </c>
      <c r="C8" s="45" t="s">
        <v>11</v>
      </c>
      <c r="D8" s="46" t="s">
        <v>2</v>
      </c>
      <c r="E8" s="46" t="s">
        <v>19</v>
      </c>
      <c r="F8" s="46" t="s">
        <v>23</v>
      </c>
      <c r="G8" s="46" t="s">
        <v>2</v>
      </c>
      <c r="H8" s="29">
        <f>H9+H10</f>
        <v>2540.57</v>
      </c>
      <c r="I8" s="29">
        <f>I9+I10</f>
        <v>1042.5</v>
      </c>
      <c r="J8" s="29">
        <f>J9+J10</f>
        <v>1042.5</v>
      </c>
      <c r="K8" s="29">
        <f>K9+K10</f>
        <v>1042.5</v>
      </c>
      <c r="L8" s="29">
        <f>L9+L10</f>
        <v>923.75</v>
      </c>
      <c r="M8" s="41">
        <f aca="true" t="shared" si="0" ref="M8:M13">H8+I8+J8+K8+L8</f>
        <v>6591.82</v>
      </c>
    </row>
    <row r="9" spans="1:13" ht="58.5" customHeight="1">
      <c r="A9" s="36" t="s">
        <v>28</v>
      </c>
      <c r="B9" s="48" t="s">
        <v>1</v>
      </c>
      <c r="C9" s="36" t="s">
        <v>11</v>
      </c>
      <c r="D9" s="36">
        <v>952</v>
      </c>
      <c r="E9" s="43" t="s">
        <v>17</v>
      </c>
      <c r="F9" s="48" t="s">
        <v>13</v>
      </c>
      <c r="G9" s="36">
        <v>240</v>
      </c>
      <c r="H9" s="49">
        <f>42.5-1.93</f>
        <v>40.57</v>
      </c>
      <c r="I9" s="49">
        <v>42.5</v>
      </c>
      <c r="J9" s="49">
        <v>42.5</v>
      </c>
      <c r="K9" s="49">
        <v>42.5</v>
      </c>
      <c r="L9" s="49">
        <v>42.5</v>
      </c>
      <c r="M9" s="41">
        <f t="shared" si="0"/>
        <v>210.57</v>
      </c>
    </row>
    <row r="10" spans="1:13" ht="50.25" customHeight="1">
      <c r="A10" s="36" t="s">
        <v>29</v>
      </c>
      <c r="B10" s="48" t="s">
        <v>27</v>
      </c>
      <c r="C10" s="36" t="s">
        <v>11</v>
      </c>
      <c r="D10" s="43">
        <v>952</v>
      </c>
      <c r="E10" s="43" t="s">
        <v>16</v>
      </c>
      <c r="F10" s="43" t="s">
        <v>13</v>
      </c>
      <c r="G10" s="43" t="s">
        <v>35</v>
      </c>
      <c r="H10" s="30">
        <f>881.25+1118.75+500</f>
        <v>2500</v>
      </c>
      <c r="I10" s="30">
        <v>1000</v>
      </c>
      <c r="J10" s="30">
        <v>1000</v>
      </c>
      <c r="K10" s="30">
        <v>1000</v>
      </c>
      <c r="L10" s="30">
        <v>881.25</v>
      </c>
      <c r="M10" s="41">
        <f t="shared" si="0"/>
        <v>6381.25</v>
      </c>
    </row>
    <row r="11" spans="1:13" ht="66.75" customHeight="1">
      <c r="A11" s="43" t="s">
        <v>30</v>
      </c>
      <c r="B11" s="44" t="s">
        <v>12</v>
      </c>
      <c r="C11" s="45" t="s">
        <v>11</v>
      </c>
      <c r="D11" s="46" t="s">
        <v>2</v>
      </c>
      <c r="E11" s="46" t="s">
        <v>19</v>
      </c>
      <c r="F11" s="44" t="s">
        <v>21</v>
      </c>
      <c r="G11" s="46" t="s">
        <v>2</v>
      </c>
      <c r="H11" s="29">
        <f>H12+H13</f>
        <v>1696.137</v>
      </c>
      <c r="I11" s="29">
        <f>I12+I13</f>
        <v>2349.785</v>
      </c>
      <c r="J11" s="29">
        <f>J12+J13</f>
        <v>1449.785</v>
      </c>
      <c r="K11" s="29">
        <f>K12+K13</f>
        <v>1419.785</v>
      </c>
      <c r="L11" s="29">
        <f>L12+L13</f>
        <v>1475.721</v>
      </c>
      <c r="M11" s="41">
        <f t="shared" si="0"/>
        <v>8391.213</v>
      </c>
    </row>
    <row r="12" spans="1:13" ht="48" customHeight="1">
      <c r="A12" s="43" t="s">
        <v>31</v>
      </c>
      <c r="B12" s="48" t="s">
        <v>22</v>
      </c>
      <c r="C12" s="36" t="s">
        <v>25</v>
      </c>
      <c r="D12" s="36">
        <v>951</v>
      </c>
      <c r="E12" s="43" t="s">
        <v>17</v>
      </c>
      <c r="F12" s="48" t="s">
        <v>14</v>
      </c>
      <c r="G12" s="43" t="s">
        <v>36</v>
      </c>
      <c r="H12" s="30">
        <f>515.251-30</f>
        <v>485.251</v>
      </c>
      <c r="I12" s="30">
        <v>459.315</v>
      </c>
      <c r="J12" s="30">
        <v>459.315</v>
      </c>
      <c r="K12" s="30">
        <v>459.315</v>
      </c>
      <c r="L12" s="30">
        <v>515.251</v>
      </c>
      <c r="M12" s="41">
        <f t="shared" si="0"/>
        <v>2378.447</v>
      </c>
    </row>
    <row r="13" spans="1:13" ht="95.25" customHeight="1">
      <c r="A13" s="43" t="s">
        <v>32</v>
      </c>
      <c r="B13" s="48" t="s">
        <v>24</v>
      </c>
      <c r="C13" s="36" t="s">
        <v>26</v>
      </c>
      <c r="D13" s="36">
        <v>952</v>
      </c>
      <c r="E13" s="43" t="s">
        <v>17</v>
      </c>
      <c r="F13" s="48" t="s">
        <v>14</v>
      </c>
      <c r="G13" s="43" t="s">
        <v>36</v>
      </c>
      <c r="H13" s="30">
        <f>1063.47+147.416</f>
        <v>1210.886</v>
      </c>
      <c r="I13" s="30">
        <v>1890.47</v>
      </c>
      <c r="J13" s="30">
        <v>990.47</v>
      </c>
      <c r="K13" s="30">
        <v>960.47</v>
      </c>
      <c r="L13" s="30">
        <v>960.47</v>
      </c>
      <c r="M13" s="50">
        <f t="shared" si="0"/>
        <v>6012.7660000000005</v>
      </c>
    </row>
    <row r="15" spans="4:5" ht="15">
      <c r="D15" s="94" t="s">
        <v>37</v>
      </c>
      <c r="E15" s="94"/>
    </row>
  </sheetData>
  <sheetProtection/>
  <mergeCells count="11">
    <mergeCell ref="H5:L5"/>
    <mergeCell ref="F1:L1"/>
    <mergeCell ref="M5:M6"/>
    <mergeCell ref="D15:E15"/>
    <mergeCell ref="F2:L2"/>
    <mergeCell ref="B3:L3"/>
    <mergeCell ref="A4:L4"/>
    <mergeCell ref="A5:A6"/>
    <mergeCell ref="B5:B6"/>
    <mergeCell ref="C5:C6"/>
    <mergeCell ref="D5:G5"/>
  </mergeCells>
  <printOptions/>
  <pageMargins left="0.7086614173228347" right="0" top="0" bottom="0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90" zoomScaleSheetLayoutView="90" zoomScalePageLayoutView="0" workbookViewId="0" topLeftCell="A1">
      <selection activeCell="B14" sqref="B14:L14"/>
    </sheetView>
  </sheetViews>
  <sheetFormatPr defaultColWidth="9.140625" defaultRowHeight="15"/>
  <cols>
    <col min="1" max="1" width="6.7109375" style="51" customWidth="1"/>
    <col min="2" max="2" width="60.8515625" style="51" customWidth="1"/>
    <col min="3" max="3" width="28.7109375" style="51" customWidth="1"/>
    <col min="4" max="4" width="8.00390625" style="51" customWidth="1"/>
    <col min="5" max="5" width="7.7109375" style="51" customWidth="1"/>
    <col min="6" max="6" width="15.421875" style="51" customWidth="1"/>
    <col min="7" max="7" width="7.140625" style="51" customWidth="1"/>
    <col min="8" max="8" width="12.28125" style="51" bestFit="1" customWidth="1"/>
    <col min="9" max="9" width="11.57421875" style="51" customWidth="1"/>
    <col min="10" max="11" width="12.28125" style="51" bestFit="1" customWidth="1"/>
    <col min="12" max="12" width="12.28125" style="51" customWidth="1"/>
    <col min="13" max="16384" width="9.140625" style="51" customWidth="1"/>
  </cols>
  <sheetData>
    <row r="1" spans="6:12" s="74" customFormat="1" ht="24.75" customHeight="1">
      <c r="F1" s="75"/>
      <c r="G1" s="78"/>
      <c r="H1" s="78"/>
      <c r="I1" s="78"/>
      <c r="J1" s="104" t="s">
        <v>54</v>
      </c>
      <c r="K1" s="104"/>
      <c r="L1" s="104"/>
    </row>
    <row r="2" spans="6:12" s="74" customFormat="1" ht="19.5" customHeight="1">
      <c r="F2" s="75"/>
      <c r="G2" s="78"/>
      <c r="H2" s="78"/>
      <c r="I2" s="105" t="s">
        <v>53</v>
      </c>
      <c r="J2" s="105"/>
      <c r="K2" s="105"/>
      <c r="L2" s="105"/>
    </row>
    <row r="3" spans="6:12" s="74" customFormat="1" ht="18.75" customHeight="1">
      <c r="F3" s="75"/>
      <c r="G3" s="105" t="s">
        <v>52</v>
      </c>
      <c r="H3" s="105"/>
      <c r="I3" s="105"/>
      <c r="J3" s="105"/>
      <c r="K3" s="105"/>
      <c r="L3" s="105"/>
    </row>
    <row r="4" spans="6:12" s="74" customFormat="1" ht="15.75" customHeight="1">
      <c r="F4" s="75"/>
      <c r="G4" s="78"/>
      <c r="H4" s="105" t="s">
        <v>59</v>
      </c>
      <c r="I4" s="105"/>
      <c r="J4" s="105"/>
      <c r="K4" s="105"/>
      <c r="L4" s="105"/>
    </row>
    <row r="5" spans="6:12" s="74" customFormat="1" ht="15.75" customHeight="1">
      <c r="F5" s="75"/>
      <c r="G5" s="76"/>
      <c r="H5" s="76"/>
      <c r="I5" s="76"/>
      <c r="J5" s="76"/>
      <c r="K5" s="76"/>
      <c r="L5" s="76"/>
    </row>
    <row r="6" spans="6:12" s="74" customFormat="1" ht="21" customHeight="1">
      <c r="F6" s="75"/>
      <c r="G6" s="77"/>
      <c r="H6" s="77"/>
      <c r="I6" s="77"/>
      <c r="J6" s="106" t="s">
        <v>56</v>
      </c>
      <c r="K6" s="106"/>
      <c r="L6" s="106"/>
    </row>
    <row r="7" spans="6:12" s="74" customFormat="1" ht="15.75" customHeight="1">
      <c r="F7" s="75"/>
      <c r="G7" s="77"/>
      <c r="H7" s="77"/>
      <c r="I7" s="102" t="s">
        <v>55</v>
      </c>
      <c r="J7" s="103"/>
      <c r="K7" s="103"/>
      <c r="L7" s="103"/>
    </row>
    <row r="8" spans="6:12" s="74" customFormat="1" ht="15.75" customHeight="1">
      <c r="F8" s="75"/>
      <c r="G8" s="77"/>
      <c r="H8" s="77"/>
      <c r="I8" s="103"/>
      <c r="J8" s="103"/>
      <c r="K8" s="103"/>
      <c r="L8" s="103"/>
    </row>
    <row r="9" spans="6:12" s="74" customFormat="1" ht="15.75" customHeight="1">
      <c r="F9" s="75"/>
      <c r="G9" s="77"/>
      <c r="H9" s="77"/>
      <c r="I9" s="103"/>
      <c r="J9" s="103"/>
      <c r="K9" s="103"/>
      <c r="L9" s="103"/>
    </row>
    <row r="10" spans="6:12" s="74" customFormat="1" ht="15.75" customHeight="1">
      <c r="F10" s="75"/>
      <c r="G10" s="77"/>
      <c r="H10" s="77"/>
      <c r="I10" s="103"/>
      <c r="J10" s="103"/>
      <c r="K10" s="103"/>
      <c r="L10" s="103"/>
    </row>
    <row r="11" spans="6:12" s="74" customFormat="1" ht="21" customHeight="1">
      <c r="F11" s="75"/>
      <c r="G11" s="77"/>
      <c r="H11" s="77"/>
      <c r="I11" s="103"/>
      <c r="J11" s="103"/>
      <c r="K11" s="103"/>
      <c r="L11" s="103"/>
    </row>
    <row r="12" spans="6:12" ht="14.25" customHeight="1">
      <c r="F12" s="52"/>
      <c r="G12" s="79"/>
      <c r="H12" s="107"/>
      <c r="I12" s="107"/>
      <c r="J12" s="107"/>
      <c r="K12" s="107"/>
      <c r="L12" s="79"/>
    </row>
    <row r="13" spans="6:12" ht="12.75" customHeight="1">
      <c r="F13" s="95"/>
      <c r="G13" s="95"/>
      <c r="H13" s="95"/>
      <c r="I13" s="95"/>
      <c r="J13" s="95"/>
      <c r="K13" s="95"/>
      <c r="L13" s="95"/>
    </row>
    <row r="14" spans="1:12" ht="60" customHeight="1">
      <c r="A14" s="58"/>
      <c r="B14" s="108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38.25" customHeight="1">
      <c r="A15" s="110"/>
      <c r="B15" s="110" t="s">
        <v>33</v>
      </c>
      <c r="C15" s="110" t="s">
        <v>3</v>
      </c>
      <c r="D15" s="111" t="s">
        <v>4</v>
      </c>
      <c r="E15" s="111"/>
      <c r="F15" s="111"/>
      <c r="G15" s="111"/>
      <c r="H15" s="111" t="s">
        <v>9</v>
      </c>
      <c r="I15" s="111"/>
      <c r="J15" s="111"/>
      <c r="K15" s="111"/>
      <c r="L15" s="111"/>
    </row>
    <row r="16" spans="1:12" ht="21.75" customHeight="1">
      <c r="A16" s="110"/>
      <c r="B16" s="110"/>
      <c r="C16" s="110"/>
      <c r="D16" s="35" t="s">
        <v>5</v>
      </c>
      <c r="E16" s="35" t="s">
        <v>6</v>
      </c>
      <c r="F16" s="35" t="s">
        <v>7</v>
      </c>
      <c r="G16" s="35" t="s">
        <v>8</v>
      </c>
      <c r="H16" s="59">
        <v>2020</v>
      </c>
      <c r="I16" s="59">
        <v>2021</v>
      </c>
      <c r="J16" s="59">
        <v>2022</v>
      </c>
      <c r="K16" s="59">
        <v>2023</v>
      </c>
      <c r="L16" s="59">
        <v>2024</v>
      </c>
    </row>
    <row r="17" spans="1:14" s="42" customFormat="1" ht="90" customHeight="1">
      <c r="A17" s="60" t="s">
        <v>0</v>
      </c>
      <c r="B17" s="61" t="s">
        <v>49</v>
      </c>
      <c r="C17" s="61"/>
      <c r="D17" s="67" t="s">
        <v>2</v>
      </c>
      <c r="E17" s="62" t="s">
        <v>2</v>
      </c>
      <c r="F17" s="62" t="s">
        <v>15</v>
      </c>
      <c r="G17" s="62" t="s">
        <v>2</v>
      </c>
      <c r="H17" s="63">
        <f>H18+H21</f>
        <v>4236.707</v>
      </c>
      <c r="I17" s="63">
        <f>I18+I21</f>
        <v>4906.309</v>
      </c>
      <c r="J17" s="63">
        <f>J18+J21</f>
        <v>2492.285</v>
      </c>
      <c r="K17" s="63">
        <f>K18+K21</f>
        <v>2462.285</v>
      </c>
      <c r="L17" s="63">
        <f>L18+L21</f>
        <v>2399.471</v>
      </c>
      <c r="N17" s="57"/>
    </row>
    <row r="18" spans="1:12" s="47" customFormat="1" ht="36" customHeight="1">
      <c r="A18" s="64" t="s">
        <v>58</v>
      </c>
      <c r="B18" s="65" t="s">
        <v>18</v>
      </c>
      <c r="C18" s="66"/>
      <c r="D18" s="67" t="s">
        <v>2</v>
      </c>
      <c r="E18" s="67" t="s">
        <v>19</v>
      </c>
      <c r="F18" s="67" t="s">
        <v>23</v>
      </c>
      <c r="G18" s="67" t="s">
        <v>2</v>
      </c>
      <c r="H18" s="68">
        <f>H19+H20</f>
        <v>2540.57</v>
      </c>
      <c r="I18" s="68">
        <f>I19+I20</f>
        <v>2542.5</v>
      </c>
      <c r="J18" s="68">
        <f>J19+J20</f>
        <v>1042.5</v>
      </c>
      <c r="K18" s="68">
        <f>K19+K20</f>
        <v>1042.5</v>
      </c>
      <c r="L18" s="68">
        <f>L19+L20</f>
        <v>923.75</v>
      </c>
    </row>
    <row r="19" spans="1:12" ht="58.5" customHeight="1">
      <c r="A19" s="59" t="s">
        <v>28</v>
      </c>
      <c r="B19" s="69" t="s">
        <v>50</v>
      </c>
      <c r="C19" s="59" t="s">
        <v>45</v>
      </c>
      <c r="D19" s="64" t="s">
        <v>48</v>
      </c>
      <c r="E19" s="64" t="s">
        <v>17</v>
      </c>
      <c r="F19" s="69" t="s">
        <v>13</v>
      </c>
      <c r="G19" s="59">
        <v>240</v>
      </c>
      <c r="H19" s="70">
        <f>42.5-1.93</f>
        <v>40.57</v>
      </c>
      <c r="I19" s="70">
        <v>42.5</v>
      </c>
      <c r="J19" s="70">
        <v>42.5</v>
      </c>
      <c r="K19" s="70">
        <v>42.5</v>
      </c>
      <c r="L19" s="70">
        <v>42.5</v>
      </c>
    </row>
    <row r="20" spans="1:12" ht="50.25" customHeight="1">
      <c r="A20" s="59" t="s">
        <v>29</v>
      </c>
      <c r="B20" s="69" t="s">
        <v>27</v>
      </c>
      <c r="C20" s="59" t="s">
        <v>47</v>
      </c>
      <c r="D20" s="67" t="s">
        <v>48</v>
      </c>
      <c r="E20" s="64" t="s">
        <v>16</v>
      </c>
      <c r="F20" s="64" t="s">
        <v>13</v>
      </c>
      <c r="G20" s="64" t="s">
        <v>35</v>
      </c>
      <c r="H20" s="71">
        <f>881.25+1118.75+500</f>
        <v>2500</v>
      </c>
      <c r="I20" s="71">
        <f>1000+1500</f>
        <v>2500</v>
      </c>
      <c r="J20" s="71">
        <v>1000</v>
      </c>
      <c r="K20" s="71">
        <v>1000</v>
      </c>
      <c r="L20" s="71">
        <v>881.25</v>
      </c>
    </row>
    <row r="21" spans="1:12" ht="51" customHeight="1">
      <c r="A21" s="64" t="s">
        <v>30</v>
      </c>
      <c r="B21" s="65" t="s">
        <v>12</v>
      </c>
      <c r="C21" s="66"/>
      <c r="D21" s="67" t="s">
        <v>2</v>
      </c>
      <c r="E21" s="67" t="s">
        <v>19</v>
      </c>
      <c r="F21" s="65" t="s">
        <v>21</v>
      </c>
      <c r="G21" s="67" t="s">
        <v>2</v>
      </c>
      <c r="H21" s="68">
        <f>H22+H23</f>
        <v>1696.137</v>
      </c>
      <c r="I21" s="68">
        <f>I22+I23</f>
        <v>2363.809</v>
      </c>
      <c r="J21" s="68">
        <f>J22+J23</f>
        <v>1449.785</v>
      </c>
      <c r="K21" s="68">
        <f>K22+K23</f>
        <v>1419.785</v>
      </c>
      <c r="L21" s="68">
        <f>L22+L23</f>
        <v>1475.721</v>
      </c>
    </row>
    <row r="22" spans="1:12" ht="42.75" customHeight="1">
      <c r="A22" s="64" t="s">
        <v>31</v>
      </c>
      <c r="B22" s="69" t="s">
        <v>22</v>
      </c>
      <c r="C22" s="59" t="s">
        <v>25</v>
      </c>
      <c r="D22" s="73">
        <v>955</v>
      </c>
      <c r="E22" s="64" t="s">
        <v>17</v>
      </c>
      <c r="F22" s="69" t="s">
        <v>14</v>
      </c>
      <c r="G22" s="64" t="s">
        <v>36</v>
      </c>
      <c r="H22" s="71">
        <f>515.251-30</f>
        <v>485.251</v>
      </c>
      <c r="I22" s="71">
        <f>459.315+14.024</f>
        <v>473.339</v>
      </c>
      <c r="J22" s="71">
        <v>459.315</v>
      </c>
      <c r="K22" s="71">
        <v>459.315</v>
      </c>
      <c r="L22" s="71">
        <v>515.251</v>
      </c>
    </row>
    <row r="23" spans="1:12" ht="82.5" customHeight="1">
      <c r="A23" s="64" t="s">
        <v>32</v>
      </c>
      <c r="B23" s="80" t="s">
        <v>51</v>
      </c>
      <c r="C23" s="59" t="s">
        <v>26</v>
      </c>
      <c r="D23" s="59">
        <v>956</v>
      </c>
      <c r="E23" s="64" t="s">
        <v>17</v>
      </c>
      <c r="F23" s="69" t="s">
        <v>14</v>
      </c>
      <c r="G23" s="64" t="s">
        <v>36</v>
      </c>
      <c r="H23" s="71">
        <f>1063.47+147.416</f>
        <v>1210.886</v>
      </c>
      <c r="I23" s="71">
        <v>1890.47</v>
      </c>
      <c r="J23" s="71">
        <v>990.47</v>
      </c>
      <c r="K23" s="71">
        <v>960.47</v>
      </c>
      <c r="L23" s="71">
        <v>960.47</v>
      </c>
    </row>
    <row r="24" spans="4:5" ht="15">
      <c r="D24" s="94"/>
      <c r="E24" s="94"/>
    </row>
  </sheetData>
  <sheetProtection/>
  <mergeCells count="15">
    <mergeCell ref="D24:E24"/>
    <mergeCell ref="H12:K12"/>
    <mergeCell ref="F13:L13"/>
    <mergeCell ref="B14:L14"/>
    <mergeCell ref="A15:A16"/>
    <mergeCell ref="B15:B16"/>
    <mergeCell ref="C15:C16"/>
    <mergeCell ref="D15:G15"/>
    <mergeCell ref="H15:L15"/>
    <mergeCell ref="I7:L11"/>
    <mergeCell ref="J1:L1"/>
    <mergeCell ref="I2:L2"/>
    <mergeCell ref="G3:L3"/>
    <mergeCell ref="H4:L4"/>
    <mergeCell ref="J6:L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0" zoomScaleNormal="80" zoomScalePageLayoutView="0" workbookViewId="0" topLeftCell="C1">
      <selection activeCell="D9" sqref="D9:D14"/>
    </sheetView>
  </sheetViews>
  <sheetFormatPr defaultColWidth="9.140625" defaultRowHeight="15"/>
  <cols>
    <col min="1" max="1" width="6.7109375" style="55" customWidth="1"/>
    <col min="2" max="2" width="60.8515625" style="55" customWidth="1"/>
    <col min="3" max="3" width="28.7109375" style="55" customWidth="1"/>
    <col min="4" max="4" width="8.00390625" style="55" customWidth="1"/>
    <col min="5" max="5" width="7.7109375" style="55" customWidth="1"/>
    <col min="6" max="6" width="15.421875" style="55" customWidth="1"/>
    <col min="7" max="7" width="7.140625" style="55" customWidth="1"/>
    <col min="8" max="8" width="12.28125" style="55" bestFit="1" customWidth="1"/>
    <col min="9" max="9" width="11.57421875" style="55" customWidth="1"/>
    <col min="10" max="11" width="12.28125" style="55" bestFit="1" customWidth="1"/>
    <col min="12" max="12" width="12.28125" style="55" customWidth="1"/>
    <col min="13" max="13" width="11.28125" style="55" bestFit="1" customWidth="1"/>
    <col min="14" max="16384" width="9.140625" style="55" customWidth="1"/>
  </cols>
  <sheetData>
    <row r="1" spans="6:12" ht="35.25" customHeight="1">
      <c r="F1" s="112" t="s">
        <v>41</v>
      </c>
      <c r="G1" s="113"/>
      <c r="H1" s="113"/>
      <c r="I1" s="113"/>
      <c r="J1" s="113"/>
      <c r="K1" s="113"/>
      <c r="L1" s="113"/>
    </row>
    <row r="2" spans="6:12" ht="17.25" customHeight="1">
      <c r="F2" s="56"/>
      <c r="G2" s="54"/>
      <c r="H2" s="114" t="s">
        <v>42</v>
      </c>
      <c r="I2" s="88"/>
      <c r="J2" s="88"/>
      <c r="K2" s="88"/>
      <c r="L2" s="54"/>
    </row>
    <row r="3" spans="6:12" ht="92.25" customHeight="1">
      <c r="F3" s="95" t="s">
        <v>43</v>
      </c>
      <c r="G3" s="95"/>
      <c r="H3" s="95"/>
      <c r="I3" s="95"/>
      <c r="J3" s="95"/>
      <c r="K3" s="95"/>
      <c r="L3" s="95"/>
    </row>
    <row r="4" spans="1:12" ht="61.5" customHeight="1">
      <c r="A4" s="58"/>
      <c r="B4" s="108" t="s">
        <v>44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34" customFormat="1" ht="19.5" customHeight="1">
      <c r="A5" s="115"/>
      <c r="B5" s="116"/>
      <c r="C5" s="116"/>
      <c r="D5" s="116"/>
      <c r="E5" s="116"/>
      <c r="F5" s="116"/>
      <c r="G5" s="116"/>
      <c r="H5" s="117"/>
      <c r="I5" s="117"/>
      <c r="J5" s="117"/>
      <c r="K5" s="117"/>
      <c r="L5" s="117"/>
    </row>
    <row r="6" spans="1:12" ht="38.25" customHeight="1">
      <c r="A6" s="110"/>
      <c r="B6" s="110" t="s">
        <v>33</v>
      </c>
      <c r="C6" s="110" t="s">
        <v>3</v>
      </c>
      <c r="D6" s="111" t="s">
        <v>4</v>
      </c>
      <c r="E6" s="111"/>
      <c r="F6" s="111"/>
      <c r="G6" s="111"/>
      <c r="H6" s="111" t="s">
        <v>9</v>
      </c>
      <c r="I6" s="111"/>
      <c r="J6" s="111"/>
      <c r="K6" s="111"/>
      <c r="L6" s="111"/>
    </row>
    <row r="7" spans="1:12" ht="21.75" customHeight="1">
      <c r="A7" s="110"/>
      <c r="B7" s="110"/>
      <c r="C7" s="110"/>
      <c r="D7" s="35" t="s">
        <v>5</v>
      </c>
      <c r="E7" s="35" t="s">
        <v>6</v>
      </c>
      <c r="F7" s="35" t="s">
        <v>7</v>
      </c>
      <c r="G7" s="35" t="s">
        <v>8</v>
      </c>
      <c r="H7" s="59">
        <v>2020</v>
      </c>
      <c r="I7" s="59">
        <v>2021</v>
      </c>
      <c r="J7" s="59">
        <v>2022</v>
      </c>
      <c r="K7" s="59">
        <v>2023</v>
      </c>
      <c r="L7" s="59">
        <v>2024</v>
      </c>
    </row>
    <row r="8" spans="1:14" s="42" customFormat="1" ht="96.75" customHeight="1">
      <c r="A8" s="60" t="s">
        <v>0</v>
      </c>
      <c r="B8" s="61" t="s">
        <v>10</v>
      </c>
      <c r="C8" s="61"/>
      <c r="D8" s="62" t="s">
        <v>2</v>
      </c>
      <c r="E8" s="62" t="s">
        <v>2</v>
      </c>
      <c r="F8" s="62" t="s">
        <v>15</v>
      </c>
      <c r="G8" s="62" t="s">
        <v>2</v>
      </c>
      <c r="H8" s="63">
        <f>H9+H12</f>
        <v>4236.707</v>
      </c>
      <c r="I8" s="63">
        <f>I9+I12</f>
        <v>3392.285</v>
      </c>
      <c r="J8" s="63">
        <f>J9+J12</f>
        <v>2492.285</v>
      </c>
      <c r="K8" s="63">
        <f>K9+K12</f>
        <v>2462.285</v>
      </c>
      <c r="L8" s="63">
        <f>L9+L12</f>
        <v>2399.471</v>
      </c>
      <c r="M8" s="72">
        <f>H8+I8+J8+K8+L8</f>
        <v>14983.033</v>
      </c>
      <c r="N8" s="57"/>
    </row>
    <row r="9" spans="1:13" s="47" customFormat="1" ht="36" customHeight="1">
      <c r="A9" s="64" t="s">
        <v>20</v>
      </c>
      <c r="B9" s="65" t="s">
        <v>18</v>
      </c>
      <c r="C9" s="66"/>
      <c r="D9" s="67" t="s">
        <v>2</v>
      </c>
      <c r="E9" s="67" t="s">
        <v>19</v>
      </c>
      <c r="F9" s="67" t="s">
        <v>23</v>
      </c>
      <c r="G9" s="67" t="s">
        <v>2</v>
      </c>
      <c r="H9" s="68">
        <f>H10+H11</f>
        <v>2540.57</v>
      </c>
      <c r="I9" s="68">
        <f>I10+I11</f>
        <v>1042.5</v>
      </c>
      <c r="J9" s="68">
        <f>J10+J11</f>
        <v>1042.5</v>
      </c>
      <c r="K9" s="68">
        <f>K10+K11</f>
        <v>1042.5</v>
      </c>
      <c r="L9" s="68">
        <f>L10+L11</f>
        <v>923.75</v>
      </c>
      <c r="M9" s="72">
        <f aca="true" t="shared" si="0" ref="M9:M14">H9+I9+J9+K9+L9</f>
        <v>6591.82</v>
      </c>
    </row>
    <row r="10" spans="1:13" ht="58.5" customHeight="1">
      <c r="A10" s="59" t="s">
        <v>28</v>
      </c>
      <c r="B10" s="69" t="s">
        <v>1</v>
      </c>
      <c r="C10" s="59" t="s">
        <v>45</v>
      </c>
      <c r="D10" s="59">
        <v>956</v>
      </c>
      <c r="E10" s="64" t="s">
        <v>17</v>
      </c>
      <c r="F10" s="69" t="s">
        <v>13</v>
      </c>
      <c r="G10" s="59">
        <v>240</v>
      </c>
      <c r="H10" s="70">
        <f>42.5-1.93</f>
        <v>40.57</v>
      </c>
      <c r="I10" s="70">
        <v>42.5</v>
      </c>
      <c r="J10" s="70">
        <v>42.5</v>
      </c>
      <c r="K10" s="70">
        <v>42.5</v>
      </c>
      <c r="L10" s="70">
        <v>42.5</v>
      </c>
      <c r="M10" s="72">
        <f t="shared" si="0"/>
        <v>210.57</v>
      </c>
    </row>
    <row r="11" spans="1:13" ht="50.25" customHeight="1">
      <c r="A11" s="59" t="s">
        <v>29</v>
      </c>
      <c r="B11" s="69" t="s">
        <v>27</v>
      </c>
      <c r="C11" s="59" t="s">
        <v>47</v>
      </c>
      <c r="D11" s="64" t="s">
        <v>48</v>
      </c>
      <c r="E11" s="64" t="s">
        <v>16</v>
      </c>
      <c r="F11" s="64" t="s">
        <v>13</v>
      </c>
      <c r="G11" s="64" t="s">
        <v>35</v>
      </c>
      <c r="H11" s="71">
        <f>881.25+1118.75+500</f>
        <v>2500</v>
      </c>
      <c r="I11" s="71">
        <v>1000</v>
      </c>
      <c r="J11" s="71">
        <v>1000</v>
      </c>
      <c r="K11" s="71">
        <v>1000</v>
      </c>
      <c r="L11" s="71">
        <v>881.25</v>
      </c>
      <c r="M11" s="72">
        <f t="shared" si="0"/>
        <v>6381.25</v>
      </c>
    </row>
    <row r="12" spans="1:13" ht="66.75" customHeight="1">
      <c r="A12" s="64" t="s">
        <v>30</v>
      </c>
      <c r="B12" s="65" t="s">
        <v>12</v>
      </c>
      <c r="C12" s="66"/>
      <c r="D12" s="67" t="s">
        <v>2</v>
      </c>
      <c r="E12" s="67" t="s">
        <v>19</v>
      </c>
      <c r="F12" s="65" t="s">
        <v>21</v>
      </c>
      <c r="G12" s="67" t="s">
        <v>2</v>
      </c>
      <c r="H12" s="68">
        <f>H13+H14</f>
        <v>1696.137</v>
      </c>
      <c r="I12" s="68">
        <f>I13+I14</f>
        <v>2349.785</v>
      </c>
      <c r="J12" s="68">
        <f>J13+J14</f>
        <v>1449.785</v>
      </c>
      <c r="K12" s="68">
        <f>K13+K14</f>
        <v>1419.785</v>
      </c>
      <c r="L12" s="68">
        <f>L13+L14</f>
        <v>1475.721</v>
      </c>
      <c r="M12" s="72">
        <f t="shared" si="0"/>
        <v>8391.213</v>
      </c>
    </row>
    <row r="13" spans="1:13" ht="48" customHeight="1">
      <c r="A13" s="64" t="s">
        <v>31</v>
      </c>
      <c r="B13" s="69" t="s">
        <v>22</v>
      </c>
      <c r="C13" s="59" t="s">
        <v>25</v>
      </c>
      <c r="D13" s="59">
        <v>955</v>
      </c>
      <c r="E13" s="64" t="s">
        <v>17</v>
      </c>
      <c r="F13" s="69" t="s">
        <v>14</v>
      </c>
      <c r="G13" s="64" t="s">
        <v>36</v>
      </c>
      <c r="H13" s="71">
        <f>515.251-30</f>
        <v>485.251</v>
      </c>
      <c r="I13" s="71">
        <v>459.315</v>
      </c>
      <c r="J13" s="71">
        <v>459.315</v>
      </c>
      <c r="K13" s="71">
        <v>459.315</v>
      </c>
      <c r="L13" s="71">
        <v>515.251</v>
      </c>
      <c r="M13" s="72">
        <f t="shared" si="0"/>
        <v>2378.447</v>
      </c>
    </row>
    <row r="14" spans="1:13" ht="102.75" customHeight="1">
      <c r="A14" s="64" t="s">
        <v>32</v>
      </c>
      <c r="B14" s="69" t="s">
        <v>46</v>
      </c>
      <c r="C14" s="59" t="s">
        <v>26</v>
      </c>
      <c r="D14" s="59">
        <v>956</v>
      </c>
      <c r="E14" s="64" t="s">
        <v>17</v>
      </c>
      <c r="F14" s="69" t="s">
        <v>14</v>
      </c>
      <c r="G14" s="64" t="s">
        <v>36</v>
      </c>
      <c r="H14" s="71">
        <f>1063.47+147.416</f>
        <v>1210.886</v>
      </c>
      <c r="I14" s="71">
        <v>1890.47</v>
      </c>
      <c r="J14" s="71">
        <v>990.47</v>
      </c>
      <c r="K14" s="71">
        <v>960.47</v>
      </c>
      <c r="L14" s="71">
        <v>960.47</v>
      </c>
      <c r="M14" s="72">
        <f t="shared" si="0"/>
        <v>6012.7660000000005</v>
      </c>
    </row>
    <row r="16" spans="4:5" ht="15">
      <c r="D16" s="94" t="s">
        <v>37</v>
      </c>
      <c r="E16" s="94"/>
    </row>
  </sheetData>
  <sheetProtection/>
  <mergeCells count="11">
    <mergeCell ref="H6:L6"/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2021-10-20T01:59:30Z</cp:lastPrinted>
  <dcterms:created xsi:type="dcterms:W3CDTF">2019-08-22T01:29:44Z</dcterms:created>
  <dcterms:modified xsi:type="dcterms:W3CDTF">2021-10-28T02:22:10Z</dcterms:modified>
  <cp:category/>
  <cp:version/>
  <cp:contentType/>
  <cp:contentStatus/>
</cp:coreProperties>
</file>