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7" yWindow="149" windowWidth="23393" windowHeight="9605"/>
  </bookViews>
  <sheets>
    <sheet name="Доходы" sheetId="1" r:id="rId1"/>
    <sheet name="Расходы" sheetId="2" r:id="rId2"/>
    <sheet name="источники" sheetId="3" r:id="rId3"/>
    <sheet name="числ зп. и рез.ф." sheetId="4" r:id="rId4"/>
  </sheets>
  <externalReferences>
    <externalReference r:id="rId5"/>
  </externalReferences>
  <definedNames>
    <definedName name="_xlnm._FilterDatabase" localSheetId="1" hidden="1">Расходы!$A$5:$I$671</definedName>
    <definedName name="_xlnm.Print_Titles" localSheetId="1">Расходы!$4:$5</definedName>
    <definedName name="_xlnm.Print_Area" localSheetId="2">источники!$A$1:$E$9</definedName>
    <definedName name="_xlnm.Print_Area" localSheetId="3">'числ зп. и рез.ф.'!$A$1:$C$21</definedName>
  </definedNames>
  <calcPr calcId="145621"/>
</workbook>
</file>

<file path=xl/calcChain.xml><?xml version="1.0" encoding="utf-8"?>
<calcChain xmlns="http://schemas.openxmlformats.org/spreadsheetml/2006/main">
  <c r="C13" i="4" l="1"/>
  <c r="B13" i="4"/>
  <c r="C10" i="4"/>
  <c r="B10" i="4"/>
  <c r="B14" i="4" s="1"/>
  <c r="C5" i="4"/>
  <c r="C14" i="4" s="1"/>
  <c r="B5" i="4"/>
  <c r="C7" i="3" l="1"/>
  <c r="C9" i="3" s="1"/>
  <c r="D36" i="1" l="1"/>
  <c r="C36" i="1"/>
  <c r="E36" i="1" s="1"/>
  <c r="E11" i="1"/>
  <c r="E12" i="1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8" i="1"/>
  <c r="E29" i="1"/>
  <c r="E30" i="1"/>
  <c r="E31" i="1"/>
  <c r="E32" i="1"/>
  <c r="E33" i="1"/>
  <c r="E34" i="1"/>
  <c r="E35" i="1"/>
  <c r="E37" i="1"/>
  <c r="E38" i="1"/>
  <c r="E39" i="1"/>
  <c r="E40" i="1"/>
  <c r="E41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9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D60" i="1"/>
  <c r="C60" i="1"/>
  <c r="D58" i="1"/>
  <c r="C58" i="1"/>
  <c r="E60" i="1" l="1"/>
  <c r="E58" i="1"/>
</calcChain>
</file>

<file path=xl/sharedStrings.xml><?xml version="1.0" encoding="utf-8"?>
<sst xmlns="http://schemas.openxmlformats.org/spreadsheetml/2006/main" count="3515" uniqueCount="696">
  <si>
    <t xml:space="preserve">                                 1. Доходы бюджета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</si>
  <si>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</si>
  <si>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</si>
  <si>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</si>
  <si>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</si>
  <si>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</si>
  <si>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</si>
  <si>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</si>
  <si>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</si>
  <si>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</si>
  <si>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</si>
  <si>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</si>
  <si>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</si>
  <si>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</si>
  <si>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</si>
  <si>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</si>
  <si>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</si>
  <si>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НАЛОГИ НА ИМУЩЕСТВО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</si>
  <si>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</si>
  <si>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 xml:space="preserve">  Земельный налог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</si>
  <si>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</si>
  <si>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</si>
  <si>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</si>
  <si>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Государственная пошлина за выдачу разрешения на установку рекламной конструкции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</si>
  <si>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</si>
  <si>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</si>
  <si>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составляющего казну муниципальных округов (за исключением земельных участков)</t>
  </si>
  <si>
    <t xml:space="preserve">  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</si>
  <si>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</si>
  <si>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</si>
  <si>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ДОХОДЫ ОТ ОКАЗАНИЯ ПЛАТНЫХ УСЛУГ И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</si>
  <si>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 муниципальных округов</t>
  </si>
  <si>
    <t xml:space="preserve">  Прочие доходы от компенсации затрат бюджетов муниципальных округов</t>
  </si>
  <si>
    <t xml:space="preserve">  ДОХОДЫ ОТ ПРОДАЖИ МАТЕРИАЛЬНЫХ И НЕМАТЕРИАЛЬНЫХ АКТИВОВ</t>
  </si>
  <si>
    <t xml:space="preserve">  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</si>
  <si>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</si>
  <si>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  ШТРАФЫ, САНКЦИИ, ВОЗМЕЩЕНИЕ УЩЕРБА</t>
  </si>
  <si>
    <t xml:space="preserve">  ПРОЧИЕ НЕНАЛОГОВЫЕ ДОХОДЫ</t>
  </si>
  <si>
    <t xml:space="preserve">  Невыясненные поступления, зачисляемые в бюджеты муниципальных округов</t>
  </si>
  <si>
    <t xml:space="preserve">  Прочие неналоговые доходы бюджетов муниципальных округов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</si>
  <si>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</si>
  <si>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</si>
  <si>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</si>
  <si>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бюджетам муниципальных округов на выравнивание бюджетной обеспеченности из бюджета субъекта Российской Федерации</t>
  </si>
  <si>
    <t xml:space="preserve">  Дотации бюджетам муниципальных округов на поддержку мер по обеспечению сбалансированности бюджетов</t>
  </si>
  <si>
    <t xml:space="preserve">  Прочие дотации бюджетам муниципальных округов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</si>
  <si>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</si>
  <si>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</si>
  <si>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 Субсидии бюджетам муниципальных округов на реализацию мероприятий по обеспечению жильем молодых семей</t>
  </si>
  <si>
    <t xml:space="preserve">  Субсидии бюджетам муниципальных округов на развитие сети учреждений культурно-досугового типа</t>
  </si>
  <si>
    <t xml:space="preserve">  Субсидии бюджетам муниципальных округов на поддержку отрасли культуры</t>
  </si>
  <si>
    <t xml:space="preserve">  Субсидии бюджетам муниципальных округов на реализацию программ формирования современной городской среды</t>
  </si>
  <si>
    <t xml:space="preserve">  Субсидии бюджетам муниципальных округов на обеспечение комплексного развития сельских территорий</t>
  </si>
  <si>
    <t xml:space="preserve">  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</si>
  <si>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 Прочие субсидии бюджетам муниципальных округов</t>
  </si>
  <si>
    <t xml:space="preserve">  Субвенции бюджетам бюджетной системы Российской Федерации</t>
  </si>
  <si>
    <t xml:space="preserve">  Субвенции бюджетам муниципальных округов на выполнение передаваемых полномочий субъектов Российской Федерации</t>
  </si>
  <si>
    <t xml:space="preserve">  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</si>
  <si>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</si>
  <si>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</si>
  <si>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</si>
  <si>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Субвенции бюджетам муниципальных округов на государственную регистрацию актов гражданского состояния</t>
  </si>
  <si>
    <t xml:space="preserve">  Единая субвенция бюджетам муниципальных округов из бюджета субъекта Российской Федерации</t>
  </si>
  <si>
    <t xml:space="preserve">  Прочие субвенции бюджетам муниципальных округов</t>
  </si>
  <si>
    <t xml:space="preserve">  Иные межбюджетные трансферты</t>
  </si>
  <si>
    <t xml:space="preserve">  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</si>
  <si>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</si>
  <si>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 Прочие межбюджетные трансферты, передаваемые бюджетам муниципальных округов</t>
  </si>
  <si>
    <t xml:space="preserve">  ПРОЧИЕ БЕЗВОЗМЕЗДНЫЕ ПОСТУПЛЕНИЯ</t>
  </si>
  <si>
    <t xml:space="preserve">  Прочие безвозмездные поступления в бюджеты муниципальных округов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</si>
  <si>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</si>
  <si>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Доходы бюджетов муниципальных округов от возврата иными организациями остатков субсидий прошлых лет</t>
  </si>
  <si>
    <t>Сведения о ходе исполнения бюджета Ханкайского муниципального округа</t>
  </si>
  <si>
    <t>за 9 месяцев 2023 года</t>
  </si>
  <si>
    <t>% выполнения</t>
  </si>
  <si>
    <t>ВСЕГО</t>
  </si>
  <si>
    <t>3</t>
  </si>
  <si>
    <t xml:space="preserve"> 1 00 00000 00 0000 000</t>
  </si>
  <si>
    <t>1 05 02000 02 0000 110</t>
  </si>
  <si>
    <t xml:space="preserve"> 1 06 00000 00 0000 000</t>
  </si>
  <si>
    <t>1 08 00000 00 0000 000</t>
  </si>
  <si>
    <t xml:space="preserve"> 1 08 04020 01 0000 110</t>
  </si>
  <si>
    <t xml:space="preserve"> 1 08 07150 01 0000 110</t>
  </si>
  <si>
    <t>1 11 00000 00 0000 000</t>
  </si>
  <si>
    <t xml:space="preserve"> 1 14 00000 00 0000 000</t>
  </si>
  <si>
    <t xml:space="preserve"> 1 14 06012 14 0000 430</t>
  </si>
  <si>
    <t xml:space="preserve"> 1 01 00000 00 0000 000</t>
  </si>
  <si>
    <t xml:space="preserve"> 1 01 02000 01 0000 110</t>
  </si>
  <si>
    <t xml:space="preserve"> 1 03 00000 00 0000 000</t>
  </si>
  <si>
    <t xml:space="preserve"> 1 03 02000 01 0000 110</t>
  </si>
  <si>
    <t xml:space="preserve"> 1 05 00000 00 0000 000</t>
  </si>
  <si>
    <t xml:space="preserve"> 1 05 01000 00 0000 110</t>
  </si>
  <si>
    <t xml:space="preserve"> 1 05 03000 01 0000 110</t>
  </si>
  <si>
    <t>1 05 04000 02 0000 110</t>
  </si>
  <si>
    <t xml:space="preserve"> 1 06 01020 14 0000 110</t>
  </si>
  <si>
    <t xml:space="preserve"> 1 06 06000 00 0000 110</t>
  </si>
  <si>
    <t xml:space="preserve"> 1 08 03010 01 0000 110</t>
  </si>
  <si>
    <t xml:space="preserve"> 1 11 05012 14 0000 120</t>
  </si>
  <si>
    <t xml:space="preserve"> 1 11 05074 14 0000 120</t>
  </si>
  <si>
    <t xml:space="preserve"> 1 11 09044 14 0000 120</t>
  </si>
  <si>
    <t xml:space="preserve"> 1 12 00000 00 0000 000</t>
  </si>
  <si>
    <t xml:space="preserve"> 1 12 01000 01 0000 120</t>
  </si>
  <si>
    <t xml:space="preserve"> 1 13 00000 00 0000 000</t>
  </si>
  <si>
    <t xml:space="preserve"> 1 13 02064 14 0000 130</t>
  </si>
  <si>
    <t xml:space="preserve"> 1 13 02994 14 0000 130</t>
  </si>
  <si>
    <t xml:space="preserve"> 1 14 02043 14 0000 410</t>
  </si>
  <si>
    <t xml:space="preserve"> 1 16 00000 00 0000 000</t>
  </si>
  <si>
    <t>1 17 00000 00 0000 000</t>
  </si>
  <si>
    <t xml:space="preserve"> 1 17 01040 14 0000 180</t>
  </si>
  <si>
    <t xml:space="preserve"> 1 17 05040 14 0000 180</t>
  </si>
  <si>
    <t xml:space="preserve"> 2 00 00000 00 0000 000</t>
  </si>
  <si>
    <t xml:space="preserve"> 2 02 00000 00 0000 000</t>
  </si>
  <si>
    <t xml:space="preserve"> 2 02 10000 00 0000 150</t>
  </si>
  <si>
    <t xml:space="preserve"> 2 02 15001 14 0000 150</t>
  </si>
  <si>
    <t xml:space="preserve"> 2 02 15002 14 0000 150</t>
  </si>
  <si>
    <t>2 02 19999 14 0000 150</t>
  </si>
  <si>
    <t xml:space="preserve"> 2 02 20000 00 0000 150</t>
  </si>
  <si>
    <t xml:space="preserve"> 2 02 25299 14 0000 150</t>
  </si>
  <si>
    <t xml:space="preserve"> 2 02 25497 14 0000 150</t>
  </si>
  <si>
    <t xml:space="preserve"> 2 02 25513 14 0000 150</t>
  </si>
  <si>
    <t xml:space="preserve"> 2 02 25519 14 0000 150</t>
  </si>
  <si>
    <t xml:space="preserve"> 2 02 25555 14 0000 150</t>
  </si>
  <si>
    <t xml:space="preserve"> 2 02 25576 14 0000 150</t>
  </si>
  <si>
    <t xml:space="preserve"> 2 02 27576 14 0000 150</t>
  </si>
  <si>
    <t xml:space="preserve"> 2 02 29999 14 0000 150</t>
  </si>
  <si>
    <t xml:space="preserve"> 2 02 30000 00 0000 150</t>
  </si>
  <si>
    <t xml:space="preserve"> 2 02 30024 14 0000 150</t>
  </si>
  <si>
    <t xml:space="preserve"> 2 02 30029 14 0000 150</t>
  </si>
  <si>
    <t xml:space="preserve"> 2 02 35118 14 0000 150</t>
  </si>
  <si>
    <t xml:space="preserve"> 2 02 35120 14 0000 150</t>
  </si>
  <si>
    <t xml:space="preserve"> 2 02 35304 14 0000 150</t>
  </si>
  <si>
    <t xml:space="preserve"> 2 02 35930 14 0000 150</t>
  </si>
  <si>
    <t xml:space="preserve"> 2 02 36900 14 0000 150</t>
  </si>
  <si>
    <t xml:space="preserve"> 2 02 39999 14 0000 150</t>
  </si>
  <si>
    <t xml:space="preserve"> 2 02 40000 00 0000 150</t>
  </si>
  <si>
    <t xml:space="preserve"> 2 02 45303 14 0000 150</t>
  </si>
  <si>
    <t xml:space="preserve"> 2 02 49999 14 0000 150</t>
  </si>
  <si>
    <t xml:space="preserve"> 2 07 00000 00 0000 000</t>
  </si>
  <si>
    <t xml:space="preserve"> 2 07 04050 14 0000 150</t>
  </si>
  <si>
    <t xml:space="preserve"> 2 18 00000 00 0000 000</t>
  </si>
  <si>
    <t xml:space="preserve"> 2 18 04030 14 0000 150</t>
  </si>
  <si>
    <t>2 02 45179 14 0000 150</t>
  </si>
  <si>
    <t>2.Расходы</t>
  </si>
  <si>
    <t>Рублей</t>
  </si>
  <si>
    <t>Наименование показателя</t>
  </si>
  <si>
    <t>Ведомство</t>
  </si>
  <si>
    <t>Раздел/подраздел</t>
  </si>
  <si>
    <t>Целевая статья</t>
  </si>
  <si>
    <t>Вид расходов</t>
  </si>
  <si>
    <t>Утверждено на 2023 год</t>
  </si>
  <si>
    <t xml:space="preserve">Исполнено за 9 месяцев 2023 года </t>
  </si>
  <si>
    <t>% исполнения</t>
  </si>
  <si>
    <t>Финансовое управление Администрации Ханкайского муниципального округа Приморского края</t>
  </si>
  <si>
    <t>955</t>
  </si>
  <si>
    <t>0000</t>
  </si>
  <si>
    <t>0000000000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</si>
  <si>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</si>
  <si>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</si>
  <si>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</si>
  <si>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</si>
  <si>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</si>
  <si>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НЕПРОГРАММНЫЕ РАСХОДЫ</t>
  </si>
  <si>
    <t>9900000000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</si>
  <si>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</si>
  <si>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</si>
  <si>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</si>
  <si>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</si>
  <si>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</si>
  <si>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</si>
  <si>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</si>
  <si>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</si>
  <si>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</si>
  <si>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</si>
  <si>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</si>
  <si>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</si>
  <si>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</si>
  <si>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</si>
  <si>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</si>
  <si>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</si>
  <si>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Муниципальная программа "Развитие муниципальной службы в Ханкайского муниципального округе" на 2020-2025 годы</t>
  </si>
  <si>
    <t>0600000000</t>
  </si>
  <si>
    <t>0696100000</t>
  </si>
  <si>
    <t>Диспансеризация муниципальных служащих</t>
  </si>
  <si>
    <t>0696113010</t>
  </si>
  <si>
    <t>Муниципальная программа "Развитие информационного общества на территории Ханкайского муниципального округа" на 2020-2025 годы</t>
  </si>
  <si>
    <t>1100000000</t>
  </si>
  <si>
    <t>1196200000</t>
  </si>
  <si>
    <t>Мероприятия по информационно-техническому сопровождению коммуникационного оборудования и программных продуктов</t>
  </si>
  <si>
    <t>1196212070</t>
  </si>
  <si>
    <t>Администрация Ханкайского муниципального округа Приморского края</t>
  </si>
  <si>
    <t>956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</si>
  <si>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</si>
  <si>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</si>
  <si>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муниципального округа</t>
  </si>
  <si>
    <t>9909910011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</si>
  <si>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</si>
  <si>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</si>
  <si>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Судебная система</t>
  </si>
  <si>
    <t>0105</t>
  </si>
  <si>
    <t>Финансовое обеспечение переданных полномочий</t>
  </si>
  <si>
    <t>9919900000</t>
  </si>
  <si>
    <t>Расходы по осуществлению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</si>
  <si>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9919951200</t>
  </si>
  <si>
    <t>Контрольный орган Администрации Ханкайского муниципального округа</t>
  </si>
  <si>
    <t>9909910101</t>
  </si>
  <si>
    <t xml:space="preserve">        Резервные фонды</t>
  </si>
  <si>
    <t>0111</t>
  </si>
  <si>
    <t>Резервный фонд Администрации Ханкайского муниципального округа</t>
  </si>
  <si>
    <t>9909900011</t>
  </si>
  <si>
    <t>Резервные средства</t>
  </si>
  <si>
    <t>870</t>
  </si>
  <si>
    <t>Повышение квалификации муниципальных служащих</t>
  </si>
  <si>
    <t>0696113020</t>
  </si>
  <si>
    <t>Мероприятия по проведению специальной оценки условий труда и профессиональных рисков</t>
  </si>
  <si>
    <t>0696113030</t>
  </si>
  <si>
    <t>0696400000</t>
  </si>
  <si>
    <t>Расходы на обеспечение деятельности (оказание услуг, выполнение работ) муниципальных учреждений</t>
  </si>
  <si>
    <t>0696470010</t>
  </si>
  <si>
    <t>Расходы на выплаты персоналу казенных учреждений</t>
  </si>
  <si>
    <t>110</t>
  </si>
  <si>
    <t>0696500000</t>
  </si>
  <si>
    <t>Расходы на содержание территориальных отделов Администрации муниципального округа</t>
  </si>
  <si>
    <t>0696570400</t>
  </si>
  <si>
    <t>Муниципальная программа "Доступная среда" на 2020-2025 годы</t>
  </si>
  <si>
    <t>0800000000</t>
  </si>
  <si>
    <t>0898100000</t>
  </si>
  <si>
    <t>Обеспечение благоприятных условий для социальной интеграции инвалидов</t>
  </si>
  <si>
    <t>0898120200</t>
  </si>
  <si>
    <t>Информационное освещение деятельности органов местного самоуправления</t>
  </si>
  <si>
    <t>1196212080</t>
  </si>
  <si>
    <t>Муниципальная программа "Управление муниципальным имуществом в Ханкайском муниципальном округе" на 2020-2025 годы</t>
  </si>
  <si>
    <t>1500000000</t>
  </si>
  <si>
    <t>1596300000</t>
  </si>
  <si>
    <t>Содержание и обслуживание муниципальной казны, оценка недвижимости, признание прав и регулирование отношений по муниципальной собственности</t>
  </si>
  <si>
    <t>1596360010</t>
  </si>
  <si>
    <t>Муниципальная программа "Противодействие коррупции в Ханкайском муниципальном округе" на 2020-2025 годы</t>
  </si>
  <si>
    <t>2100000000</t>
  </si>
  <si>
    <t>Основное мероприятие: "Антикоррупционное обучение и антикоррупционная пропаганда"</t>
  </si>
  <si>
    <t>2193400000</t>
  </si>
  <si>
    <t>2193413020</t>
  </si>
  <si>
    <t>Расходы, направленные на возмещение материального ущерба и судебных издержек</t>
  </si>
  <si>
    <t>9909930110</t>
  </si>
  <si>
    <t>Исполнение судебных актов</t>
  </si>
  <si>
    <t>830</t>
  </si>
  <si>
    <t>Мероприятия, проводимые Администрацией Ханкайского муниципального округа</t>
  </si>
  <si>
    <t>9909970101</t>
  </si>
  <si>
    <t>Расходы на осуществление переданных полномочий Российской Федерации по государственной регистрации актов гражданского состояния</t>
  </si>
  <si>
    <t>9919959300</t>
  </si>
  <si>
    <t>Расходы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</si>
  <si>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9919993010</t>
  </si>
  <si>
    <t>Расходы на реализацию отдельных государственных полномочий по созданию административных комиссий</t>
  </si>
  <si>
    <t>9919993030</t>
  </si>
  <si>
    <t xml:space="preserve">              Расходы на осуществление отдельных государственных полномочий по государственному управлению охраной труда</t>
  </si>
  <si>
    <t>9919993100</t>
  </si>
  <si>
    <t>Расходы на реализацию отдельных государственных полномочий органов опеки и попечительства в отношении несовершеннолетних</t>
  </si>
  <si>
    <t>9919993160</t>
  </si>
  <si>
    <t>Расходы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</si>
  <si>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9919993180</t>
  </si>
  <si>
    <t>Расходы на осуществление отдельного государственного полномочия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</si>
  <si>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99199М0820</t>
  </si>
  <si>
    <t>НАЦИОНАЛЬНАЯ ОБОРОНА</t>
  </si>
  <si>
    <t>0200</t>
  </si>
  <si>
    <t>Мобилизационная и вневойсковая подготовка</t>
  </si>
  <si>
    <t>0203</t>
  </si>
  <si>
    <t>Расходы на осуществление первичного воинского учета на территориях, где отсутствуют военные комиссариаты за счет местного бюджета</t>
  </si>
  <si>
    <t>9909941180</t>
  </si>
  <si>
    <t>Расходы на осуществление первичного воинского учета на территориях, где отсутствуют военные комиссариаты</t>
  </si>
  <si>
    <t>9919951180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</si>
  <si>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</si>
  <si>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</si>
  <si>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</si>
  <si>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</si>
  <si>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</si>
  <si>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9909920060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</si>
  <si>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</si>
  <si>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</si>
  <si>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</si>
  <si>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9909920400</t>
  </si>
  <si>
    <t xml:space="preserve"> НАЦИОНАЛЬНАЯ ЭКОНОМИКА</t>
  </si>
  <si>
    <t>0400</t>
  </si>
  <si>
    <t>Сельское хозяйство и рыболовство</t>
  </si>
  <si>
    <t>0405</t>
  </si>
  <si>
    <t>Реализация государственных полномочий по организации мероприятий при осуществлении деятельности по обращению с животными без владельцев</t>
  </si>
  <si>
    <t>9919993040</t>
  </si>
  <si>
    <t>Транспорт</t>
  </si>
  <si>
    <t>0408</t>
  </si>
  <si>
    <t>Муниципальная программа "Поддержка и развитие транспортного обслуживания на территории Ханкайского муниципального округа" на 2022-2026 годы</t>
  </si>
  <si>
    <t>1600000000</t>
  </si>
  <si>
    <t>Основное мероприятие: "Обеспечение доступности транспортных услуг населению"</t>
  </si>
  <si>
    <t>1696100000</t>
  </si>
  <si>
    <t>Расходы, связанные с осуществлением регулярных перевозок по регулируемым тарифам</t>
  </si>
  <si>
    <t>1696140802</t>
  </si>
  <si>
    <t>Расходы на реализацию государственного полномочия в сфере транспортного обслуживания по муниципальным маршрутам в границах муниципального образования</t>
  </si>
  <si>
    <t>9919993130</t>
  </si>
  <si>
    <t>Дорожное хозяйство (дорожные фонды)</t>
  </si>
  <si>
    <t>0409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</si>
  <si>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2020-2025 годы</t>
  </si>
  <si>
    <t>1200000000</t>
  </si>
  <si>
    <t>1297300000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</si>
  <si>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</si>
  <si>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>1297342400</t>
  </si>
  <si>
    <t>Расходы на капитальный ремонт и ремонт автомобильных дорог общего пользования населенных пунктов за счет дорожного фонда Приморского края</t>
  </si>
  <si>
    <t>1297392390</t>
  </si>
  <si>
    <t>Расходы по софинансированию на капитальный ремонт и ремонт автомобильных дорог общего пользования населенных пунктов</t>
  </si>
  <si>
    <t>12973S2390</t>
  </si>
  <si>
    <t>Другие вопросы в области национальной экономики</t>
  </si>
  <si>
    <t>0412</t>
  </si>
  <si>
    <t>Муниципальная программа "Развитие малого и среднего предпринимательства в Ханкайском муниципальном округе" на 2020-2025 годы</t>
  </si>
  <si>
    <t>0900000000</t>
  </si>
  <si>
    <t>0999100000</t>
  </si>
  <si>
    <t>Гранты в форме субсидий субъектам малого и среднего предпринимательства. включенным в реестр социальных предпринимателей. на финансовое обеспечение расходов. связанных с реализацией проекта в сфере социального предпринимательства</t>
  </si>
  <si>
    <t>0999119180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</si>
  <si>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</si>
  <si>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</si>
  <si>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2020-2025 годы</t>
  </si>
  <si>
    <t>1400000000</t>
  </si>
  <si>
    <t>1495300000</t>
  </si>
  <si>
    <t>Мероприятия в области градостроительстельной деятельности</t>
  </si>
  <si>
    <t>1495314010</t>
  </si>
  <si>
    <t>1495400000</t>
  </si>
  <si>
    <t>Мероприятия в области землеустроительной деятельности</t>
  </si>
  <si>
    <t>1495414020</t>
  </si>
  <si>
    <t>ЖИЛИЩНО-КОММУНАЛЬНОЕ ХОЗЯЙСТВО</t>
  </si>
  <si>
    <t>0500</t>
  </si>
  <si>
    <t>Жилищное хозяйство</t>
  </si>
  <si>
    <t>0501</t>
  </si>
  <si>
    <t>Содержание и облуживание муниципального жилого фонда</t>
  </si>
  <si>
    <t>1596360020</t>
  </si>
  <si>
    <t>Коммунальное хозяйство</t>
  </si>
  <si>
    <t>0502</t>
  </si>
  <si>
    <t>Муниципальная программа "Развитие систем жилищно-коммунальной инфраструктуры в Ханкайском муниципальном округе" на 2020-2025 годы</t>
  </si>
  <si>
    <t>0700000000</t>
  </si>
  <si>
    <t>0797200000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</si>
  <si>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</si>
  <si>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0797241200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</si>
  <si>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</si>
  <si>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</si>
  <si>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</si>
  <si>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</si>
  <si>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Возмещение части затрат и (или) недополученных доходов юридическим лицам, предоставляющим услуги по водоснабжению</t>
  </si>
  <si>
    <t>0797241500</t>
  </si>
  <si>
    <t>Субсидии муниципальным унитарным предприятиям на финансовое обеспечение затрат по капитальному ремонту</t>
  </si>
  <si>
    <t>0797241600</t>
  </si>
  <si>
    <t>Реализация проектов инициативного бюджетирования по направлению "Твой проект", осуществляемых на условиях софинансирования за счет средств краевого бюджета</t>
  </si>
  <si>
    <t>0797292360</t>
  </si>
  <si>
    <t>Обеспечение комплексного развития сельских территорий (строительство, реконструкция и капитальный ремонт централизованных и нецентрализованных систем водоснабжения, водоотведения, канализации, очистных сооружений, станций водоподготовки и водозаборных сооружений для функционирования объектов жилого и нежилого фонда (объектов социального назначения)</t>
  </si>
  <si>
    <t>07972L5767</t>
  </si>
  <si>
    <t>Расходы на реализацию проектов инициативного бюджетирования по направлению "Твой проект"</t>
  </si>
  <si>
    <t>07972S2360</t>
  </si>
  <si>
    <t>Благоустройство</t>
  </si>
  <si>
    <t>0503</t>
  </si>
  <si>
    <t>0797400000</t>
  </si>
  <si>
    <t>Мероприятия по обустройству контейнерных площадок</t>
  </si>
  <si>
    <t>0797440010</t>
  </si>
  <si>
    <t>Расходы по организации ритуальных  услуг и содержания мест захоронения</t>
  </si>
  <si>
    <t>0797443300</t>
  </si>
  <si>
    <t>Обеспечение комплексного развития сельских территорий (на реализацию мероприятий по благоустройству сельских территорий)</t>
  </si>
  <si>
    <t>07974L5762</t>
  </si>
  <si>
    <t>Муниципальная программа "Благоустройство, озеленение и освещение территории Ханкайского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</si>
  <si>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</si>
  <si>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</si>
  <si>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</si>
  <si>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</si>
  <si>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</si>
  <si>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</si>
  <si>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</si>
  <si>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</si>
  <si>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</si>
  <si>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>Поддержка проектов, инициируемых жителями Ханкайского муниципального округа, по решению вопросов местного значения</t>
  </si>
  <si>
    <t>1895894030</t>
  </si>
  <si>
    <t>Муниципальная программа "Формирование современной городской среды" на территории Ханкайского муниципального округа" на 2021-2027 годы</t>
  </si>
  <si>
    <t>1900000000</t>
  </si>
  <si>
    <t>Региональный проект "Формирование комфортной городской среды"</t>
  </si>
  <si>
    <t>191F200000</t>
  </si>
  <si>
    <t>Расходы, направленные на формирование современной городской среды</t>
  </si>
  <si>
    <t>191F255550</t>
  </si>
  <si>
    <t>Основное мероприятие: "Благоустройство территорий, детских и спортивных площадок"</t>
  </si>
  <si>
    <t>1925900000</t>
  </si>
  <si>
    <t>Благоустройство территорий, детских и спортивных площадок на территории Ханкайского муниципального округа</t>
  </si>
  <si>
    <t>1925944100</t>
  </si>
  <si>
    <t>Расходы, направленные на благоустройство территорий, детских и спортивных площадок на территории Ханкайского муниципального округа, осуществляемые на условиях софинансирования за счет средств краевого бюджета</t>
  </si>
  <si>
    <t>1925992610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</si>
  <si>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</si>
  <si>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</si>
  <si>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Другие вопросы в области жилищно-коммунального хозяйства</t>
  </si>
  <si>
    <t>0505</t>
  </si>
  <si>
    <t>Расходы по обеспечению граждан твердым топливом на условиях софинансирования за счет средств краевого бюджета</t>
  </si>
  <si>
    <t>0797292620</t>
  </si>
  <si>
    <t>07972S2620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</si>
  <si>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</si>
  <si>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</si>
  <si>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</si>
  <si>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</si>
  <si>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 Ханкайского муниципального округа" на 2020-2025 годы</t>
  </si>
  <si>
    <t>0300000000</t>
  </si>
  <si>
    <t>0393100000</t>
  </si>
  <si>
    <t>Оборудование и содержание площадок временного хранения ТБО</t>
  </si>
  <si>
    <t>0393140040</t>
  </si>
  <si>
    <t>0393300000</t>
  </si>
  <si>
    <t>Мероприятия в области охраны окружающей среды</t>
  </si>
  <si>
    <t>0393340060</t>
  </si>
  <si>
    <t>Муниципальная программа "Профилактика правонарушений, терроризма, экстремизма и противодействие распространению наркотиков на территории Ханкайского муниципального округа" на 2020-2025 годы</t>
  </si>
  <si>
    <t>1300000000</t>
  </si>
  <si>
    <t>1393200000</t>
  </si>
  <si>
    <t>Материально-техническое обеспечение мероприятия</t>
  </si>
  <si>
    <t>1393220030</t>
  </si>
  <si>
    <t>ОБРАЗОВАНИЕ</t>
  </si>
  <si>
    <t>0700</t>
  </si>
  <si>
    <t>Дополнительное образование детей</t>
  </si>
  <si>
    <t>0703</t>
  </si>
  <si>
    <t>Муниципальная программа «Развитие культуры и туризма в Ханкайском муниципальном округе» на 2020-2025 годы</t>
  </si>
  <si>
    <t>0200000000</t>
  </si>
  <si>
    <t>0292200000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</si>
  <si>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</si>
  <si>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0292270040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</si>
  <si>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</si>
  <si>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</si>
  <si>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</si>
  <si>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</si>
  <si>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Расходы на капитальный ремонт и благоустройство учреждений культуры и образовательных учреждений в сфере культуры</t>
  </si>
  <si>
    <t>0292270100</t>
  </si>
  <si>
    <t>Федеральный проект "Культурная среда"</t>
  </si>
  <si>
    <t>029A100000</t>
  </si>
  <si>
    <t>Государственная поддержка отрасли культуры (оснащение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материалами)</t>
  </si>
  <si>
    <t>029A155191</t>
  </si>
  <si>
    <t>Государственная поддержка отрасли культуры (софинансирование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искусств)</t>
  </si>
  <si>
    <t>029A155192</t>
  </si>
  <si>
    <t>КУЛЬТУРА, КИНЕМАТОГРАФИЯ</t>
  </si>
  <si>
    <t>0800</t>
  </si>
  <si>
    <t>Культура</t>
  </si>
  <si>
    <t>0801</t>
  </si>
  <si>
    <t>Основное мероприятие: "Обеспечение деятельности музейно-библиотечного обслуживания";</t>
  </si>
  <si>
    <t>0292100000</t>
  </si>
  <si>
    <t>Расходы на обеспечение деятельности (оказание услуг, выполнение работ) муниципальных бюджетных учреждений</t>
  </si>
  <si>
    <t>0292170080</t>
  </si>
  <si>
    <t>Расходы на комплектование книжных фондов и обеспечение информационно-техническим оборудованием библиотек, осуществляемые на условиях софинансирования за счет средств краевого бюджета</t>
  </si>
  <si>
    <t>0292192540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</si>
  <si>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</si>
  <si>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</si>
  <si>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0292300000</t>
  </si>
  <si>
    <t>Организация и проведение культурных мероприятий</t>
  </si>
  <si>
    <t>0292320080</t>
  </si>
  <si>
    <t>Расходы на капитальный ремонт и благоустройство прилегающей территории учреждений культуры</t>
  </si>
  <si>
    <t>0292370100</t>
  </si>
  <si>
    <t>Расходы на проведение работ по сохранению объектов культурного наследия, осуществляемые на условиях софинансирования за счет средств краевого бюджета</t>
  </si>
  <si>
    <t>0292392490</t>
  </si>
  <si>
    <t>Реализация федеральной целевой программы "Увековечение памяти погибших при защите Отечества на 2019 - 2024 годы"</t>
  </si>
  <si>
    <t>02923L2990</t>
  </si>
  <si>
    <t>Реализация федеральной целевой программы "Увековечение памяти погибших при защите Отечества на 2019-2025 годы" за счёт средств краевого бюджета</t>
  </si>
  <si>
    <t>02923Q2990</t>
  </si>
  <si>
    <t>Расходы по софинансированию из местного бюджета работ по сохранению объектов культурного наследия</t>
  </si>
  <si>
    <t>02923S2490</t>
  </si>
  <si>
    <t>Расходы на реализацию федеральной целевой программы "Увековечение памяти погибших при защите Отечества на 2019-2025 годы", осуществляемые на условиях софинансирования за счет местного бюджета</t>
  </si>
  <si>
    <t>02923S2990</t>
  </si>
  <si>
    <t>Основное мероприятие: "Обеспечение деятельности учреждений культуры"</t>
  </si>
  <si>
    <t>0292400000</t>
  </si>
  <si>
    <t>0292470080</t>
  </si>
  <si>
    <t>Развитие сети учреждений культурно-досугового типа</t>
  </si>
  <si>
    <t>029A155130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</si>
  <si>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</si>
  <si>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</si>
  <si>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</si>
  <si>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</si>
  <si>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</si>
  <si>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9909910060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</si>
  <si>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</si>
  <si>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</si>
  <si>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</si>
  <si>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</si>
  <si>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</si>
  <si>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</si>
  <si>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Муниципальная программа "Социальное развитие села Ханкайского муниципального округе" на 2020-2025 годы</t>
  </si>
  <si>
    <t>0500000000</t>
  </si>
  <si>
    <t>0595100000</t>
  </si>
  <si>
    <t>Мероприятия по софинансированию расходов на приобретение жилья в сельской местности</t>
  </si>
  <si>
    <t>0595120130</t>
  </si>
  <si>
    <t>Социальные выплаты гражданам, кроме публичных нормативных социальных выплат</t>
  </si>
  <si>
    <t>320</t>
  </si>
  <si>
    <t>Муниципальная программа "Обеспечение жильем молодых семей Ханкайского муниципального округа" на 2020-2025 годы</t>
  </si>
  <si>
    <t>1000000000</t>
  </si>
  <si>
    <t>1095800000</t>
  </si>
  <si>
    <t>Реализация мероприятий по обеспечению жильем молодых семей</t>
  </si>
  <si>
    <t>10958L4970</t>
  </si>
  <si>
    <t>Иные выплаты населению</t>
  </si>
  <si>
    <t>360</t>
  </si>
  <si>
    <t>Расходы Резервного фонда администрации Ханкайского муниципального округа, направленные на проведение мероприятий по увековечению памяти военнослужащих. лиц. проходящих службу в войсках национальной гвардии Российской Федерации и имеющих специальное звание полиции, в случае их гибели (смерти) в ходе участия в специальной военной операции на территориях Донецкой народной республики, Луганской народной республики и Украины, погребение которых осуществляется на территории Ханкайского муниципального округа.</t>
  </si>
  <si>
    <t>9909900012</t>
  </si>
  <si>
    <t>Охрана семьи и детства</t>
  </si>
  <si>
    <t>1004</t>
  </si>
  <si>
    <t>Социальная поддержка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</si>
  <si>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</si>
  <si>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Другие вопросы в области социальной политики</t>
  </si>
  <si>
    <t>1006</t>
  </si>
  <si>
    <t>Субсидии некоммерческим организациям (за исключением государственных (муниципальных) учреждений)</t>
  </si>
  <si>
    <t>630</t>
  </si>
  <si>
    <t>Гранты в форме субсидий социально ориентирован-ным некоммерческим организациям на финансовое обеспечение (возмещение) затрат, связанных с реализацией общественно значимых программ (проектов), (в том числе на имущественную поддержку, дополнительное профессиональное образование работников и добровольцев (волонтеров СО НКО, информационную поддержку СО НКО) за счет средств краевого бюджета</t>
  </si>
  <si>
    <t>0292392640</t>
  </si>
  <si>
    <t>Гранты в форме субсидий социально ориентированным некоммерческим организациям на финансовое обеспечение (возмещение) затрат, связанных с реализацией общественно значимых программ (проектов)</t>
  </si>
  <si>
    <t>02923S2640</t>
  </si>
  <si>
    <t>ФИЗИЧЕСКАЯ КУЛЬТУРА И СПОРТ</t>
  </si>
  <si>
    <t>1100</t>
  </si>
  <si>
    <t>Массовый спорт</t>
  </si>
  <si>
    <t>1102</t>
  </si>
  <si>
    <t>Муниципальная программа "Развитие физической культуры и спорта в Ханкайском муниципальном округе" на 2020-2025 годы</t>
  </si>
  <si>
    <t>0400000000</t>
  </si>
  <si>
    <t>0494100000</t>
  </si>
  <si>
    <t>Организация, проведение и участие в спортивных мероприятиях</t>
  </si>
  <si>
    <t>0494120170</t>
  </si>
  <si>
    <t>Расходы местного бюджета сверх объема софинансирования, установленного соглашением с Министерством строительства Приморского края по реконструкции стадиона "Урожай"</t>
  </si>
  <si>
    <t>0494170710</t>
  </si>
  <si>
    <t>Расходы на организацию физкультурно-спортивной работы по месту жительства на условиях софинансирования за счет средств краевого бюджета</t>
  </si>
  <si>
    <t>0494192190</t>
  </si>
  <si>
    <t>Приобретение и поставка спортивного инвентаря, спортивного оборудования и иного имущества для развития массового спорта</t>
  </si>
  <si>
    <t>0494192230</t>
  </si>
  <si>
    <t xml:space="preserve">              Обеспечение комплексного развития сельских территорий (строительство и реконструкция (модернизация), капитальный ремонт объектов государственных или муниципальных физкультурно-спортивных организаций)</t>
  </si>
  <si>
    <t>04941L5766</t>
  </si>
  <si>
    <t>Обеспечение комплексного развития сельских территорий (строительство и реконструкция (модернизация), капитальный ремонт объектов государственных или муниципальных физкультурно-спортивных организаций) за счёт средств краевого бюджета</t>
  </si>
  <si>
    <t>04941Q5766</t>
  </si>
  <si>
    <t>Расходы по софинансированию мероприятий по организация физкультурно-спортивной работы по месту жительства</t>
  </si>
  <si>
    <t>04941S2190</t>
  </si>
  <si>
    <t>Софинансирование расходов на приобретение и поставку спортивного инвентаря, спортивного оборудования и иного имущества для развития массового спорта</t>
  </si>
  <si>
    <t>04941S2230</t>
  </si>
  <si>
    <t>Муниципальная программа "Укрепление общественного здоровья в Ханкайском муниципальном округе" на 2020-2025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</si>
  <si>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</si>
  <si>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</si>
  <si>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</si>
  <si>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</si>
  <si>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</si>
  <si>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 xml:space="preserve"> СРЕДСТВА МАССОВОЙ ИНФОРМАЦИИ</t>
  </si>
  <si>
    <t>1200</t>
  </si>
  <si>
    <t>Периодическая печать и издательства</t>
  </si>
  <si>
    <t>1202</t>
  </si>
  <si>
    <t>Субсидии автономным учреждениям</t>
  </si>
  <si>
    <t>620</t>
  </si>
  <si>
    <t>Дума Ханкайского муниципального округа Приморского края</t>
  </si>
  <si>
    <t>957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</si>
  <si>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</si>
  <si>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</si>
  <si>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муниципального округа</t>
  </si>
  <si>
    <t>9909910021</t>
  </si>
  <si>
    <t>Депутаты Думы Ханкайского муниципального округа</t>
  </si>
  <si>
    <t>9909910041</t>
  </si>
  <si>
    <t>Мероприятия, проводимые Думой Ханкайского муниципального округа</t>
  </si>
  <si>
    <t>9909970201</t>
  </si>
  <si>
    <t>Управление образования Администрации Ханкайского муниципального округа Приморского края</t>
  </si>
  <si>
    <t>958</t>
  </si>
  <si>
    <t>Дошкольное образование</t>
  </si>
  <si>
    <t>0701</t>
  </si>
  <si>
    <t>Муниципальная программа "Развитие образования в Ханкайском муниципальном округе" на 2020-2025 годы</t>
  </si>
  <si>
    <t>0100000000</t>
  </si>
  <si>
    <t>0111100000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</si>
  <si>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</si>
  <si>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0111170020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</si>
  <si>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</si>
  <si>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0111193070</t>
  </si>
  <si>
    <t>0111200000</t>
  </si>
  <si>
    <t>Мероприятия по профилактике терроризма и экстремизма</t>
  </si>
  <si>
    <t>0111220040</t>
  </si>
  <si>
    <t>0111220400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</si>
  <si>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</si>
  <si>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</si>
  <si>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Расходы по софинансирорванию из местного бюджета на проведение текущего, капитального ремонта зданий и помещений и обустройство прилегающей территории образовательных учреждений</t>
  </si>
  <si>
    <t>0111270090</t>
  </si>
  <si>
    <t>0111292360</t>
  </si>
  <si>
    <t>01112S2360</t>
  </si>
  <si>
    <t>Общее образование</t>
  </si>
  <si>
    <t>0702</t>
  </si>
  <si>
    <t>0121100000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</si>
  <si>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</si>
  <si>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0121153030</t>
  </si>
  <si>
    <t>Расходы на обеспечение деятельности (оказание услуг, выполнение работ) муниципальных общеобразовательных учреждений</t>
  </si>
  <si>
    <t>0121170030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</si>
  <si>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</t>
  </si>
  <si>
    <t>0121193060</t>
  </si>
  <si>
    <t>Расходы на осуществление отдельных государственных полномочий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</si>
  <si>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01211R3040</t>
  </si>
  <si>
    <t>0121200000</t>
  </si>
  <si>
    <t>0121220040</t>
  </si>
  <si>
    <t>0121220400</t>
  </si>
  <si>
    <t>0121270060</t>
  </si>
  <si>
    <t>Расходы на проведение текущего,капитального ремонта зданий и помещений и обустройство прилегающей территории образовательных учреждений</t>
  </si>
  <si>
    <t>0121270090</t>
  </si>
  <si>
    <t>0121400000</t>
  </si>
  <si>
    <t>Обеспечение бесплатным питанием обучающихся в общеобразовательных организациях, родители (законные представители) которых принимают участие в специальной военной операции на территориях Донецкой Народной Республики, Луганской народной Республики и Украины, а также мобилизо-ванные, в соответствии с Указом Президента Российской Федерации от 21.09.2022 № 647 "Об объявлении частичной мобилизации в Российской Федерации</t>
  </si>
  <si>
    <t>0121420610</t>
  </si>
  <si>
    <t>Расходы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</si>
  <si>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0121493150</t>
  </si>
  <si>
    <t>Региональный проект "Патриотическое воспитание граждан Российской Федерации"</t>
  </si>
  <si>
    <t>012EВ00000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</si>
  <si>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</si>
  <si>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012EВ51790</t>
  </si>
  <si>
    <t>0131100000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</si>
  <si>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</si>
  <si>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0131170040</t>
  </si>
  <si>
    <t>0131200000</t>
  </si>
  <si>
    <t>0131220040</t>
  </si>
  <si>
    <t>Мероприятия по пожарной безопасности</t>
  </si>
  <si>
    <t>0131220400</t>
  </si>
  <si>
    <t>Основное мероприятие "Обеспечение персонифицированного финансирования дополнительного образования детей</t>
  </si>
  <si>
    <t>0131300000</t>
  </si>
  <si>
    <t>0131370040</t>
  </si>
  <si>
    <t>Молодежная политика</t>
  </si>
  <si>
    <t>0707</t>
  </si>
  <si>
    <t>Мероприятия по профилактике правонарушений</t>
  </si>
  <si>
    <t>0121220050</t>
  </si>
  <si>
    <t>0191200000</t>
  </si>
  <si>
    <t>Проведение мероприятий для детей и молодежи</t>
  </si>
  <si>
    <t>0191220160</t>
  </si>
  <si>
    <t>Другие вопросы в области образования</t>
  </si>
  <si>
    <t>0709</t>
  </si>
  <si>
    <t>Расходы на осуществление отдельных государственных полномочий по организации и обеспечению оздоровления и отдыха детей (за исключением организации отдыха детей в каникулярное время)</t>
  </si>
  <si>
    <t>0121493080</t>
  </si>
  <si>
    <t>0191100000</t>
  </si>
  <si>
    <t>Руководство и управление в сфере установленных функций органов местного самоуправления Ханкайского муниципального округа</t>
  </si>
  <si>
    <t>0191110031</t>
  </si>
  <si>
    <t>0191170010</t>
  </si>
  <si>
    <t>Расходы на обеспечение деятельности (оказание услуг, выполнение работ) муниципальных автономных учреждений</t>
  </si>
  <si>
    <t>0191170070</t>
  </si>
  <si>
    <t>Региональный проект "Современная школа"</t>
  </si>
  <si>
    <t>019E100000</t>
  </si>
  <si>
    <t>Расходы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</si>
  <si>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019E193140</t>
  </si>
  <si>
    <t>0111300000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</si>
  <si>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</si>
  <si>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0111393090</t>
  </si>
  <si>
    <t>Расходы на содержание объектов спортивной инфраструктуры. находящейся в муниципальной собственности</t>
  </si>
  <si>
    <t>0494170700</t>
  </si>
  <si>
    <t>Контрольно-счетная палата Ханкайского муниципального округа</t>
  </si>
  <si>
    <t>959</t>
  </si>
  <si>
    <t>Председатель контрольно - счетной палаты Ханкайского муниципального округа</t>
  </si>
  <si>
    <t>9909910050</t>
  </si>
  <si>
    <t>ВСЕГО РАСХОДОВ:</t>
  </si>
  <si>
    <t>(рублей)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</si>
  <si>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</si>
  <si>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</si>
  <si>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</si>
  <si>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</si>
  <si>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01 05 02 01 14 0000 510</t>
  </si>
  <si>
    <t>Увеличение прочих остатков денежных средств бюджетов муниципальных округов</t>
  </si>
  <si>
    <t xml:space="preserve"> 01 05 02 01 14 0000 610</t>
  </si>
  <si>
    <t>Уменьшение прочих остатков денежных средств бюджетов  муниципальных округов</t>
  </si>
  <si>
    <t xml:space="preserve">Итого источников </t>
  </si>
  <si>
    <t>внутреннего финансирования дефицита  бюджета Ханкайского муниципального округа</t>
  </si>
  <si>
    <t>3. Источники</t>
  </si>
  <si>
    <t>исполнено за 9 мес 2023</t>
  </si>
  <si>
    <t>4.Сведения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9 месяцев 2023 года</t>
  </si>
  <si>
    <t>тыс.руб.</t>
  </si>
  <si>
    <t xml:space="preserve">Наименование </t>
  </si>
  <si>
    <t>Среднесписочная численность</t>
  </si>
  <si>
    <t xml:space="preserve">Денежное содержание </t>
  </si>
  <si>
    <t xml:space="preserve">Администрация </t>
  </si>
  <si>
    <t>Дума</t>
  </si>
  <si>
    <t>Финансовое управление</t>
  </si>
  <si>
    <t>КСП</t>
  </si>
  <si>
    <t>Исполнение государственных полномочий</t>
  </si>
  <si>
    <t>Учреждения народного образования</t>
  </si>
  <si>
    <t>Прочие муниципальные учреждения</t>
  </si>
  <si>
    <t>Автономные учреждения</t>
  </si>
  <si>
    <t>итого</t>
  </si>
  <si>
    <t>5. Отчет о расходовании средств резервного фонда за 9 месяцев 2023 года</t>
  </si>
  <si>
    <t>Содержание</t>
  </si>
  <si>
    <t xml:space="preserve">План на 2023 год </t>
  </si>
  <si>
    <t>кассовое исполнение</t>
  </si>
  <si>
    <t xml:space="preserve">Расходование  средств резервного фонда </t>
  </si>
  <si>
    <t>Х</t>
  </si>
  <si>
    <t>неисполненные назначения</t>
  </si>
  <si>
    <t>Расходы на софинансирование по обеспечению граждан твердым топливом (дровами) за счет средств местного бюджета</t>
  </si>
  <si>
    <t xml:space="preserve">Основное мероприятие: "Развитие системы утилизации и переработки бытовых отходов на территории Ханкайского муниципального округа" </t>
  </si>
  <si>
    <t xml:space="preserve">Основное мероприятие: "Мероприятия в области окружающей среды" </t>
  </si>
  <si>
    <t xml:space="preserve">Основное мероприятие: "Мероприятие по уничтожению дикорастущей конопли" </t>
  </si>
  <si>
    <t xml:space="preserve">Основное мероприятие: "Прочие мероприятия в области культуры" </t>
  </si>
  <si>
    <t xml:space="preserve">Основное мероприятие: "Субсидирование на приобретение жилья в сельской местности" </t>
  </si>
  <si>
    <t xml:space="preserve">Основное мероприятие: "Обеспечение выплаты молодым семьям субсидий на приобретение (строительство) жилья " </t>
  </si>
  <si>
    <t xml:space="preserve">Основное мероприятие: "Совершенствование деятельности муниципальной службы в Ханкайском муниципальном округе" </t>
  </si>
  <si>
    <t xml:space="preserve">Основное мероприятие: "Обеспечение воспитательного процесса в дошкольных образовательных учреждениях" </t>
  </si>
  <si>
    <t xml:space="preserve">Основное меропритяие: "Мероприятия не связанные с воспитательным процессом" </t>
  </si>
  <si>
    <t xml:space="preserve">Основное мероприятие: "Мероприятия не связанные с образовательным процессом" </t>
  </si>
  <si>
    <t xml:space="preserve">Основное мероприятие: "Создание условий для получения качественного общего образовани" </t>
  </si>
  <si>
    <t xml:space="preserve">Основное мероприятие: "Мероприятия не связанные с дополнительным образовательным процессом" </t>
  </si>
  <si>
    <t xml:space="preserve">Основное мероприятие: "Меры поддержки семей, имеющих детей" </t>
  </si>
  <si>
    <t xml:space="preserve">Основное мероприятие: "Содействие развития физической культуры и спорта в Ханкайском муниципальном округе" </t>
  </si>
  <si>
    <t xml:space="preserve">Основное мероприятие: "Повышение уровня качества предоставления муниципальных услуг" </t>
  </si>
  <si>
    <t xml:space="preserve">Основное мероприятие: "Обеспечение деятельности муниципальных учреждений" </t>
  </si>
  <si>
    <t xml:space="preserve">Основное мероприятие:"Прочие расходы" </t>
  </si>
  <si>
    <t xml:space="preserve">Основное мероприятие: "Доступная среда" </t>
  </si>
  <si>
    <t xml:space="preserve">Основное мероприятие: "Повышение эффективности управления муниципальным имуществом" </t>
  </si>
  <si>
    <t xml:space="preserve"> Основное мероприятие: "Мероприятия по поддержке и развитию дорожной отрасли" </t>
  </si>
  <si>
    <t xml:space="preserve">Основное мероприятие: "Субсидии на оказание поддержки малого и среднего предпринимательства" </t>
  </si>
  <si>
    <t xml:space="preserve">Основное мероприятие: "Организация деятельности в области градостроения" </t>
  </si>
  <si>
    <t xml:space="preserve">Основное мероприятие: "Организация деятельности в области землепользования" </t>
  </si>
  <si>
    <t xml:space="preserve">Основное мероприятие: "Развитие систем энерго- тепло- газо- и водоснабжения в Ханкайском муниципальном округе" </t>
  </si>
  <si>
    <t xml:space="preserve">Основное мероприятие: "Прочие мероприятия" </t>
  </si>
  <si>
    <t xml:space="preserve">Основное мероприятие: "Обеспечение деятельности учреждений дополнительного образования" </t>
  </si>
  <si>
    <t xml:space="preserve">Основное мероприятие: "Обеспечение деятельности организаций, осуществляющих программу общего образования" </t>
  </si>
  <si>
    <t xml:space="preserve">Основное мероприятие: "Мероприятия для детей и молодежи" </t>
  </si>
  <si>
    <t xml:space="preserve">Основное мероприятие: "Обеспечение деятельности инфраструктуры образовательных учреждений"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</si>
</sst>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_-* #,##0.00_р_._-;\-* #,##0.00_р_._-;_-* &quot;-&quot;??_р_._-;_-@_-"/>
  </numFmts>
  <fonts count="24" x14ac:knownFonts="1">
    <font>
      <sz val="11"/>
      <name val="Calibri"/>
      <family val="2"/>
      <scheme val="minor"/>
    </font>
    <font>
      <sz val="10"/>
      <color rgb="FF000000"/>
      <name val="Arial Cyr"/>
    </font>
    <font>
      <sz val="11"/>
      <name val="Calibri"/>
      <family val="2"/>
      <scheme val="mino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0"/>
      <color rgb="FF00000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2"/>
      <color rgb="FF000000"/>
      <name val="Arial Cyr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4"/>
      <color rgb="FF17365D"/>
      <name val="Calibri"/>
      <family val="2"/>
      <charset val="204"/>
    </font>
    <font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6">
    <xf numFmtId="0" fontId="0" fillId="0" borderId="0"/>
    <xf numFmtId="0" fontId="1" fillId="0" borderId="0"/>
    <xf numFmtId="0" fontId="3" fillId="0" borderId="0">
      <alignment horizontal="center"/>
    </xf>
    <xf numFmtId="0" fontId="4" fillId="0" borderId="1">
      <alignment horizontal="center"/>
    </xf>
    <xf numFmtId="0" fontId="5" fillId="0" borderId="0">
      <alignment horizontal="right"/>
    </xf>
    <xf numFmtId="0" fontId="3" fillId="0" borderId="0"/>
    <xf numFmtId="0" fontId="6" fillId="0" borderId="0"/>
    <xf numFmtId="0" fontId="6" fillId="0" borderId="2"/>
    <xf numFmtId="0" fontId="4" fillId="0" borderId="3">
      <alignment horizontal="center"/>
    </xf>
    <xf numFmtId="0" fontId="5" fillId="0" borderId="4">
      <alignment horizontal="right"/>
    </xf>
    <xf numFmtId="0" fontId="4" fillId="0" borderId="0"/>
    <xf numFmtId="0" fontId="4" fillId="0" borderId="5">
      <alignment horizontal="right"/>
    </xf>
    <xf numFmtId="49" fontId="4" fillId="0" borderId="6">
      <alignment horizontal="center"/>
    </xf>
    <xf numFmtId="0" fontId="5" fillId="0" borderId="7">
      <alignment horizontal="right"/>
    </xf>
    <xf numFmtId="0" fontId="7" fillId="0" borderId="0"/>
    <xf numFmtId="164" fontId="4" fillId="0" borderId="8">
      <alignment horizontal="center"/>
    </xf>
    <xf numFmtId="0" fontId="4" fillId="0" borderId="0">
      <alignment horizontal="left"/>
    </xf>
    <xf numFmtId="49" fontId="4" fillId="0" borderId="0"/>
    <xf numFmtId="49" fontId="4" fillId="0" borderId="5">
      <alignment horizontal="right" vertical="center"/>
    </xf>
    <xf numFmtId="49" fontId="4" fillId="0" borderId="8">
      <alignment horizontal="center" vertical="center"/>
    </xf>
    <xf numFmtId="0" fontId="4" fillId="0" borderId="1">
      <alignment horizontal="left" wrapText="1"/>
    </xf>
    <xf numFmtId="49" fontId="4" fillId="0" borderId="8">
      <alignment horizontal="center"/>
    </xf>
    <xf numFmtId="0" fontId="4" fillId="0" borderId="9">
      <alignment horizontal="left" wrapText="1"/>
    </xf>
    <xf numFmtId="49" fontId="4" fillId="0" borderId="5">
      <alignment horizontal="right"/>
    </xf>
    <xf numFmtId="0" fontId="4" fillId="0" borderId="10">
      <alignment horizontal="left"/>
    </xf>
    <xf numFmtId="49" fontId="4" fillId="0" borderId="10"/>
    <xf numFmtId="49" fontId="4" fillId="0" borderId="5"/>
    <xf numFmtId="49" fontId="4" fillId="0" borderId="11">
      <alignment horizontal="center"/>
    </xf>
    <xf numFmtId="0" fontId="3" fillId="0" borderId="1">
      <alignment horizontal="center"/>
    </xf>
    <xf numFmtId="0" fontId="4" fillId="0" borderId="12">
      <alignment horizontal="center" vertical="top" wrapText="1"/>
    </xf>
    <xf numFmtId="49" fontId="4" fillId="0" borderId="12">
      <alignment horizontal="center" vertical="top" wrapText="1"/>
    </xf>
    <xf numFmtId="0" fontId="1" fillId="0" borderId="13"/>
    <xf numFmtId="0" fontId="1" fillId="0" borderId="4"/>
    <xf numFmtId="0" fontId="4" fillId="0" borderId="12">
      <alignment horizontal="center" vertical="center"/>
    </xf>
    <xf numFmtId="0" fontId="4" fillId="0" borderId="3">
      <alignment horizontal="center" vertical="center"/>
    </xf>
    <xf numFmtId="49" fontId="4" fillId="0" borderId="3">
      <alignment horizontal="center" vertical="center"/>
    </xf>
    <xf numFmtId="0" fontId="4" fillId="0" borderId="14">
      <alignment horizontal="left" wrapText="1"/>
    </xf>
    <xf numFmtId="49" fontId="4" fillId="0" borderId="15">
      <alignment horizontal="center" wrapText="1"/>
    </xf>
    <xf numFmtId="49" fontId="4" fillId="0" borderId="16">
      <alignment horizontal="center"/>
    </xf>
    <xf numFmtId="4" fontId="4" fillId="0" borderId="16">
      <alignment horizontal="right" shrinkToFit="1"/>
    </xf>
    <xf numFmtId="0" fontId="4" fillId="0" borderId="17">
      <alignment horizontal="left" wrapText="1"/>
    </xf>
    <xf numFmtId="49" fontId="4" fillId="0" borderId="18">
      <alignment horizontal="center" shrinkToFit="1"/>
    </xf>
    <xf numFmtId="49" fontId="4" fillId="0" borderId="19">
      <alignment horizontal="center"/>
    </xf>
    <xf numFmtId="4" fontId="4" fillId="0" borderId="19">
      <alignment horizontal="right" shrinkToFit="1"/>
    </xf>
    <xf numFmtId="0" fontId="4" fillId="0" borderId="20">
      <alignment horizontal="left" wrapText="1" indent="2"/>
    </xf>
    <xf numFmtId="49" fontId="4" fillId="0" borderId="21">
      <alignment horizontal="center" shrinkToFit="1"/>
    </xf>
    <xf numFmtId="49" fontId="4" fillId="0" borderId="22">
      <alignment horizontal="center"/>
    </xf>
    <xf numFmtId="4" fontId="4" fillId="0" borderId="22">
      <alignment horizontal="right" shrinkToFit="1"/>
    </xf>
    <xf numFmtId="0" fontId="2" fillId="0" borderId="0"/>
    <xf numFmtId="0" fontId="2" fillId="0" borderId="0"/>
    <xf numFmtId="0" fontId="1" fillId="0" borderId="12">
      <alignment horizontal="left" wrapText="1"/>
    </xf>
    <xf numFmtId="0" fontId="7" fillId="0" borderId="0"/>
    <xf numFmtId="0" fontId="7" fillId="0" borderId="0"/>
    <xf numFmtId="0" fontId="2" fillId="0" borderId="0"/>
    <xf numFmtId="49" fontId="4" fillId="0" borderId="0">
      <alignment wrapText="1"/>
    </xf>
    <xf numFmtId="49" fontId="4" fillId="0" borderId="1">
      <alignment horizontal="left"/>
    </xf>
    <xf numFmtId="0" fontId="4" fillId="0" borderId="15">
      <alignment horizontal="center" vertical="center" shrinkToFit="1"/>
    </xf>
    <xf numFmtId="0" fontId="4" fillId="0" borderId="23">
      <alignment horizontal="center" vertical="center" shrinkToFit="1"/>
    </xf>
    <xf numFmtId="49" fontId="4" fillId="0" borderId="0">
      <alignment horizontal="center"/>
    </xf>
    <xf numFmtId="0" fontId="4" fillId="0" borderId="1">
      <alignment horizontal="center" shrinkToFit="1"/>
    </xf>
    <xf numFmtId="49" fontId="4" fillId="0" borderId="16">
      <alignment horizontal="center" vertical="center"/>
    </xf>
    <xf numFmtId="49" fontId="4" fillId="0" borderId="12">
      <alignment horizontal="center" vertical="center"/>
    </xf>
    <xf numFmtId="49" fontId="4" fillId="0" borderId="1">
      <alignment horizontal="center" vertical="center" shrinkToFit="1"/>
    </xf>
    <xf numFmtId="165" fontId="4" fillId="0" borderId="12">
      <alignment horizontal="right" vertical="center" shrinkToFit="1"/>
    </xf>
    <xf numFmtId="4" fontId="4" fillId="0" borderId="12">
      <alignment horizontal="right" shrinkToFit="1"/>
    </xf>
    <xf numFmtId="49" fontId="8" fillId="0" borderId="0"/>
    <xf numFmtId="49" fontId="1" fillId="0" borderId="1">
      <alignment shrinkToFit="1"/>
    </xf>
    <xf numFmtId="49" fontId="4" fillId="0" borderId="1">
      <alignment horizontal="right"/>
    </xf>
    <xf numFmtId="165" fontId="4" fillId="0" borderId="24">
      <alignment horizontal="right" vertical="center" shrinkToFit="1"/>
    </xf>
    <xf numFmtId="4" fontId="4" fillId="0" borderId="24">
      <alignment horizontal="right" shrinkToFit="1"/>
    </xf>
    <xf numFmtId="0" fontId="9" fillId="0" borderId="24">
      <alignment wrapText="1"/>
    </xf>
    <xf numFmtId="0" fontId="9" fillId="0" borderId="24"/>
    <xf numFmtId="0" fontId="9" fillId="2" borderId="24">
      <alignment wrapText="1"/>
    </xf>
    <xf numFmtId="0" fontId="4" fillId="2" borderId="25">
      <alignment horizontal="left" wrapText="1"/>
    </xf>
    <xf numFmtId="49" fontId="4" fillId="0" borderId="24">
      <alignment horizontal="center" shrinkToFit="1"/>
    </xf>
    <xf numFmtId="49" fontId="4" fillId="0" borderId="12">
      <alignment horizontal="center" vertical="center" shrinkToFit="1"/>
    </xf>
    <xf numFmtId="0" fontId="1" fillId="0" borderId="10">
      <alignment horizontal="left"/>
    </xf>
    <xf numFmtId="0" fontId="1" fillId="0" borderId="0">
      <alignment horizontal="left"/>
    </xf>
    <xf numFmtId="0" fontId="10" fillId="0" borderId="0">
      <alignment horizontal="center"/>
    </xf>
    <xf numFmtId="49" fontId="4" fillId="0" borderId="0">
      <alignment horizontal="left"/>
    </xf>
    <xf numFmtId="0" fontId="9" fillId="0" borderId="0"/>
    <xf numFmtId="0" fontId="1" fillId="0" borderId="1"/>
    <xf numFmtId="0" fontId="1" fillId="0" borderId="10"/>
    <xf numFmtId="0" fontId="1" fillId="0" borderId="26">
      <alignment horizontal="left" wrapText="1"/>
    </xf>
    <xf numFmtId="0" fontId="1" fillId="0" borderId="0">
      <alignment horizontal="left" wrapText="1"/>
    </xf>
    <xf numFmtId="0" fontId="4" fillId="0" borderId="0">
      <alignment horizontal="center" wrapText="1"/>
    </xf>
    <xf numFmtId="0" fontId="10" fillId="0" borderId="10">
      <alignment horizontal="center"/>
    </xf>
    <xf numFmtId="0" fontId="1" fillId="0" borderId="0">
      <alignment horizontal="center"/>
    </xf>
    <xf numFmtId="49" fontId="4" fillId="0" borderId="0">
      <alignment horizontal="center" wrapText="1"/>
    </xf>
    <xf numFmtId="0" fontId="4" fillId="0" borderId="1">
      <alignment horizontal="center" wrapText="1"/>
    </xf>
    <xf numFmtId="0" fontId="7" fillId="0" borderId="1"/>
    <xf numFmtId="0" fontId="1" fillId="0" borderId="26">
      <alignment horizontal="left"/>
    </xf>
    <xf numFmtId="0" fontId="8" fillId="0" borderId="0">
      <alignment horizontal="left"/>
    </xf>
    <xf numFmtId="0" fontId="4" fillId="0" borderId="26"/>
    <xf numFmtId="49" fontId="1" fillId="0" borderId="0"/>
    <xf numFmtId="49" fontId="1" fillId="0" borderId="26"/>
    <xf numFmtId="0" fontId="4" fillId="0" borderId="0">
      <alignment horizontal="center"/>
    </xf>
    <xf numFmtId="0" fontId="1" fillId="0" borderId="12">
      <alignment horizontal="left"/>
    </xf>
    <xf numFmtId="0" fontId="11" fillId="3" borderId="0"/>
    <xf numFmtId="0" fontId="7" fillId="0" borderId="0"/>
    <xf numFmtId="0" fontId="4" fillId="0" borderId="25">
      <alignment horizontal="left" wrapText="1"/>
    </xf>
    <xf numFmtId="0" fontId="4" fillId="0" borderId="24">
      <alignment horizontal="left" wrapText="1"/>
    </xf>
    <xf numFmtId="0" fontId="7" fillId="0" borderId="10"/>
    <xf numFmtId="0" fontId="4" fillId="0" borderId="15">
      <alignment horizontal="center" shrinkToFit="1"/>
    </xf>
    <xf numFmtId="0" fontId="4" fillId="0" borderId="18">
      <alignment horizontal="center" shrinkToFit="1"/>
    </xf>
    <xf numFmtId="49" fontId="4" fillId="0" borderId="21">
      <alignment horizontal="center" wrapText="1"/>
    </xf>
    <xf numFmtId="49" fontId="4" fillId="0" borderId="27">
      <alignment horizontal="center" shrinkToFit="1"/>
    </xf>
    <xf numFmtId="0" fontId="7" fillId="0" borderId="26"/>
    <xf numFmtId="0" fontId="4" fillId="0" borderId="3">
      <alignment horizontal="center" vertical="center" shrinkToFit="1"/>
    </xf>
    <xf numFmtId="49" fontId="4" fillId="0" borderId="22">
      <alignment horizontal="center" wrapText="1"/>
    </xf>
    <xf numFmtId="49" fontId="4" fillId="0" borderId="28">
      <alignment horizontal="center"/>
    </xf>
    <xf numFmtId="49" fontId="4" fillId="0" borderId="3">
      <alignment horizontal="center" vertical="center" shrinkToFit="1"/>
    </xf>
    <xf numFmtId="165" fontId="4" fillId="0" borderId="19">
      <alignment horizontal="right" shrinkToFit="1"/>
    </xf>
    <xf numFmtId="4" fontId="4" fillId="0" borderId="22">
      <alignment horizontal="right" wrapText="1"/>
    </xf>
    <xf numFmtId="4" fontId="4" fillId="0" borderId="28">
      <alignment horizontal="right" shrinkToFit="1"/>
    </xf>
    <xf numFmtId="49" fontId="4" fillId="0" borderId="0">
      <alignment horizontal="right"/>
    </xf>
    <xf numFmtId="4" fontId="4" fillId="0" borderId="29">
      <alignment horizontal="right" shrinkToFit="1"/>
    </xf>
    <xf numFmtId="165" fontId="4" fillId="0" borderId="30">
      <alignment horizontal="right" shrinkToFit="1"/>
    </xf>
    <xf numFmtId="4" fontId="4" fillId="0" borderId="20">
      <alignment horizontal="right" wrapText="1"/>
    </xf>
    <xf numFmtId="49" fontId="4" fillId="0" borderId="31">
      <alignment horizontal="center"/>
    </xf>
    <xf numFmtId="0" fontId="3" fillId="0" borderId="4">
      <alignment horizontal="center"/>
    </xf>
    <xf numFmtId="49" fontId="1" fillId="0" borderId="4"/>
    <xf numFmtId="49" fontId="1" fillId="0" borderId="7"/>
    <xf numFmtId="0" fontId="1" fillId="0" borderId="7">
      <alignment wrapText="1"/>
    </xf>
    <xf numFmtId="0" fontId="1" fillId="0" borderId="7"/>
    <xf numFmtId="0" fontId="4" fillId="0" borderId="0">
      <alignment wrapText="1"/>
    </xf>
    <xf numFmtId="0" fontId="4" fillId="0" borderId="1">
      <alignment horizontal="left"/>
    </xf>
    <xf numFmtId="0" fontId="4" fillId="0" borderId="14">
      <alignment horizontal="left" wrapText="1" indent="2"/>
    </xf>
    <xf numFmtId="0" fontId="4" fillId="0" borderId="32">
      <alignment horizontal="left" wrapText="1"/>
    </xf>
    <xf numFmtId="0" fontId="4" fillId="0" borderId="17">
      <alignment horizontal="left" wrapText="1" indent="2"/>
    </xf>
    <xf numFmtId="0" fontId="15" fillId="0" borderId="0">
      <alignment horizontal="center" wrapText="1"/>
    </xf>
    <xf numFmtId="0" fontId="15" fillId="0" borderId="0">
      <alignment horizontal="center"/>
    </xf>
    <xf numFmtId="0" fontId="1" fillId="0" borderId="0"/>
    <xf numFmtId="0" fontId="1" fillId="0" borderId="0">
      <alignment horizontal="right"/>
    </xf>
    <xf numFmtId="0" fontId="1" fillId="0" borderId="12">
      <alignment horizontal="center" vertical="center" wrapText="1"/>
    </xf>
    <xf numFmtId="0" fontId="6" fillId="0" borderId="12">
      <alignment vertical="top" wrapText="1"/>
    </xf>
    <xf numFmtId="1" fontId="1" fillId="0" borderId="12">
      <alignment horizontal="center" vertical="top" shrinkToFit="1"/>
    </xf>
    <xf numFmtId="4" fontId="6" fillId="5" borderId="12">
      <alignment horizontal="right" vertical="top" shrinkToFit="1"/>
    </xf>
    <xf numFmtId="10" fontId="6" fillId="5" borderId="12">
      <alignment horizontal="right" vertical="top" shrinkToFit="1"/>
    </xf>
    <xf numFmtId="0" fontId="6" fillId="0" borderId="12">
      <alignment horizontal="left"/>
    </xf>
    <xf numFmtId="4" fontId="6" fillId="4" borderId="12">
      <alignment horizontal="right" vertical="top" shrinkToFit="1"/>
    </xf>
    <xf numFmtId="10" fontId="6" fillId="4" borderId="12">
      <alignment horizontal="right" vertical="top" shrinkToFit="1"/>
    </xf>
    <xf numFmtId="0" fontId="1" fillId="0" borderId="0">
      <alignment horizontal="left" wrapText="1"/>
    </xf>
    <xf numFmtId="0" fontId="17" fillId="0" borderId="0"/>
    <xf numFmtId="0" fontId="21" fillId="0" borderId="0"/>
    <xf numFmtId="166" fontId="21" fillId="0" borderId="0" applyFont="0" applyFill="0" applyBorder="0" applyAlignment="0" applyProtection="0"/>
  </cellStyleXfs>
  <cellXfs count="131">
    <xf numFmtId="0" fontId="0" fillId="0" borderId="0" xfId="0"/>
    <xf numFmtId="0" fontId="13" fillId="0" borderId="0" xfId="0" applyFont="1" applyProtection="1">
      <protection locked="0"/>
    </xf>
    <xf numFmtId="49" fontId="14" fillId="0" borderId="0" xfId="17" applyNumberFormat="1" applyFont="1" applyBorder="1" applyProtection="1"/>
    <xf numFmtId="49" fontId="14" fillId="0" borderId="0" xfId="18" applyNumberFormat="1" applyFont="1" applyBorder="1" applyProtection="1">
      <alignment horizontal="right" vertical="center"/>
    </xf>
    <xf numFmtId="49" fontId="14" fillId="0" borderId="0" xfId="19" applyNumberFormat="1" applyFont="1" applyBorder="1" applyProtection="1">
      <alignment horizontal="center" vertical="center"/>
    </xf>
    <xf numFmtId="0" fontId="14" fillId="0" borderId="0" xfId="13" applyNumberFormat="1" applyFont="1" applyBorder="1" applyProtection="1">
      <alignment horizontal="right"/>
    </xf>
    <xf numFmtId="49" fontId="14" fillId="0" borderId="0" xfId="23" applyNumberFormat="1" applyFont="1" applyBorder="1" applyProtection="1">
      <alignment horizontal="right"/>
    </xf>
    <xf numFmtId="49" fontId="14" fillId="0" borderId="0" xfId="27" applyNumberFormat="1" applyFont="1" applyBorder="1" applyProtection="1">
      <alignment horizontal="center"/>
    </xf>
    <xf numFmtId="0" fontId="12" fillId="0" borderId="1" xfId="28" applyNumberFormat="1" applyFont="1" applyProtection="1">
      <alignment horizontal="center"/>
    </xf>
    <xf numFmtId="0" fontId="14" fillId="0" borderId="13" xfId="31" applyNumberFormat="1" applyFont="1" applyProtection="1"/>
    <xf numFmtId="0" fontId="14" fillId="0" borderId="4" xfId="32" applyNumberFormat="1" applyFont="1" applyProtection="1"/>
    <xf numFmtId="49" fontId="14" fillId="0" borderId="3" xfId="35" applyNumberFormat="1" applyFont="1" applyProtection="1">
      <alignment horizontal="center" vertical="center"/>
    </xf>
    <xf numFmtId="4" fontId="14" fillId="0" borderId="22" xfId="47" applyNumberFormat="1" applyFont="1" applyProtection="1">
      <alignment horizontal="right" shrinkToFit="1"/>
    </xf>
    <xf numFmtId="0" fontId="14" fillId="0" borderId="0" xfId="14" applyNumberFormat="1" applyFont="1" applyProtection="1"/>
    <xf numFmtId="0" fontId="14" fillId="0" borderId="0" xfId="16" applyNumberFormat="1" applyFont="1" applyBorder="1" applyAlignment="1" applyProtection="1">
      <alignment horizontal="justify"/>
    </xf>
    <xf numFmtId="0" fontId="14" fillId="0" borderId="20" xfId="44" applyNumberFormat="1" applyFont="1" applyAlignment="1" applyProtection="1">
      <alignment horizontal="justify" wrapText="1"/>
    </xf>
    <xf numFmtId="0" fontId="13" fillId="0" borderId="0" xfId="0" applyFont="1" applyAlignment="1" applyProtection="1">
      <alignment horizontal="justify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3" xfId="34" applyNumberFormat="1" applyFont="1" applyAlignment="1" applyProtection="1">
      <alignment horizontal="center" vertical="center"/>
    </xf>
    <xf numFmtId="49" fontId="14" fillId="0" borderId="22" xfId="46" applyNumberFormat="1" applyFont="1" applyAlignment="1" applyProtection="1">
      <alignment horizontal="center" vertical="center"/>
    </xf>
    <xf numFmtId="49" fontId="12" fillId="0" borderId="22" xfId="46" applyNumberFormat="1" applyFont="1" applyAlignment="1" applyProtection="1">
      <alignment horizontal="center" vertical="center"/>
    </xf>
    <xf numFmtId="0" fontId="12" fillId="0" borderId="20" xfId="44" applyNumberFormat="1" applyFont="1" applyAlignment="1" applyProtection="1">
      <alignment horizontal="justify" wrapText="1"/>
    </xf>
    <xf numFmtId="4" fontId="12" fillId="0" borderId="22" xfId="47" applyNumberFormat="1" applyFont="1" applyProtection="1">
      <alignment horizontal="right" shrinkToFit="1"/>
    </xf>
    <xf numFmtId="10" fontId="14" fillId="0" borderId="16" xfId="39" applyNumberFormat="1" applyFont="1" applyProtection="1">
      <alignment horizontal="right" shrinkToFit="1"/>
    </xf>
    <xf numFmtId="49" fontId="14" fillId="0" borderId="33" xfId="46" applyNumberFormat="1" applyFont="1" applyBorder="1" applyAlignment="1" applyProtection="1">
      <alignment horizontal="center" vertical="center"/>
    </xf>
    <xf numFmtId="0" fontId="14" fillId="0" borderId="34" xfId="44" applyNumberFormat="1" applyFont="1" applyBorder="1" applyAlignment="1" applyProtection="1">
      <alignment horizontal="justify" wrapText="1"/>
    </xf>
    <xf numFmtId="4" fontId="14" fillId="0" borderId="33" xfId="47" applyNumberFormat="1" applyFont="1" applyBorder="1" applyProtection="1">
      <alignment horizontal="right" shrinkToFit="1"/>
    </xf>
    <xf numFmtId="10" fontId="14" fillId="0" borderId="35" xfId="39" applyNumberFormat="1" applyFont="1" applyBorder="1" applyProtection="1">
      <alignment horizontal="right" shrinkToFit="1"/>
    </xf>
    <xf numFmtId="0" fontId="13" fillId="0" borderId="36" xfId="0" applyFont="1" applyBorder="1" applyAlignment="1" applyProtection="1">
      <alignment vertical="center"/>
      <protection locked="0"/>
    </xf>
    <xf numFmtId="0" fontId="12" fillId="0" borderId="37" xfId="14" applyNumberFormat="1" applyFont="1" applyBorder="1" applyAlignment="1" applyProtection="1">
      <alignment horizontal="justify"/>
    </xf>
    <xf numFmtId="4" fontId="12" fillId="0" borderId="16" xfId="39" applyNumberFormat="1" applyFont="1" applyProtection="1">
      <alignment horizontal="right" shrinkToFit="1"/>
    </xf>
    <xf numFmtId="10" fontId="12" fillId="0" borderId="16" xfId="39" applyNumberFormat="1" applyFont="1" applyProtection="1">
      <alignment horizontal="right" shrinkToFit="1"/>
    </xf>
    <xf numFmtId="0" fontId="14" fillId="0" borderId="12" xfId="33" applyNumberFormat="1" applyFont="1" applyAlignment="1" applyProtection="1">
      <alignment horizontal="center" vertical="center"/>
    </xf>
    <xf numFmtId="0" fontId="14" fillId="0" borderId="0" xfId="130" applyNumberFormat="1" applyFont="1" applyFill="1" applyProtection="1">
      <alignment horizontal="center" wrapText="1"/>
    </xf>
    <xf numFmtId="0" fontId="14" fillId="0" borderId="0" xfId="132" applyNumberFormat="1" applyFont="1" applyProtection="1"/>
    <xf numFmtId="0" fontId="14" fillId="0" borderId="0" xfId="131" applyNumberFormat="1" applyFont="1" applyFill="1" applyProtection="1">
      <alignment horizontal="center"/>
    </xf>
    <xf numFmtId="0" fontId="12" fillId="0" borderId="12" xfId="135" applyNumberFormat="1" applyFont="1" applyAlignment="1" applyProtection="1">
      <alignment horizontal="justify" vertical="top" wrapText="1"/>
    </xf>
    <xf numFmtId="1" fontId="12" fillId="0" borderId="12" xfId="136" applyNumberFormat="1" applyFont="1" applyProtection="1">
      <alignment horizontal="center" vertical="top" shrinkToFit="1"/>
    </xf>
    <xf numFmtId="4" fontId="12" fillId="0" borderId="12" xfId="137" applyNumberFormat="1" applyFont="1" applyFill="1" applyProtection="1">
      <alignment horizontal="right" vertical="top" shrinkToFit="1"/>
    </xf>
    <xf numFmtId="10" fontId="12" fillId="0" borderId="12" xfId="138" applyNumberFormat="1" applyFont="1" applyFill="1" applyProtection="1">
      <alignment horizontal="right" vertical="top" shrinkToFit="1"/>
    </xf>
    <xf numFmtId="0" fontId="14" fillId="0" borderId="12" xfId="135" applyNumberFormat="1" applyFont="1" applyAlignment="1" applyProtection="1">
      <alignment horizontal="justify" vertical="top" wrapText="1"/>
    </xf>
    <xf numFmtId="1" fontId="14" fillId="0" borderId="12" xfId="136" applyNumberFormat="1" applyFont="1" applyProtection="1">
      <alignment horizontal="center" vertical="top" shrinkToFit="1"/>
    </xf>
    <xf numFmtId="4" fontId="14" fillId="0" borderId="12" xfId="137" applyNumberFormat="1" applyFont="1" applyFill="1" applyProtection="1">
      <alignment horizontal="right" vertical="top" shrinkToFit="1"/>
    </xf>
    <xf numFmtId="10" fontId="14" fillId="0" borderId="12" xfId="138" applyNumberFormat="1" applyFont="1" applyFill="1" applyProtection="1">
      <alignment horizontal="right" vertical="top" shrinkToFit="1"/>
    </xf>
    <xf numFmtId="0" fontId="14" fillId="0" borderId="12" xfId="135" applyNumberFormat="1" applyFont="1" applyAlignment="1" applyProtection="1">
      <alignment horizontal="left" vertical="top" wrapText="1"/>
    </xf>
    <xf numFmtId="0" fontId="14" fillId="0" borderId="12" xfId="135" applyNumberFormat="1" applyFont="1" applyAlignment="1" applyProtection="1">
      <alignment vertical="top" wrapText="1"/>
    </xf>
    <xf numFmtId="0" fontId="16" fillId="0" borderId="38" xfId="0" applyFont="1" applyFill="1" applyBorder="1" applyAlignment="1">
      <alignment vertical="top" wrapText="1"/>
    </xf>
    <xf numFmtId="0" fontId="16" fillId="0" borderId="38" xfId="0" applyFont="1" applyFill="1" applyBorder="1" applyAlignment="1">
      <alignment vertical="center" wrapText="1"/>
    </xf>
    <xf numFmtId="0" fontId="14" fillId="0" borderId="12" xfId="135" applyNumberFormat="1" applyFont="1" applyAlignment="1" applyProtection="1">
      <alignment horizontal="center" vertical="top" wrapText="1"/>
    </xf>
    <xf numFmtId="0" fontId="12" fillId="0" borderId="12" xfId="139" applyNumberFormat="1" applyFont="1" applyAlignment="1" applyProtection="1">
      <alignment horizontal="justify" vertical="top"/>
    </xf>
    <xf numFmtId="0" fontId="12" fillId="0" borderId="12" xfId="139" applyFont="1">
      <alignment horizontal="left"/>
    </xf>
    <xf numFmtId="4" fontId="12" fillId="0" borderId="12" xfId="140" applyNumberFormat="1" applyFont="1" applyFill="1" applyProtection="1">
      <alignment horizontal="right" vertical="top" shrinkToFit="1"/>
    </xf>
    <xf numFmtId="10" fontId="12" fillId="0" borderId="12" xfId="141" applyNumberFormat="1" applyFont="1" applyFill="1" applyProtection="1">
      <alignment horizontal="right" vertical="top" shrinkToFit="1"/>
    </xf>
    <xf numFmtId="0" fontId="14" fillId="0" borderId="0" xfId="132" applyNumberFormat="1" applyFont="1" applyAlignment="1" applyProtection="1">
      <alignment horizontal="justify" vertical="top"/>
    </xf>
    <xf numFmtId="0" fontId="14" fillId="0" borderId="0" xfId="132" applyNumberFormat="1" applyFont="1" applyFill="1" applyProtection="1"/>
    <xf numFmtId="0" fontId="14" fillId="0" borderId="0" xfId="142" applyNumberFormat="1" applyFont="1" applyAlignment="1" applyProtection="1">
      <alignment horizontal="justify" vertical="top" wrapText="1"/>
    </xf>
    <xf numFmtId="0" fontId="14" fillId="0" borderId="0" xfId="142" applyFont="1">
      <alignment horizontal="left" wrapText="1"/>
    </xf>
    <xf numFmtId="0" fontId="14" fillId="0" borderId="0" xfId="142" applyNumberFormat="1" applyFont="1" applyFill="1" applyProtection="1">
      <alignment horizontal="left" wrapText="1"/>
    </xf>
    <xf numFmtId="0" fontId="13" fillId="0" borderId="0" xfId="0" applyFont="1" applyAlignment="1" applyProtection="1">
      <alignment horizontal="justify" vertical="top"/>
      <protection locked="0"/>
    </xf>
    <xf numFmtId="0" fontId="13" fillId="0" borderId="0" xfId="0" applyFont="1" applyFill="1" applyProtection="1">
      <protection locked="0"/>
    </xf>
    <xf numFmtId="0" fontId="16" fillId="0" borderId="0" xfId="143" applyFont="1" applyFill="1"/>
    <xf numFmtId="0" fontId="16" fillId="0" borderId="0" xfId="143" applyFont="1" applyFill="1" applyAlignment="1">
      <alignment horizontal="right"/>
    </xf>
    <xf numFmtId="0" fontId="18" fillId="0" borderId="0" xfId="143" applyFont="1" applyFill="1"/>
    <xf numFmtId="0" fontId="20" fillId="0" borderId="0" xfId="143" applyFont="1" applyFill="1"/>
    <xf numFmtId="0" fontId="16" fillId="0" borderId="38" xfId="143" applyFont="1" applyFill="1" applyBorder="1" applyAlignment="1">
      <alignment horizontal="center" vertical="center" wrapText="1"/>
    </xf>
    <xf numFmtId="49" fontId="16" fillId="0" borderId="38" xfId="143" applyNumberFormat="1" applyFont="1" applyFill="1" applyBorder="1" applyAlignment="1">
      <alignment horizontal="center" vertical="top" wrapText="1"/>
    </xf>
    <xf numFmtId="0" fontId="16" fillId="0" borderId="38" xfId="143" applyFont="1" applyFill="1" applyBorder="1" applyAlignment="1">
      <alignment horizontal="justify" vertical="top" wrapText="1"/>
    </xf>
    <xf numFmtId="4" fontId="16" fillId="0" borderId="38" xfId="143" applyNumberFormat="1" applyFont="1" applyFill="1" applyBorder="1" applyAlignment="1">
      <alignment horizontal="right" wrapText="1"/>
    </xf>
    <xf numFmtId="0" fontId="19" fillId="0" borderId="38" xfId="143" applyFont="1" applyFill="1" applyBorder="1" applyAlignment="1">
      <alignment horizontal="justify" wrapText="1"/>
    </xf>
    <xf numFmtId="4" fontId="19" fillId="0" borderId="38" xfId="143" applyNumberFormat="1" applyFont="1" applyFill="1" applyBorder="1" applyAlignment="1">
      <alignment horizontal="right" wrapText="1"/>
    </xf>
    <xf numFmtId="0" fontId="16" fillId="0" borderId="0" xfId="143" applyFont="1" applyFill="1" applyBorder="1"/>
    <xf numFmtId="0" fontId="18" fillId="0" borderId="38" xfId="143" applyFont="1" applyFill="1" applyBorder="1"/>
    <xf numFmtId="0" fontId="18" fillId="0" borderId="38" xfId="143" applyFont="1" applyFill="1" applyBorder="1" applyAlignment="1">
      <alignment horizontal="center"/>
    </xf>
    <xf numFmtId="4" fontId="19" fillId="0" borderId="38" xfId="143" applyNumberFormat="1" applyFont="1" applyFill="1" applyBorder="1"/>
    <xf numFmtId="4" fontId="23" fillId="0" borderId="24" xfId="69" applyNumberFormat="1" applyFont="1" applyProtection="1">
      <alignment horizontal="right" shrinkToFit="1"/>
    </xf>
    <xf numFmtId="4" fontId="23" fillId="0" borderId="12" xfId="64" applyNumberFormat="1" applyFont="1" applyProtection="1">
      <alignment horizontal="right" shrinkToFit="1"/>
    </xf>
    <xf numFmtId="0" fontId="16" fillId="6" borderId="0" xfId="144" applyFont="1" applyFill="1"/>
    <xf numFmtId="0" fontId="16" fillId="6" borderId="0" xfId="144" applyFont="1" applyFill="1" applyAlignment="1">
      <alignment horizontal="center" wrapText="1"/>
    </xf>
    <xf numFmtId="0" fontId="16" fillId="6" borderId="0" xfId="144" applyFont="1" applyFill="1" applyAlignment="1">
      <alignment horizontal="right"/>
    </xf>
    <xf numFmtId="0" fontId="16" fillId="6" borderId="39" xfId="144" applyFont="1" applyFill="1" applyBorder="1" applyAlignment="1">
      <alignment horizontal="left" vertical="center"/>
    </xf>
    <xf numFmtId="0" fontId="16" fillId="6" borderId="38" xfId="144" applyFont="1" applyFill="1" applyBorder="1" applyAlignment="1">
      <alignment horizontal="center" wrapText="1"/>
    </xf>
    <xf numFmtId="0" fontId="16" fillId="6" borderId="39" xfId="144" applyFont="1" applyFill="1" applyBorder="1" applyAlignment="1">
      <alignment horizontal="left" wrapText="1"/>
    </xf>
    <xf numFmtId="0" fontId="16" fillId="6" borderId="39" xfId="144" applyFont="1" applyFill="1" applyBorder="1" applyAlignment="1">
      <alignment horizontal="left"/>
    </xf>
    <xf numFmtId="0" fontId="16" fillId="6" borderId="38" xfId="144" applyFont="1" applyFill="1" applyBorder="1" applyAlignment="1">
      <alignment horizontal="left"/>
    </xf>
    <xf numFmtId="0" fontId="19" fillId="6" borderId="38" xfId="144" applyFont="1" applyFill="1" applyBorder="1" applyAlignment="1">
      <alignment horizontal="center"/>
    </xf>
    <xf numFmtId="4" fontId="19" fillId="6" borderId="38" xfId="145" applyNumberFormat="1" applyFont="1" applyFill="1" applyBorder="1" applyAlignment="1"/>
    <xf numFmtId="4" fontId="19" fillId="6" borderId="38" xfId="144" applyNumberFormat="1" applyFont="1" applyFill="1" applyBorder="1"/>
    <xf numFmtId="0" fontId="19" fillId="6" borderId="0" xfId="144" applyFont="1" applyFill="1"/>
    <xf numFmtId="4" fontId="19" fillId="6" borderId="0" xfId="144" applyNumberFormat="1" applyFont="1" applyFill="1"/>
    <xf numFmtId="4" fontId="16" fillId="6" borderId="0" xfId="144" applyNumberFormat="1" applyFont="1" applyFill="1"/>
    <xf numFmtId="0" fontId="16" fillId="0" borderId="0" xfId="144" applyFont="1"/>
    <xf numFmtId="0" fontId="19" fillId="0" borderId="0" xfId="144" applyFont="1" applyAlignment="1">
      <alignment horizontal="center"/>
    </xf>
    <xf numFmtId="0" fontId="16" fillId="0" borderId="0" xfId="144" applyFont="1" applyAlignment="1">
      <alignment horizontal="right"/>
    </xf>
    <xf numFmtId="0" fontId="16" fillId="0" borderId="38" xfId="144" applyFont="1" applyBorder="1" applyAlignment="1">
      <alignment horizontal="center" vertical="center"/>
    </xf>
    <xf numFmtId="0" fontId="16" fillId="0" borderId="38" xfId="144" applyFont="1" applyBorder="1" applyAlignment="1">
      <alignment vertical="center" wrapText="1"/>
    </xf>
    <xf numFmtId="0" fontId="16" fillId="0" borderId="38" xfId="144" applyFont="1" applyBorder="1" applyAlignment="1">
      <alignment horizontal="center" vertical="center" wrapText="1"/>
    </xf>
    <xf numFmtId="0" fontId="16" fillId="0" borderId="38" xfId="0" applyFont="1" applyFill="1" applyBorder="1" applyAlignment="1"/>
    <xf numFmtId="4" fontId="16" fillId="0" borderId="38" xfId="0" applyNumberFormat="1" applyFont="1" applyFill="1" applyBorder="1"/>
    <xf numFmtId="0" fontId="16" fillId="0" borderId="0" xfId="0" applyFont="1" applyFill="1"/>
    <xf numFmtId="4" fontId="22" fillId="0" borderId="38" xfId="0" applyNumberFormat="1" applyFont="1" applyBorder="1" applyAlignment="1">
      <alignment horizontal="center" vertical="center"/>
    </xf>
    <xf numFmtId="4" fontId="16" fillId="0" borderId="38" xfId="0" applyNumberFormat="1" applyFont="1" applyBorder="1" applyAlignment="1">
      <alignment horizontal="center" vertical="center" wrapText="1"/>
    </xf>
    <xf numFmtId="0" fontId="12" fillId="0" borderId="0" xfId="16" applyNumberFormat="1" applyFont="1" applyAlignment="1" applyProtection="1">
      <alignment horizontal="center" vertical="top"/>
    </xf>
    <xf numFmtId="0" fontId="14" fillId="0" borderId="12" xfId="29" applyNumberFormat="1" applyFont="1" applyAlignment="1" applyProtection="1">
      <alignment horizontal="center" vertical="center" wrapText="1"/>
    </xf>
    <xf numFmtId="0" fontId="14" fillId="0" borderId="12" xfId="29" applyFont="1" applyAlignment="1">
      <alignment horizontal="center" vertical="center" wrapText="1"/>
    </xf>
    <xf numFmtId="0" fontId="12" fillId="0" borderId="0" xfId="2" applyNumberFormat="1" applyFont="1" applyAlignment="1" applyProtection="1">
      <alignment horizontal="center"/>
    </xf>
    <xf numFmtId="0" fontId="12" fillId="0" borderId="1" xfId="28" applyNumberFormat="1" applyFont="1" applyProtection="1">
      <alignment horizontal="center"/>
    </xf>
    <xf numFmtId="0" fontId="12" fillId="0" borderId="1" xfId="28" applyFont="1">
      <alignment horizontal="center"/>
    </xf>
    <xf numFmtId="0" fontId="14" fillId="0" borderId="12" xfId="29" applyNumberFormat="1" applyFont="1" applyAlignment="1" applyProtection="1">
      <alignment horizontal="justify" vertical="top" wrapText="1"/>
    </xf>
    <xf numFmtId="0" fontId="14" fillId="0" borderId="12" xfId="29" applyFont="1" applyAlignment="1">
      <alignment horizontal="justify" vertical="top" wrapText="1"/>
    </xf>
    <xf numFmtId="49" fontId="14" fillId="0" borderId="12" xfId="30" applyNumberFormat="1" applyFont="1" applyProtection="1">
      <alignment horizontal="center" vertical="top" wrapText="1"/>
    </xf>
    <xf numFmtId="49" fontId="14" fillId="0" borderId="12" xfId="30" applyFont="1">
      <alignment horizontal="center" vertical="top" wrapText="1"/>
    </xf>
    <xf numFmtId="0" fontId="14" fillId="0" borderId="12" xfId="29" applyNumberFormat="1" applyFont="1" applyProtection="1">
      <alignment horizontal="center" vertical="top" wrapText="1"/>
    </xf>
    <xf numFmtId="0" fontId="14" fillId="0" borderId="12" xfId="29" applyFont="1">
      <alignment horizontal="center" vertical="top" wrapText="1"/>
    </xf>
    <xf numFmtId="0" fontId="14" fillId="0" borderId="12" xfId="134" applyNumberFormat="1" applyFont="1" applyFill="1" applyProtection="1">
      <alignment horizontal="center" vertical="center" wrapText="1"/>
    </xf>
    <xf numFmtId="0" fontId="14" fillId="0" borderId="12" xfId="134" applyFont="1" applyFill="1">
      <alignment horizontal="center" vertical="center" wrapText="1"/>
    </xf>
    <xf numFmtId="0" fontId="14" fillId="0" borderId="0" xfId="130" applyNumberFormat="1" applyFont="1" applyProtection="1">
      <alignment horizontal="center" wrapText="1"/>
    </xf>
    <xf numFmtId="0" fontId="14" fillId="0" borderId="0" xfId="130" applyFont="1">
      <alignment horizontal="center" wrapText="1"/>
    </xf>
    <xf numFmtId="0" fontId="12" fillId="0" borderId="0" xfId="131" applyNumberFormat="1" applyFont="1" applyProtection="1">
      <alignment horizontal="center"/>
    </xf>
    <xf numFmtId="0" fontId="12" fillId="0" borderId="0" xfId="131" applyFont="1">
      <alignment horizontal="center"/>
    </xf>
    <xf numFmtId="0" fontId="14" fillId="0" borderId="0" xfId="133" applyNumberFormat="1" applyFont="1" applyProtection="1">
      <alignment horizontal="right"/>
    </xf>
    <xf numFmtId="0" fontId="14" fillId="0" borderId="0" xfId="133" applyFont="1">
      <alignment horizontal="right"/>
    </xf>
    <xf numFmtId="0" fontId="14" fillId="0" borderId="19" xfId="134" applyNumberFormat="1" applyFont="1" applyBorder="1" applyAlignment="1" applyProtection="1">
      <alignment horizontal="center" vertical="center" wrapText="1"/>
    </xf>
    <xf numFmtId="0" fontId="14" fillId="0" borderId="22" xfId="134" applyFont="1" applyBorder="1" applyAlignment="1">
      <alignment horizontal="center" vertical="center" wrapText="1"/>
    </xf>
    <xf numFmtId="0" fontId="14" fillId="0" borderId="12" xfId="134" applyNumberFormat="1" applyFont="1" applyProtection="1">
      <alignment horizontal="center" vertical="center" wrapText="1"/>
    </xf>
    <xf numFmtId="0" fontId="14" fillId="0" borderId="12" xfId="134" applyFont="1">
      <alignment horizontal="center" vertical="center" wrapText="1"/>
    </xf>
    <xf numFmtId="0" fontId="14" fillId="0" borderId="19" xfId="134" applyNumberFormat="1" applyFont="1" applyBorder="1" applyProtection="1">
      <alignment horizontal="center" vertical="center" wrapText="1"/>
    </xf>
    <xf numFmtId="0" fontId="14" fillId="0" borderId="22" xfId="134" applyNumberFormat="1" applyFont="1" applyBorder="1" applyProtection="1">
      <alignment horizontal="center" vertical="center" wrapText="1"/>
    </xf>
    <xf numFmtId="0" fontId="19" fillId="0" borderId="0" xfId="143" applyFont="1" applyFill="1" applyAlignment="1">
      <alignment horizontal="center" vertical="center"/>
    </xf>
    <xf numFmtId="0" fontId="16" fillId="0" borderId="0" xfId="143" applyFont="1" applyFill="1" applyAlignment="1">
      <alignment horizontal="center" vertical="center" wrapText="1"/>
    </xf>
    <xf numFmtId="0" fontId="19" fillId="6" borderId="0" xfId="144" applyFont="1" applyFill="1" applyAlignment="1">
      <alignment horizontal="center" wrapText="1"/>
    </xf>
    <xf numFmtId="0" fontId="19" fillId="0" borderId="0" xfId="144" applyFont="1" applyAlignment="1">
      <alignment horizontal="center"/>
    </xf>
  </cellXfs>
  <cellStyles count="146">
    <cellStyle name="br" xfId="48"/>
    <cellStyle name="col" xfId="49"/>
    <cellStyle name="st128" xfId="50"/>
    <cellStyle name="style0" xfId="51"/>
    <cellStyle name="td" xfId="52"/>
    <cellStyle name="tr" xfId="53"/>
    <cellStyle name="xl100" xfId="54"/>
    <cellStyle name="xl101" xfId="55"/>
    <cellStyle name="xl102" xfId="56"/>
    <cellStyle name="xl103" xfId="57"/>
    <cellStyle name="xl104" xfId="58"/>
    <cellStyle name="xl105" xfId="59"/>
    <cellStyle name="xl106" xfId="60"/>
    <cellStyle name="xl107" xfId="61"/>
    <cellStyle name="xl108" xfId="62"/>
    <cellStyle name="xl109" xfId="63"/>
    <cellStyle name="xl110" xfId="64"/>
    <cellStyle name="xl111" xfId="65"/>
    <cellStyle name="xl112" xfId="66"/>
    <cellStyle name="xl113" xfId="67"/>
    <cellStyle name="xl114" xfId="68"/>
    <cellStyle name="xl115" xfId="69"/>
    <cellStyle name="xl116" xfId="70"/>
    <cellStyle name="xl117" xfId="71"/>
    <cellStyle name="xl118" xfId="72"/>
    <cellStyle name="xl119" xfId="73"/>
    <cellStyle name="xl120" xfId="74"/>
    <cellStyle name="xl121" xfId="75"/>
    <cellStyle name="xl122" xfId="76"/>
    <cellStyle name="xl123" xfId="77"/>
    <cellStyle name="xl124" xfId="78"/>
    <cellStyle name="xl125" xfId="79"/>
    <cellStyle name="xl126" xfId="80"/>
    <cellStyle name="xl127" xfId="81"/>
    <cellStyle name="xl128" xfId="82"/>
    <cellStyle name="xl129" xfId="83"/>
    <cellStyle name="xl130" xfId="84"/>
    <cellStyle name="xl131" xfId="85"/>
    <cellStyle name="xl132" xfId="86"/>
    <cellStyle name="xl133" xfId="87"/>
    <cellStyle name="xl134" xfId="88"/>
    <cellStyle name="xl135" xfId="89"/>
    <cellStyle name="xl136" xfId="90"/>
    <cellStyle name="xl137" xfId="91"/>
    <cellStyle name="xl138" xfId="92"/>
    <cellStyle name="xl139" xfId="93"/>
    <cellStyle name="xl140" xfId="94"/>
    <cellStyle name="xl141" xfId="95"/>
    <cellStyle name="xl142" xfId="96"/>
    <cellStyle name="xl143" xfId="97"/>
    <cellStyle name="xl21" xfId="98"/>
    <cellStyle name="xl22" xfId="1"/>
    <cellStyle name="xl22 2" xfId="134"/>
    <cellStyle name="xl23" xfId="5"/>
    <cellStyle name="xl24" xfId="10"/>
    <cellStyle name="xl24 2" xfId="132"/>
    <cellStyle name="xl25" xfId="16"/>
    <cellStyle name="xl25 2" xfId="136"/>
    <cellStyle name="xl26" xfId="29"/>
    <cellStyle name="xl26 2" xfId="139"/>
    <cellStyle name="xl27" xfId="33"/>
    <cellStyle name="xl28" xfId="36"/>
    <cellStyle name="xl28 2" xfId="140"/>
    <cellStyle name="xl29" xfId="40"/>
    <cellStyle name="xl30" xfId="44"/>
    <cellStyle name="xl30 2" xfId="142"/>
    <cellStyle name="xl31" xfId="14"/>
    <cellStyle name="xl32" xfId="99"/>
    <cellStyle name="xl32 2" xfId="141"/>
    <cellStyle name="xl33" xfId="24"/>
    <cellStyle name="xl33 2" xfId="130"/>
    <cellStyle name="xl34" xfId="34"/>
    <cellStyle name="xl34 2" xfId="131"/>
    <cellStyle name="xl35" xfId="37"/>
    <cellStyle name="xl35 2" xfId="133"/>
    <cellStyle name="xl36" xfId="41"/>
    <cellStyle name="xl37" xfId="45"/>
    <cellStyle name="xl37 2" xfId="135"/>
    <cellStyle name="xl38" xfId="6"/>
    <cellStyle name="xl38 2" xfId="137"/>
    <cellStyle name="xl39" xfId="38"/>
    <cellStyle name="xl39 2" xfId="1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100"/>
    <cellStyle name="xl71" xfId="101"/>
    <cellStyle name="xl72" xfId="102"/>
    <cellStyle name="xl73" xfId="103"/>
    <cellStyle name="xl74" xfId="104"/>
    <cellStyle name="xl75" xfId="105"/>
    <cellStyle name="xl76" xfId="106"/>
    <cellStyle name="xl77" xfId="107"/>
    <cellStyle name="xl78" xfId="108"/>
    <cellStyle name="xl79" xfId="109"/>
    <cellStyle name="xl80" xfId="110"/>
    <cellStyle name="xl81" xfId="111"/>
    <cellStyle name="xl82" xfId="112"/>
    <cellStyle name="xl83" xfId="113"/>
    <cellStyle name="xl84" xfId="114"/>
    <cellStyle name="xl85" xfId="115"/>
    <cellStyle name="xl86" xfId="116"/>
    <cellStyle name="xl87" xfId="117"/>
    <cellStyle name="xl88" xfId="118"/>
    <cellStyle name="xl89" xfId="119"/>
    <cellStyle name="xl90" xfId="120"/>
    <cellStyle name="xl91" xfId="121"/>
    <cellStyle name="xl92" xfId="122"/>
    <cellStyle name="xl93" xfId="123"/>
    <cellStyle name="xl94" xfId="124"/>
    <cellStyle name="xl95" xfId="125"/>
    <cellStyle name="xl96" xfId="126"/>
    <cellStyle name="xl97" xfId="127"/>
    <cellStyle name="xl98" xfId="128"/>
    <cellStyle name="xl99" xfId="129"/>
    <cellStyle name="Обычный" xfId="0" builtinId="0"/>
    <cellStyle name="Обычный 2" xfId="143"/>
    <cellStyle name="Обычный 2 2" xfId="144"/>
    <cellStyle name="Финансовый 2" xfId="1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3/&#1056;&#1077;&#1096;&#1077;&#1085;&#1080;&#1077;%20&#8470;607%20&#1086;&#1090;%2029.08.2023/&#1055;&#1088;&#1080;&#1083;&#1086;&#1078;&#1077;&#1085;&#1080;&#1077;%20&#1082;%20&#1088;&#1077;&#1096;&#1077;&#1085;&#1080;&#1102;%201,2,6-16_(&#1072;&#1074;&#1075;&#1091;&#1089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 "/>
      <sheetName val="прил 6"/>
      <sheetName val="прил 72022"/>
      <sheetName val="прил 7  динамика"/>
      <sheetName val="прил 7 "/>
      <sheetName val="прил 8"/>
      <sheetName val="прил 9 динамика"/>
      <sheetName val="прил 9 "/>
      <sheetName val="прил 10 "/>
      <sheetName val="прил 11 "/>
      <sheetName val="потребность"/>
      <sheetName val="прил 12"/>
      <sheetName val="прил 12 (2)"/>
      <sheetName val="прил 13 "/>
      <sheetName val="прил 14 "/>
      <sheetName val="прил 15"/>
      <sheetName val="прил 16 "/>
      <sheetName val="потребность 2023"/>
      <sheetName val="потребность 2023 (2)"/>
      <sheetName val="потребность 2023 (3)"/>
      <sheetName val="потребность 2023 (4)"/>
      <sheetName val="потребность 2023 (5)"/>
      <sheetName val="Лист2"/>
    </sheetNames>
    <sheetDataSet>
      <sheetData sheetId="0"/>
      <sheetData sheetId="1"/>
      <sheetData sheetId="2"/>
      <sheetData sheetId="3"/>
      <sheetData sheetId="4"/>
      <sheetData sheetId="5">
        <row r="83">
          <cell r="C83">
            <v>1101950878.0799999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tabSelected="1" view="pageBreakPreview" zoomScaleNormal="100" zoomScaleSheetLayoutView="100" workbookViewId="0">
      <selection activeCell="C67" sqref="C67"/>
    </sheetView>
  </sheetViews>
  <sheetFormatPr defaultRowHeight="17" x14ac:dyDescent="0.3"/>
  <cols>
    <col min="1" max="1" width="33.375" style="17" customWidth="1"/>
    <col min="2" max="2" width="50.625" style="16" customWidth="1"/>
    <col min="3" max="5" width="19.125" style="1" customWidth="1"/>
    <col min="6" max="16384" width="9" style="1"/>
  </cols>
  <sheetData>
    <row r="1" spans="1:6" ht="14.1" customHeight="1" x14ac:dyDescent="0.3">
      <c r="B1" s="14"/>
      <c r="C1" s="2"/>
      <c r="D1" s="3"/>
      <c r="E1" s="4"/>
      <c r="F1" s="5"/>
    </row>
    <row r="2" spans="1:6" ht="21.9" customHeight="1" x14ac:dyDescent="0.3">
      <c r="B2" s="14"/>
      <c r="C2" s="101"/>
      <c r="D2" s="101"/>
      <c r="E2" s="101"/>
      <c r="F2" s="5"/>
    </row>
    <row r="3" spans="1:6" ht="15.65" customHeight="1" x14ac:dyDescent="0.3">
      <c r="B3" s="101" t="s">
        <v>72</v>
      </c>
      <c r="C3" s="101"/>
      <c r="D3" s="101"/>
      <c r="E3" s="101"/>
      <c r="F3" s="5"/>
    </row>
    <row r="4" spans="1:6" ht="14.1" customHeight="1" x14ac:dyDescent="0.3">
      <c r="B4" s="104" t="s">
        <v>73</v>
      </c>
      <c r="C4" s="104"/>
      <c r="D4" s="104"/>
      <c r="E4" s="104"/>
      <c r="F4" s="5"/>
    </row>
    <row r="5" spans="1:6" ht="14.1" customHeight="1" x14ac:dyDescent="0.3">
      <c r="B5" s="14"/>
      <c r="C5" s="2"/>
      <c r="D5" s="6"/>
      <c r="E5" s="7"/>
      <c r="F5" s="5"/>
    </row>
    <row r="6" spans="1:6" ht="14.1" customHeight="1" x14ac:dyDescent="0.3">
      <c r="B6" s="105" t="s">
        <v>0</v>
      </c>
      <c r="C6" s="106"/>
      <c r="D6" s="106"/>
      <c r="E6" s="106"/>
      <c r="F6" s="8"/>
    </row>
    <row r="7" spans="1:6" ht="12.9" customHeight="1" x14ac:dyDescent="0.3">
      <c r="A7" s="102" t="s">
        <v>2</v>
      </c>
      <c r="B7" s="107" t="s">
        <v>1</v>
      </c>
      <c r="C7" s="109" t="s">
        <v>3</v>
      </c>
      <c r="D7" s="109" t="s">
        <v>4</v>
      </c>
      <c r="E7" s="111" t="s">
        <v>74</v>
      </c>
      <c r="F7" s="9"/>
    </row>
    <row r="8" spans="1:6" ht="12.1" customHeight="1" x14ac:dyDescent="0.3">
      <c r="A8" s="103"/>
      <c r="B8" s="108"/>
      <c r="C8" s="110"/>
      <c r="D8" s="110"/>
      <c r="E8" s="112"/>
      <c r="F8" s="10"/>
    </row>
    <row r="9" spans="1:6" ht="31.25" customHeight="1" x14ac:dyDescent="0.3">
      <c r="A9" s="103"/>
      <c r="B9" s="108"/>
      <c r="C9" s="110"/>
      <c r="D9" s="110"/>
      <c r="E9" s="112"/>
      <c r="F9" s="10"/>
    </row>
    <row r="10" spans="1:6" ht="14.3" customHeight="1" thickBot="1" x14ac:dyDescent="0.35">
      <c r="A10" s="18">
        <v>1</v>
      </c>
      <c r="B10" s="32">
        <v>2</v>
      </c>
      <c r="C10" s="11" t="s">
        <v>76</v>
      </c>
      <c r="D10" s="11" t="s">
        <v>5</v>
      </c>
      <c r="E10" s="11" t="s">
        <v>6</v>
      </c>
      <c r="F10" s="10"/>
    </row>
    <row r="11" spans="1:6" ht="34.65" thickBot="1" x14ac:dyDescent="0.35">
      <c r="A11" s="20" t="s">
        <v>77</v>
      </c>
      <c r="B11" s="21" t="s">
        <v>7</v>
      </c>
      <c r="C11" s="22">
        <v>175696924.72</v>
      </c>
      <c r="D11" s="22">
        <v>122518934.66</v>
      </c>
      <c r="E11" s="31">
        <f t="shared" ref="E11:E69" si="0">D11/C11</f>
        <v>0.69733112776591122</v>
      </c>
      <c r="F11" s="10"/>
    </row>
    <row r="12" spans="1:6" ht="17.7" thickBot="1" x14ac:dyDescent="0.35">
      <c r="A12" s="19" t="s">
        <v>86</v>
      </c>
      <c r="B12" s="15" t="s">
        <v>8</v>
      </c>
      <c r="C12" s="12">
        <v>107722000</v>
      </c>
      <c r="D12" s="12">
        <v>75235481.650000006</v>
      </c>
      <c r="E12" s="23">
        <f t="shared" si="0"/>
        <v>0.69842262165574354</v>
      </c>
      <c r="F12" s="10"/>
    </row>
    <row r="13" spans="1:6" ht="17.7" thickBot="1" x14ac:dyDescent="0.35">
      <c r="A13" s="19" t="s">
        <v>87</v>
      </c>
      <c r="B13" s="15" t="s">
        <v>9</v>
      </c>
      <c r="C13" s="12">
        <v>107722000</v>
      </c>
      <c r="D13" s="12">
        <v>75235481.650000006</v>
      </c>
      <c r="E13" s="23">
        <f t="shared" si="0"/>
        <v>0.69842262165574354</v>
      </c>
      <c r="F13" s="10"/>
    </row>
    <row r="14" spans="1:6" ht="51.65" thickBot="1" x14ac:dyDescent="0.35">
      <c r="A14" s="19" t="s">
        <v>88</v>
      </c>
      <c r="B14" s="15" t="s">
        <v>10</v>
      </c>
      <c r="C14" s="12">
        <v>13057000</v>
      </c>
      <c r="D14" s="12">
        <v>10866255.93</v>
      </c>
      <c r="E14" s="23">
        <f t="shared" si="0"/>
        <v>0.83221688979091668</v>
      </c>
      <c r="F14" s="10"/>
    </row>
    <row r="15" spans="1:6" ht="51.65" thickBot="1" x14ac:dyDescent="0.35">
      <c r="A15" s="19" t="s">
        <v>89</v>
      </c>
      <c r="B15" s="15" t="s">
        <v>11</v>
      </c>
      <c r="C15" s="12">
        <v>13057000</v>
      </c>
      <c r="D15" s="12">
        <v>10866255.93</v>
      </c>
      <c r="E15" s="23">
        <f t="shared" si="0"/>
        <v>0.83221688979091668</v>
      </c>
      <c r="F15" s="10"/>
    </row>
    <row r="16" spans="1:6" ht="17.7" thickBot="1" x14ac:dyDescent="0.35">
      <c r="A16" s="19" t="s">
        <v>90</v>
      </c>
      <c r="B16" s="15" t="s">
        <v>12</v>
      </c>
      <c r="C16" s="12">
        <v>8500000</v>
      </c>
      <c r="D16" s="12">
        <v>5706038.5899999999</v>
      </c>
      <c r="E16" s="23">
        <f t="shared" si="0"/>
        <v>0.67129865764705876</v>
      </c>
      <c r="F16" s="10"/>
    </row>
    <row r="17" spans="1:6" ht="34.65" thickBot="1" x14ac:dyDescent="0.35">
      <c r="A17" s="19" t="s">
        <v>91</v>
      </c>
      <c r="B17" s="15" t="s">
        <v>13</v>
      </c>
      <c r="C17" s="12">
        <v>1300000</v>
      </c>
      <c r="D17" s="12">
        <v>1074704.1299999999</v>
      </c>
      <c r="E17" s="23">
        <f t="shared" si="0"/>
        <v>0.82669548461538456</v>
      </c>
      <c r="F17" s="10"/>
    </row>
    <row r="18" spans="1:6" ht="34.65" thickBot="1" x14ac:dyDescent="0.35">
      <c r="A18" s="19" t="s">
        <v>78</v>
      </c>
      <c r="B18" s="15" t="s">
        <v>14</v>
      </c>
      <c r="C18" s="12">
        <v>0</v>
      </c>
      <c r="D18" s="12">
        <v>-88235.16</v>
      </c>
      <c r="E18" s="23"/>
      <c r="F18" s="10"/>
    </row>
    <row r="19" spans="1:6" ht="17.7" thickBot="1" x14ac:dyDescent="0.35">
      <c r="A19" s="19" t="s">
        <v>92</v>
      </c>
      <c r="B19" s="15" t="s">
        <v>15</v>
      </c>
      <c r="C19" s="12">
        <v>3000000</v>
      </c>
      <c r="D19" s="12">
        <v>2217900.71</v>
      </c>
      <c r="E19" s="23">
        <f t="shared" si="0"/>
        <v>0.73930023666666667</v>
      </c>
      <c r="F19" s="10"/>
    </row>
    <row r="20" spans="1:6" ht="34.65" thickBot="1" x14ac:dyDescent="0.35">
      <c r="A20" s="19" t="s">
        <v>93</v>
      </c>
      <c r="B20" s="15" t="s">
        <v>16</v>
      </c>
      <c r="C20" s="12">
        <v>4200000</v>
      </c>
      <c r="D20" s="12">
        <v>2501668.91</v>
      </c>
      <c r="E20" s="23">
        <f t="shared" si="0"/>
        <v>0.59563545476190483</v>
      </c>
      <c r="F20" s="10"/>
    </row>
    <row r="21" spans="1:6" ht="17.7" thickBot="1" x14ac:dyDescent="0.35">
      <c r="A21" s="19" t="s">
        <v>79</v>
      </c>
      <c r="B21" s="15" t="s">
        <v>17</v>
      </c>
      <c r="C21" s="12">
        <v>16700000</v>
      </c>
      <c r="D21" s="12">
        <v>6964755.96</v>
      </c>
      <c r="E21" s="23">
        <f t="shared" si="0"/>
        <v>0.41705125508982038</v>
      </c>
      <c r="F21" s="10"/>
    </row>
    <row r="22" spans="1:6" ht="68.599999999999994" thickBot="1" x14ac:dyDescent="0.35">
      <c r="A22" s="19" t="s">
        <v>94</v>
      </c>
      <c r="B22" s="15" t="s">
        <v>18</v>
      </c>
      <c r="C22" s="12">
        <v>3700000</v>
      </c>
      <c r="D22" s="12">
        <v>162106.26</v>
      </c>
      <c r="E22" s="23">
        <f t="shared" si="0"/>
        <v>4.3812502702702705E-2</v>
      </c>
      <c r="F22" s="10"/>
    </row>
    <row r="23" spans="1:6" ht="17.7" thickBot="1" x14ac:dyDescent="0.35">
      <c r="A23" s="19" t="s">
        <v>95</v>
      </c>
      <c r="B23" s="15" t="s">
        <v>19</v>
      </c>
      <c r="C23" s="12">
        <v>13000000</v>
      </c>
      <c r="D23" s="12">
        <v>6802649.7000000002</v>
      </c>
      <c r="E23" s="23">
        <f t="shared" si="0"/>
        <v>0.52328074615384612</v>
      </c>
      <c r="F23" s="10"/>
    </row>
    <row r="24" spans="1:6" ht="17.7" thickBot="1" x14ac:dyDescent="0.35">
      <c r="A24" s="19" t="s">
        <v>80</v>
      </c>
      <c r="B24" s="15" t="s">
        <v>20</v>
      </c>
      <c r="C24" s="12">
        <v>2400000</v>
      </c>
      <c r="D24" s="12">
        <v>2119555.31</v>
      </c>
      <c r="E24" s="23">
        <f t="shared" si="0"/>
        <v>0.88314804583333339</v>
      </c>
      <c r="F24" s="10"/>
    </row>
    <row r="25" spans="1:6" ht="68.599999999999994" thickBot="1" x14ac:dyDescent="0.35">
      <c r="A25" s="19" t="s">
        <v>96</v>
      </c>
      <c r="B25" s="15" t="s">
        <v>21</v>
      </c>
      <c r="C25" s="12">
        <v>2390000</v>
      </c>
      <c r="D25" s="12">
        <v>2043900.31</v>
      </c>
      <c r="E25" s="23">
        <f t="shared" si="0"/>
        <v>0.8551884142259415</v>
      </c>
      <c r="F25" s="10"/>
    </row>
    <row r="26" spans="1:6" ht="119.55" thickBot="1" x14ac:dyDescent="0.35">
      <c r="A26" s="19" t="s">
        <v>81</v>
      </c>
      <c r="B26" s="15" t="s">
        <v>22</v>
      </c>
      <c r="C26" s="12">
        <v>10000</v>
      </c>
      <c r="D26" s="12">
        <v>4300</v>
      </c>
      <c r="E26" s="23">
        <f t="shared" si="0"/>
        <v>0.43</v>
      </c>
      <c r="F26" s="10"/>
    </row>
    <row r="27" spans="1:6" ht="51.65" thickBot="1" x14ac:dyDescent="0.35">
      <c r="A27" s="19" t="s">
        <v>82</v>
      </c>
      <c r="B27" s="15" t="s">
        <v>23</v>
      </c>
      <c r="C27" s="12">
        <v>0</v>
      </c>
      <c r="D27" s="12">
        <v>71355</v>
      </c>
      <c r="E27" s="23">
        <v>0</v>
      </c>
      <c r="F27" s="10"/>
    </row>
    <row r="28" spans="1:6" ht="68.599999999999994" thickBot="1" x14ac:dyDescent="0.35">
      <c r="A28" s="19" t="s">
        <v>83</v>
      </c>
      <c r="B28" s="15" t="s">
        <v>24</v>
      </c>
      <c r="C28" s="12">
        <v>17151000</v>
      </c>
      <c r="D28" s="12">
        <v>14561987.76</v>
      </c>
      <c r="E28" s="23">
        <f t="shared" si="0"/>
        <v>0.84904598915515128</v>
      </c>
      <c r="F28" s="10"/>
    </row>
    <row r="29" spans="1:6" ht="119.55" thickBot="1" x14ac:dyDescent="0.35">
      <c r="A29" s="19" t="s">
        <v>97</v>
      </c>
      <c r="B29" s="15" t="s">
        <v>25</v>
      </c>
      <c r="C29" s="12">
        <v>11351000</v>
      </c>
      <c r="D29" s="12">
        <v>10201729.93</v>
      </c>
      <c r="E29" s="23">
        <f t="shared" si="0"/>
        <v>0.898751645669985</v>
      </c>
      <c r="F29" s="10"/>
    </row>
    <row r="30" spans="1:6" ht="51.65" thickBot="1" x14ac:dyDescent="0.35">
      <c r="A30" s="19" t="s">
        <v>98</v>
      </c>
      <c r="B30" s="15" t="s">
        <v>26</v>
      </c>
      <c r="C30" s="12">
        <v>2500000</v>
      </c>
      <c r="D30" s="12">
        <v>1989482.42</v>
      </c>
      <c r="E30" s="23">
        <f t="shared" si="0"/>
        <v>0.79579296799999999</v>
      </c>
      <c r="F30" s="10"/>
    </row>
    <row r="31" spans="1:6" ht="119.55" thickBot="1" x14ac:dyDescent="0.35">
      <c r="A31" s="19" t="s">
        <v>99</v>
      </c>
      <c r="B31" s="15" t="s">
        <v>27</v>
      </c>
      <c r="C31" s="12">
        <v>3300000</v>
      </c>
      <c r="D31" s="12">
        <v>2370775.41</v>
      </c>
      <c r="E31" s="23">
        <f t="shared" si="0"/>
        <v>0.71841679090909094</v>
      </c>
      <c r="F31" s="10"/>
    </row>
    <row r="32" spans="1:6" ht="34.65" thickBot="1" x14ac:dyDescent="0.35">
      <c r="A32" s="19" t="s">
        <v>100</v>
      </c>
      <c r="B32" s="15" t="s">
        <v>28</v>
      </c>
      <c r="C32" s="12">
        <v>133000</v>
      </c>
      <c r="D32" s="12">
        <v>65506.41</v>
      </c>
      <c r="E32" s="23">
        <f t="shared" si="0"/>
        <v>0.49252939849624061</v>
      </c>
      <c r="F32" s="10"/>
    </row>
    <row r="33" spans="1:6" ht="34.65" thickBot="1" x14ac:dyDescent="0.35">
      <c r="A33" s="19" t="s">
        <v>101</v>
      </c>
      <c r="B33" s="15" t="s">
        <v>29</v>
      </c>
      <c r="C33" s="12">
        <v>133000</v>
      </c>
      <c r="D33" s="12">
        <v>65506.41</v>
      </c>
      <c r="E33" s="23">
        <f t="shared" si="0"/>
        <v>0.49252939849624061</v>
      </c>
      <c r="F33" s="10"/>
    </row>
    <row r="34" spans="1:6" ht="51.65" thickBot="1" x14ac:dyDescent="0.35">
      <c r="A34" s="19" t="s">
        <v>102</v>
      </c>
      <c r="B34" s="15" t="s">
        <v>30</v>
      </c>
      <c r="C34" s="12">
        <v>978995.72</v>
      </c>
      <c r="D34" s="12">
        <v>776296.24</v>
      </c>
      <c r="E34" s="23">
        <f t="shared" si="0"/>
        <v>0.79295161780686851</v>
      </c>
      <c r="F34" s="10"/>
    </row>
    <row r="35" spans="1:6" ht="51.65" thickBot="1" x14ac:dyDescent="0.35">
      <c r="A35" s="19" t="s">
        <v>103</v>
      </c>
      <c r="B35" s="15" t="s">
        <v>31</v>
      </c>
      <c r="C35" s="12">
        <v>614000</v>
      </c>
      <c r="D35" s="12">
        <v>411300.52</v>
      </c>
      <c r="E35" s="23">
        <f t="shared" si="0"/>
        <v>0.66987055374592841</v>
      </c>
      <c r="F35" s="10"/>
    </row>
    <row r="36" spans="1:6" ht="34.65" thickBot="1" x14ac:dyDescent="0.35">
      <c r="A36" s="19" t="s">
        <v>104</v>
      </c>
      <c r="B36" s="15" t="s">
        <v>32</v>
      </c>
      <c r="C36" s="12">
        <f>16599+348396.72</f>
        <v>364995.72</v>
      </c>
      <c r="D36" s="12">
        <f>16599+348396.72</f>
        <v>364995.72</v>
      </c>
      <c r="E36" s="23">
        <f t="shared" si="0"/>
        <v>1</v>
      </c>
      <c r="F36" s="10"/>
    </row>
    <row r="37" spans="1:6" ht="34.65" thickBot="1" x14ac:dyDescent="0.35">
      <c r="A37" s="19" t="s">
        <v>84</v>
      </c>
      <c r="B37" s="15" t="s">
        <v>33</v>
      </c>
      <c r="C37" s="12">
        <v>7059929</v>
      </c>
      <c r="D37" s="12">
        <v>5085160.0599999996</v>
      </c>
      <c r="E37" s="23">
        <f t="shared" si="0"/>
        <v>0.7202848725532508</v>
      </c>
      <c r="F37" s="10"/>
    </row>
    <row r="38" spans="1:6" ht="136.55000000000001" thickBot="1" x14ac:dyDescent="0.35">
      <c r="A38" s="19" t="s">
        <v>105</v>
      </c>
      <c r="B38" s="15" t="s">
        <v>34</v>
      </c>
      <c r="C38" s="12">
        <v>2532929</v>
      </c>
      <c r="D38" s="12">
        <v>2699424.71</v>
      </c>
      <c r="E38" s="23">
        <f t="shared" si="0"/>
        <v>1.0657324820395677</v>
      </c>
      <c r="F38" s="10"/>
    </row>
    <row r="39" spans="1:6" ht="68.599999999999994" thickBot="1" x14ac:dyDescent="0.35">
      <c r="A39" s="19" t="s">
        <v>85</v>
      </c>
      <c r="B39" s="15" t="s">
        <v>35</v>
      </c>
      <c r="C39" s="12">
        <v>4527000</v>
      </c>
      <c r="D39" s="12">
        <v>2349795.35</v>
      </c>
      <c r="E39" s="23">
        <f t="shared" si="0"/>
        <v>0.51906237022310586</v>
      </c>
      <c r="F39" s="10"/>
    </row>
    <row r="40" spans="1:6" ht="34.65" thickBot="1" x14ac:dyDescent="0.35">
      <c r="A40" s="19" t="s">
        <v>106</v>
      </c>
      <c r="B40" s="15" t="s">
        <v>36</v>
      </c>
      <c r="C40" s="12">
        <v>1900000</v>
      </c>
      <c r="D40" s="12">
        <v>1041892.1100000001</v>
      </c>
      <c r="E40" s="23">
        <f t="shared" si="0"/>
        <v>0.54836426842105268</v>
      </c>
      <c r="F40" s="10"/>
    </row>
    <row r="41" spans="1:6" ht="17.7" thickBot="1" x14ac:dyDescent="0.35">
      <c r="A41" s="19" t="s">
        <v>107</v>
      </c>
      <c r="B41" s="15" t="s">
        <v>37</v>
      </c>
      <c r="C41" s="12">
        <v>95000</v>
      </c>
      <c r="D41" s="12">
        <v>96004.64</v>
      </c>
      <c r="E41" s="23">
        <f t="shared" si="0"/>
        <v>1.0105751578947368</v>
      </c>
      <c r="F41" s="10"/>
    </row>
    <row r="42" spans="1:6" ht="34.65" thickBot="1" x14ac:dyDescent="0.35">
      <c r="A42" s="19" t="s">
        <v>108</v>
      </c>
      <c r="B42" s="15" t="s">
        <v>38</v>
      </c>
      <c r="C42" s="12">
        <v>0</v>
      </c>
      <c r="D42" s="12">
        <v>2049.3000000000002</v>
      </c>
      <c r="E42" s="23"/>
      <c r="F42" s="10"/>
    </row>
    <row r="43" spans="1:6" ht="34.65" thickBot="1" x14ac:dyDescent="0.35">
      <c r="A43" s="19" t="s">
        <v>109</v>
      </c>
      <c r="B43" s="15" t="s">
        <v>39</v>
      </c>
      <c r="C43" s="12">
        <v>95000</v>
      </c>
      <c r="D43" s="12">
        <v>93955.34</v>
      </c>
      <c r="E43" s="23">
        <f t="shared" si="0"/>
        <v>0.98900357894736834</v>
      </c>
      <c r="F43" s="10"/>
    </row>
    <row r="44" spans="1:6" ht="24.45" customHeight="1" thickBot="1" x14ac:dyDescent="0.35">
      <c r="A44" s="20" t="s">
        <v>110</v>
      </c>
      <c r="B44" s="21" t="s">
        <v>40</v>
      </c>
      <c r="C44" s="22">
        <v>926253953.36000013</v>
      </c>
      <c r="D44" s="22">
        <v>644248725.58999991</v>
      </c>
      <c r="E44" s="31">
        <f t="shared" si="0"/>
        <v>0.69554221415517636</v>
      </c>
      <c r="F44" s="10"/>
    </row>
    <row r="45" spans="1:6" ht="51.65" thickBot="1" x14ac:dyDescent="0.35">
      <c r="A45" s="19" t="s">
        <v>111</v>
      </c>
      <c r="B45" s="15" t="s">
        <v>41</v>
      </c>
      <c r="C45" s="12">
        <v>918820303.71000004</v>
      </c>
      <c r="D45" s="12">
        <v>636815078.32999992</v>
      </c>
      <c r="E45" s="23">
        <f t="shared" si="0"/>
        <v>0.69307902291522805</v>
      </c>
      <c r="F45" s="10"/>
    </row>
    <row r="46" spans="1:6" ht="34.65" thickBot="1" x14ac:dyDescent="0.35">
      <c r="A46" s="20" t="s">
        <v>112</v>
      </c>
      <c r="B46" s="21" t="s">
        <v>42</v>
      </c>
      <c r="C46" s="22">
        <v>310674165.81</v>
      </c>
      <c r="D46" s="22">
        <v>248026925.81</v>
      </c>
      <c r="E46" s="31">
        <f t="shared" si="0"/>
        <v>0.79835066157926571</v>
      </c>
      <c r="F46" s="10"/>
    </row>
    <row r="47" spans="1:6" ht="51.65" thickBot="1" x14ac:dyDescent="0.35">
      <c r="A47" s="19" t="s">
        <v>113</v>
      </c>
      <c r="B47" s="15" t="s">
        <v>43</v>
      </c>
      <c r="C47" s="12">
        <v>250588957</v>
      </c>
      <c r="D47" s="12">
        <v>187941717</v>
      </c>
      <c r="E47" s="23">
        <f t="shared" si="0"/>
        <v>0.74999999700705089</v>
      </c>
      <c r="F47" s="10"/>
    </row>
    <row r="48" spans="1:6" ht="51.65" thickBot="1" x14ac:dyDescent="0.35">
      <c r="A48" s="19" t="s">
        <v>114</v>
      </c>
      <c r="B48" s="15" t="s">
        <v>44</v>
      </c>
      <c r="C48" s="12">
        <v>22646208.809999999</v>
      </c>
      <c r="D48" s="12">
        <v>22646208.809999999</v>
      </c>
      <c r="E48" s="23">
        <f t="shared" si="0"/>
        <v>1</v>
      </c>
      <c r="F48" s="10"/>
    </row>
    <row r="49" spans="1:6" ht="34.65" thickBot="1" x14ac:dyDescent="0.35">
      <c r="A49" s="19" t="s">
        <v>115</v>
      </c>
      <c r="B49" s="15" t="s">
        <v>45</v>
      </c>
      <c r="C49" s="12">
        <v>37439000</v>
      </c>
      <c r="D49" s="12">
        <v>37439000</v>
      </c>
      <c r="E49" s="23">
        <f t="shared" si="0"/>
        <v>1</v>
      </c>
      <c r="F49" s="10"/>
    </row>
    <row r="50" spans="1:6" ht="51.65" thickBot="1" x14ac:dyDescent="0.35">
      <c r="A50" s="20" t="s">
        <v>116</v>
      </c>
      <c r="B50" s="21" t="s">
        <v>46</v>
      </c>
      <c r="C50" s="22">
        <v>187924958.05999997</v>
      </c>
      <c r="D50" s="22">
        <v>77760065.770000011</v>
      </c>
      <c r="E50" s="31">
        <f t="shared" si="0"/>
        <v>0.41378253624605343</v>
      </c>
      <c r="F50" s="10"/>
    </row>
    <row r="51" spans="1:6" ht="102.6" thickBot="1" x14ac:dyDescent="0.35">
      <c r="A51" s="19" t="s">
        <v>117</v>
      </c>
      <c r="B51" s="15" t="s">
        <v>47</v>
      </c>
      <c r="C51" s="12">
        <v>1104785.3600000001</v>
      </c>
      <c r="D51" s="12">
        <v>0</v>
      </c>
      <c r="E51" s="23">
        <f t="shared" si="0"/>
        <v>0</v>
      </c>
      <c r="F51" s="10"/>
    </row>
    <row r="52" spans="1:6" ht="51.65" thickBot="1" x14ac:dyDescent="0.35">
      <c r="A52" s="19" t="s">
        <v>118</v>
      </c>
      <c r="B52" s="15" t="s">
        <v>48</v>
      </c>
      <c r="C52" s="12">
        <v>456500</v>
      </c>
      <c r="D52" s="12">
        <v>456500</v>
      </c>
      <c r="E52" s="23">
        <f t="shared" si="0"/>
        <v>1</v>
      </c>
      <c r="F52" s="10"/>
    </row>
    <row r="53" spans="1:6" ht="51.65" thickBot="1" x14ac:dyDescent="0.35">
      <c r="A53" s="19" t="s">
        <v>119</v>
      </c>
      <c r="B53" s="15" t="s">
        <v>49</v>
      </c>
      <c r="C53" s="12">
        <v>4977075.3600000003</v>
      </c>
      <c r="D53" s="12">
        <v>4977075.3600000003</v>
      </c>
      <c r="E53" s="23">
        <f t="shared" si="0"/>
        <v>1</v>
      </c>
      <c r="F53" s="10"/>
    </row>
    <row r="54" spans="1:6" ht="34.65" thickBot="1" x14ac:dyDescent="0.35">
      <c r="A54" s="19" t="s">
        <v>120</v>
      </c>
      <c r="B54" s="15" t="s">
        <v>50</v>
      </c>
      <c r="C54" s="12">
        <v>6474133.6500000004</v>
      </c>
      <c r="D54" s="12">
        <v>6474133.6500000004</v>
      </c>
      <c r="E54" s="23">
        <f t="shared" si="0"/>
        <v>1</v>
      </c>
      <c r="F54" s="10"/>
    </row>
    <row r="55" spans="1:6" ht="51.65" thickBot="1" x14ac:dyDescent="0.35">
      <c r="A55" s="19" t="s">
        <v>121</v>
      </c>
      <c r="B55" s="15" t="s">
        <v>51</v>
      </c>
      <c r="C55" s="12">
        <v>6547529.4100000001</v>
      </c>
      <c r="D55" s="12">
        <v>5754364.1399999997</v>
      </c>
      <c r="E55" s="23">
        <f t="shared" si="0"/>
        <v>0.87886037307620124</v>
      </c>
      <c r="F55" s="10"/>
    </row>
    <row r="56" spans="1:6" ht="51.65" thickBot="1" x14ac:dyDescent="0.35">
      <c r="A56" s="19" t="s">
        <v>122</v>
      </c>
      <c r="B56" s="15" t="s">
        <v>52</v>
      </c>
      <c r="C56" s="12">
        <v>5819012.5999999996</v>
      </c>
      <c r="D56" s="12">
        <v>4455645.25</v>
      </c>
      <c r="E56" s="23">
        <f t="shared" si="0"/>
        <v>0.76570469189222934</v>
      </c>
      <c r="F56" s="10"/>
    </row>
    <row r="57" spans="1:6" ht="85.6" thickBot="1" x14ac:dyDescent="0.35">
      <c r="A57" s="19" t="s">
        <v>123</v>
      </c>
      <c r="B57" s="15" t="s">
        <v>53</v>
      </c>
      <c r="C57" s="12">
        <v>131567040.81999999</v>
      </c>
      <c r="D57" s="12">
        <v>40042183.700000003</v>
      </c>
      <c r="E57" s="23">
        <f t="shared" si="0"/>
        <v>0.30434813651226428</v>
      </c>
      <c r="F57" s="10"/>
    </row>
    <row r="58" spans="1:6" ht="34.65" thickBot="1" x14ac:dyDescent="0.35">
      <c r="A58" s="19" t="s">
        <v>124</v>
      </c>
      <c r="B58" s="15" t="s">
        <v>54</v>
      </c>
      <c r="C58" s="12">
        <f>5112546.39+25866334.47</f>
        <v>30978880.859999999</v>
      </c>
      <c r="D58" s="12">
        <f>1905961.76+13694201.91</f>
        <v>15600163.67</v>
      </c>
      <c r="E58" s="23">
        <f t="shared" si="0"/>
        <v>0.5035741523556122</v>
      </c>
      <c r="F58" s="10"/>
    </row>
    <row r="59" spans="1:6" ht="34.65" thickBot="1" x14ac:dyDescent="0.35">
      <c r="A59" s="20" t="s">
        <v>125</v>
      </c>
      <c r="B59" s="21" t="s">
        <v>55</v>
      </c>
      <c r="C59" s="22">
        <v>388010139.04000002</v>
      </c>
      <c r="D59" s="22">
        <v>296176610.37</v>
      </c>
      <c r="E59" s="31">
        <f t="shared" si="0"/>
        <v>0.76332183252424524</v>
      </c>
      <c r="F59" s="10"/>
    </row>
    <row r="60" spans="1:6" ht="51.65" thickBot="1" x14ac:dyDescent="0.35">
      <c r="A60" s="19" t="s">
        <v>126</v>
      </c>
      <c r="B60" s="15" t="s">
        <v>56</v>
      </c>
      <c r="C60" s="12">
        <f>67552392.79+296349000.25</f>
        <v>363901393.04000002</v>
      </c>
      <c r="D60" s="12">
        <f>35110104.42+248351355.66</f>
        <v>283461460.07999998</v>
      </c>
      <c r="E60" s="23">
        <f t="shared" si="0"/>
        <v>0.77895129148033215</v>
      </c>
      <c r="F60" s="10"/>
    </row>
    <row r="61" spans="1:6" ht="119.55" thickBot="1" x14ac:dyDescent="0.35">
      <c r="A61" s="19" t="s">
        <v>127</v>
      </c>
      <c r="B61" s="15" t="s">
        <v>57</v>
      </c>
      <c r="C61" s="12">
        <v>3791354</v>
      </c>
      <c r="D61" s="12">
        <v>1824905.2</v>
      </c>
      <c r="E61" s="23">
        <f t="shared" si="0"/>
        <v>0.48133337061113257</v>
      </c>
      <c r="F61" s="10"/>
    </row>
    <row r="62" spans="1:6" ht="85.6" thickBot="1" x14ac:dyDescent="0.35">
      <c r="A62" s="19" t="s">
        <v>128</v>
      </c>
      <c r="B62" s="15" t="s">
        <v>58</v>
      </c>
      <c r="C62" s="12">
        <v>1724680</v>
      </c>
      <c r="D62" s="12">
        <v>1234561.0900000001</v>
      </c>
      <c r="E62" s="23">
        <f t="shared" si="0"/>
        <v>0.71582037827307099</v>
      </c>
      <c r="F62" s="10"/>
    </row>
    <row r="63" spans="1:6" ht="85.6" thickBot="1" x14ac:dyDescent="0.35">
      <c r="A63" s="19" t="s">
        <v>129</v>
      </c>
      <c r="B63" s="15" t="s">
        <v>59</v>
      </c>
      <c r="C63" s="12">
        <v>4037</v>
      </c>
      <c r="D63" s="12">
        <v>4037</v>
      </c>
      <c r="E63" s="23">
        <f t="shared" si="0"/>
        <v>1</v>
      </c>
      <c r="F63" s="10"/>
    </row>
    <row r="64" spans="1:6" ht="102.6" thickBot="1" x14ac:dyDescent="0.35">
      <c r="A64" s="19" t="s">
        <v>130</v>
      </c>
      <c r="B64" s="15" t="s">
        <v>60</v>
      </c>
      <c r="C64" s="12">
        <v>14435550</v>
      </c>
      <c r="D64" s="12">
        <v>6698982.1200000001</v>
      </c>
      <c r="E64" s="23">
        <f t="shared" si="0"/>
        <v>0.46406143998669952</v>
      </c>
      <c r="F64" s="10"/>
    </row>
    <row r="65" spans="1:6" ht="51.65" thickBot="1" x14ac:dyDescent="0.35">
      <c r="A65" s="19" t="s">
        <v>131</v>
      </c>
      <c r="B65" s="15" t="s">
        <v>61</v>
      </c>
      <c r="C65" s="12">
        <v>1490622</v>
      </c>
      <c r="D65" s="12">
        <v>1204434.32</v>
      </c>
      <c r="E65" s="23">
        <f t="shared" si="0"/>
        <v>0.80800787859027978</v>
      </c>
      <c r="F65" s="10"/>
    </row>
    <row r="66" spans="1:6" ht="51.65" thickBot="1" x14ac:dyDescent="0.35">
      <c r="A66" s="19" t="s">
        <v>132</v>
      </c>
      <c r="B66" s="15" t="s">
        <v>62</v>
      </c>
      <c r="C66" s="12">
        <v>2304802</v>
      </c>
      <c r="D66" s="12">
        <v>1597255.56</v>
      </c>
      <c r="E66" s="23">
        <f t="shared" si="0"/>
        <v>0.69301205049284065</v>
      </c>
      <c r="F66" s="10"/>
    </row>
    <row r="67" spans="1:6" ht="34.65" thickBot="1" x14ac:dyDescent="0.35">
      <c r="A67" s="19" t="s">
        <v>133</v>
      </c>
      <c r="B67" s="15" t="s">
        <v>63</v>
      </c>
      <c r="C67" s="12">
        <v>357701</v>
      </c>
      <c r="D67" s="12">
        <v>150975</v>
      </c>
      <c r="E67" s="23">
        <f t="shared" si="0"/>
        <v>0.42207038839701316</v>
      </c>
      <c r="F67" s="10"/>
    </row>
    <row r="68" spans="1:6" ht="17.7" thickBot="1" x14ac:dyDescent="0.35">
      <c r="A68" s="20" t="s">
        <v>134</v>
      </c>
      <c r="B68" s="21" t="s">
        <v>64</v>
      </c>
      <c r="C68" s="22">
        <v>32211040.800000001</v>
      </c>
      <c r="D68" s="22">
        <v>14851476.380000001</v>
      </c>
      <c r="E68" s="31">
        <f t="shared" si="0"/>
        <v>0.4610678826621461</v>
      </c>
      <c r="F68" s="10"/>
    </row>
    <row r="69" spans="1:6" ht="119.55" thickBot="1" x14ac:dyDescent="0.35">
      <c r="A69" s="19" t="s">
        <v>141</v>
      </c>
      <c r="B69" s="15" t="s">
        <v>65</v>
      </c>
      <c r="C69" s="12">
        <v>989424.8</v>
      </c>
      <c r="D69" s="12">
        <v>0</v>
      </c>
      <c r="E69" s="23">
        <f t="shared" si="0"/>
        <v>0</v>
      </c>
      <c r="F69" s="10"/>
    </row>
    <row r="70" spans="1:6" ht="187.5" thickBot="1" x14ac:dyDescent="0.35">
      <c r="A70" s="19" t="s">
        <v>135</v>
      </c>
      <c r="B70" s="15" t="s">
        <v>66</v>
      </c>
      <c r="C70" s="12">
        <v>22230000</v>
      </c>
      <c r="D70" s="12">
        <v>14829851.73</v>
      </c>
      <c r="E70" s="23">
        <f t="shared" ref="E70:E75" si="1">D70/C70</f>
        <v>0.66710983940620783</v>
      </c>
      <c r="F70" s="10"/>
    </row>
    <row r="71" spans="1:6" ht="51.65" thickBot="1" x14ac:dyDescent="0.35">
      <c r="A71" s="19" t="s">
        <v>136</v>
      </c>
      <c r="B71" s="15" t="s">
        <v>67</v>
      </c>
      <c r="C71" s="12">
        <v>8991616</v>
      </c>
      <c r="D71" s="12">
        <v>21624.65</v>
      </c>
      <c r="E71" s="23">
        <f t="shared" si="1"/>
        <v>2.4049792606801717E-3</v>
      </c>
      <c r="F71" s="10"/>
    </row>
    <row r="72" spans="1:6" ht="34.65" thickBot="1" x14ac:dyDescent="0.35">
      <c r="A72" s="19" t="s">
        <v>137</v>
      </c>
      <c r="B72" s="15" t="s">
        <v>68</v>
      </c>
      <c r="C72" s="12">
        <v>7232800</v>
      </c>
      <c r="D72" s="12">
        <v>7232797.6100000003</v>
      </c>
      <c r="E72" s="23">
        <f t="shared" si="1"/>
        <v>0.99999966956088937</v>
      </c>
      <c r="F72" s="10"/>
    </row>
    <row r="73" spans="1:6" ht="34.65" thickBot="1" x14ac:dyDescent="0.35">
      <c r="A73" s="19" t="s">
        <v>138</v>
      </c>
      <c r="B73" s="15" t="s">
        <v>69</v>
      </c>
      <c r="C73" s="12">
        <v>7232800</v>
      </c>
      <c r="D73" s="12">
        <v>7232797.6100000003</v>
      </c>
      <c r="E73" s="23">
        <f t="shared" si="1"/>
        <v>0.99999966956088937</v>
      </c>
      <c r="F73" s="10"/>
    </row>
    <row r="74" spans="1:6" ht="102.6" thickBot="1" x14ac:dyDescent="0.35">
      <c r="A74" s="19" t="s">
        <v>139</v>
      </c>
      <c r="B74" s="15" t="s">
        <v>70</v>
      </c>
      <c r="C74" s="12">
        <v>200849.65</v>
      </c>
      <c r="D74" s="12">
        <v>200849.65</v>
      </c>
      <c r="E74" s="23">
        <f t="shared" si="1"/>
        <v>1</v>
      </c>
      <c r="F74" s="10"/>
    </row>
    <row r="75" spans="1:6" ht="51.65" thickBot="1" x14ac:dyDescent="0.35">
      <c r="A75" s="24" t="s">
        <v>140</v>
      </c>
      <c r="B75" s="25" t="s">
        <v>71</v>
      </c>
      <c r="C75" s="26">
        <v>200849.65</v>
      </c>
      <c r="D75" s="26">
        <v>200849.65</v>
      </c>
      <c r="E75" s="27">
        <f t="shared" si="1"/>
        <v>1</v>
      </c>
      <c r="F75" s="10"/>
    </row>
    <row r="76" spans="1:6" ht="35.35" customHeight="1" thickBot="1" x14ac:dyDescent="0.35">
      <c r="A76" s="28"/>
      <c r="B76" s="29" t="s">
        <v>75</v>
      </c>
      <c r="C76" s="30">
        <v>1101950878.0799999</v>
      </c>
      <c r="D76" s="30">
        <v>766767660.25</v>
      </c>
      <c r="E76" s="31">
        <f>D76/C76</f>
        <v>0.69582744158794874</v>
      </c>
      <c r="F76" s="13"/>
    </row>
  </sheetData>
  <mergeCells count="9">
    <mergeCell ref="C2:E2"/>
    <mergeCell ref="A7:A9"/>
    <mergeCell ref="B3:E3"/>
    <mergeCell ref="B4:E4"/>
    <mergeCell ref="B6:E6"/>
    <mergeCell ref="B7:B9"/>
    <mergeCell ref="C7:C9"/>
    <mergeCell ref="D7:D9"/>
    <mergeCell ref="E7:E9"/>
  </mergeCells>
  <pageMargins left="0.39374999999999999" right="0.39374999999999999" top="0.39374999999999999" bottom="0.39374999999999999" header="0.51180550000000002" footer="0.51180550000000002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3"/>
  <sheetViews>
    <sheetView showGridLines="0" view="pageBreakPreview" zoomScaleNormal="100" zoomScaleSheetLayoutView="100" workbookViewId="0">
      <selection activeCell="B7" sqref="B7"/>
    </sheetView>
  </sheetViews>
  <sheetFormatPr defaultRowHeight="17" outlineLevelRow="7" x14ac:dyDescent="0.3"/>
  <cols>
    <col min="1" max="1" width="54.875" style="58" customWidth="1"/>
    <col min="2" max="3" width="7.5" style="1" customWidth="1"/>
    <col min="4" max="4" width="13.5" style="1" customWidth="1"/>
    <col min="5" max="5" width="7.5" style="1" customWidth="1"/>
    <col min="6" max="6" width="16.625" style="59" customWidth="1"/>
    <col min="7" max="7" width="14.75" style="59" customWidth="1"/>
    <col min="8" max="8" width="11.375" style="59" customWidth="1"/>
    <col min="9" max="9" width="8.875" style="1" customWidth="1"/>
    <col min="10" max="16384" width="9" style="1"/>
  </cols>
  <sheetData>
    <row r="1" spans="1:9" ht="15.65" customHeight="1" x14ac:dyDescent="0.3">
      <c r="A1" s="115"/>
      <c r="B1" s="116"/>
      <c r="C1" s="116"/>
      <c r="D1" s="116"/>
      <c r="E1" s="116"/>
      <c r="F1" s="116"/>
      <c r="G1" s="116"/>
      <c r="H1" s="33"/>
      <c r="I1" s="34"/>
    </row>
    <row r="2" spans="1:9" ht="15.8" customHeight="1" x14ac:dyDescent="0.3">
      <c r="A2" s="117" t="s">
        <v>142</v>
      </c>
      <c r="B2" s="118"/>
      <c r="C2" s="118"/>
      <c r="D2" s="118"/>
      <c r="E2" s="118"/>
      <c r="F2" s="118"/>
      <c r="G2" s="118"/>
      <c r="H2" s="35"/>
      <c r="I2" s="34"/>
    </row>
    <row r="3" spans="1:9" ht="12.75" customHeight="1" x14ac:dyDescent="0.3">
      <c r="A3" s="119" t="s">
        <v>143</v>
      </c>
      <c r="B3" s="120"/>
      <c r="C3" s="120"/>
      <c r="D3" s="120"/>
      <c r="E3" s="120"/>
      <c r="F3" s="120"/>
      <c r="G3" s="120"/>
      <c r="H3" s="120"/>
      <c r="I3" s="34"/>
    </row>
    <row r="4" spans="1:9" ht="38.25" customHeight="1" x14ac:dyDescent="0.3">
      <c r="A4" s="121" t="s">
        <v>144</v>
      </c>
      <c r="B4" s="123" t="s">
        <v>145</v>
      </c>
      <c r="C4" s="123" t="s">
        <v>146</v>
      </c>
      <c r="D4" s="123" t="s">
        <v>147</v>
      </c>
      <c r="E4" s="125" t="s">
        <v>148</v>
      </c>
      <c r="F4" s="113" t="s">
        <v>149</v>
      </c>
      <c r="G4" s="113" t="s">
        <v>150</v>
      </c>
      <c r="H4" s="113" t="s">
        <v>151</v>
      </c>
      <c r="I4" s="34"/>
    </row>
    <row r="5" spans="1:9" x14ac:dyDescent="0.3">
      <c r="A5" s="122"/>
      <c r="B5" s="124"/>
      <c r="C5" s="124"/>
      <c r="D5" s="124"/>
      <c r="E5" s="126"/>
      <c r="F5" s="114"/>
      <c r="G5" s="114"/>
      <c r="H5" s="114"/>
      <c r="I5" s="34"/>
    </row>
    <row r="6" spans="1:9" ht="50.95" x14ac:dyDescent="0.3">
      <c r="A6" s="36" t="s">
        <v>152</v>
      </c>
      <c r="B6" s="37" t="s">
        <v>153</v>
      </c>
      <c r="C6" s="37" t="s">
        <v>154</v>
      </c>
      <c r="D6" s="37" t="s">
        <v>155</v>
      </c>
      <c r="E6" s="37" t="s">
        <v>156</v>
      </c>
      <c r="F6" s="38">
        <v>8251204</v>
      </c>
      <c r="G6" s="38">
        <v>6112546.1100000003</v>
      </c>
      <c r="H6" s="39">
        <v>0.74080656713856552</v>
      </c>
      <c r="I6" s="34"/>
    </row>
    <row r="7" spans="1:9" outlineLevel="1" x14ac:dyDescent="0.3">
      <c r="A7" s="40" t="s">
        <v>157</v>
      </c>
      <c r="B7" s="41" t="s">
        <v>153</v>
      </c>
      <c r="C7" s="41" t="s">
        <v>158</v>
      </c>
      <c r="D7" s="41" t="s">
        <v>155</v>
      </c>
      <c r="E7" s="41" t="s">
        <v>156</v>
      </c>
      <c r="F7" s="42">
        <v>8251204</v>
      </c>
      <c r="G7" s="42">
        <v>6112546.1100000003</v>
      </c>
      <c r="H7" s="43">
        <v>0.74080656713856552</v>
      </c>
      <c r="I7" s="34"/>
    </row>
    <row r="8" spans="1:9" ht="50.95" outlineLevel="2" x14ac:dyDescent="0.3">
      <c r="A8" s="40" t="s">
        <v>159</v>
      </c>
      <c r="B8" s="41" t="s">
        <v>153</v>
      </c>
      <c r="C8" s="41" t="s">
        <v>160</v>
      </c>
      <c r="D8" s="41" t="s">
        <v>155</v>
      </c>
      <c r="E8" s="41" t="s">
        <v>156</v>
      </c>
      <c r="F8" s="42">
        <v>7534704</v>
      </c>
      <c r="G8" s="42">
        <v>5469092.1100000003</v>
      </c>
      <c r="H8" s="43">
        <v>0.72585361150219041</v>
      </c>
      <c r="I8" s="34"/>
    </row>
    <row r="9" spans="1:9" outlineLevel="3" x14ac:dyDescent="0.3">
      <c r="A9" s="40" t="s">
        <v>161</v>
      </c>
      <c r="B9" s="41" t="s">
        <v>153</v>
      </c>
      <c r="C9" s="41" t="s">
        <v>160</v>
      </c>
      <c r="D9" s="41" t="s">
        <v>162</v>
      </c>
      <c r="E9" s="41" t="s">
        <v>156</v>
      </c>
      <c r="F9" s="42">
        <v>7534704</v>
      </c>
      <c r="G9" s="42">
        <v>5469092.1100000003</v>
      </c>
      <c r="H9" s="43">
        <v>0.72585361150219041</v>
      </c>
      <c r="I9" s="34"/>
    </row>
    <row r="10" spans="1:9" ht="50.95" outlineLevel="5" x14ac:dyDescent="0.3">
      <c r="A10" s="40" t="s">
        <v>163</v>
      </c>
      <c r="B10" s="41" t="s">
        <v>153</v>
      </c>
      <c r="C10" s="41" t="s">
        <v>160</v>
      </c>
      <c r="D10" s="41" t="s">
        <v>164</v>
      </c>
      <c r="E10" s="41" t="s">
        <v>156</v>
      </c>
      <c r="F10" s="42">
        <v>7534704</v>
      </c>
      <c r="G10" s="42">
        <v>5469092.1100000003</v>
      </c>
      <c r="H10" s="43">
        <v>0.72585361150219041</v>
      </c>
      <c r="I10" s="34"/>
    </row>
    <row r="11" spans="1:9" ht="84.9" outlineLevel="6" x14ac:dyDescent="0.3">
      <c r="A11" s="40" t="s">
        <v>165</v>
      </c>
      <c r="B11" s="41" t="s">
        <v>153</v>
      </c>
      <c r="C11" s="41" t="s">
        <v>160</v>
      </c>
      <c r="D11" s="41" t="s">
        <v>164</v>
      </c>
      <c r="E11" s="41" t="s">
        <v>166</v>
      </c>
      <c r="F11" s="42">
        <v>7311140</v>
      </c>
      <c r="G11" s="42">
        <v>5371932.6600000001</v>
      </c>
      <c r="H11" s="43">
        <v>0.73475992252918154</v>
      </c>
      <c r="I11" s="34"/>
    </row>
    <row r="12" spans="1:9" ht="34" outlineLevel="7" x14ac:dyDescent="0.3">
      <c r="A12" s="40" t="s">
        <v>167</v>
      </c>
      <c r="B12" s="41" t="s">
        <v>153</v>
      </c>
      <c r="C12" s="41" t="s">
        <v>160</v>
      </c>
      <c r="D12" s="41" t="s">
        <v>164</v>
      </c>
      <c r="E12" s="41" t="s">
        <v>168</v>
      </c>
      <c r="F12" s="42">
        <v>7311140</v>
      </c>
      <c r="G12" s="42">
        <v>5371932.6600000001</v>
      </c>
      <c r="H12" s="43">
        <v>0.73475992252918154</v>
      </c>
      <c r="I12" s="34"/>
    </row>
    <row r="13" spans="1:9" ht="34" outlineLevel="6" x14ac:dyDescent="0.3">
      <c r="A13" s="40" t="s">
        <v>169</v>
      </c>
      <c r="B13" s="41" t="s">
        <v>153</v>
      </c>
      <c r="C13" s="41" t="s">
        <v>160</v>
      </c>
      <c r="D13" s="41" t="s">
        <v>164</v>
      </c>
      <c r="E13" s="41" t="s">
        <v>170</v>
      </c>
      <c r="F13" s="42">
        <v>222564</v>
      </c>
      <c r="G13" s="42">
        <v>97159.45</v>
      </c>
      <c r="H13" s="43">
        <v>0.43654611707194335</v>
      </c>
      <c r="I13" s="34"/>
    </row>
    <row r="14" spans="1:9" ht="50.95" outlineLevel="7" x14ac:dyDescent="0.3">
      <c r="A14" s="40" t="s">
        <v>171</v>
      </c>
      <c r="B14" s="41" t="s">
        <v>153</v>
      </c>
      <c r="C14" s="41" t="s">
        <v>160</v>
      </c>
      <c r="D14" s="41" t="s">
        <v>164</v>
      </c>
      <c r="E14" s="41" t="s">
        <v>172</v>
      </c>
      <c r="F14" s="42">
        <v>222564</v>
      </c>
      <c r="G14" s="42">
        <v>97159.45</v>
      </c>
      <c r="H14" s="43">
        <v>0.43654611707194335</v>
      </c>
      <c r="I14" s="34"/>
    </row>
    <row r="15" spans="1:9" outlineLevel="6" x14ac:dyDescent="0.3">
      <c r="A15" s="40" t="s">
        <v>173</v>
      </c>
      <c r="B15" s="41" t="s">
        <v>153</v>
      </c>
      <c r="C15" s="41" t="s">
        <v>160</v>
      </c>
      <c r="D15" s="41" t="s">
        <v>164</v>
      </c>
      <c r="E15" s="41" t="s">
        <v>174</v>
      </c>
      <c r="F15" s="42">
        <v>1000</v>
      </c>
      <c r="G15" s="42">
        <v>0</v>
      </c>
      <c r="H15" s="43">
        <v>0</v>
      </c>
      <c r="I15" s="34"/>
    </row>
    <row r="16" spans="1:9" outlineLevel="7" x14ac:dyDescent="0.3">
      <c r="A16" s="40" t="s">
        <v>175</v>
      </c>
      <c r="B16" s="41" t="s">
        <v>153</v>
      </c>
      <c r="C16" s="41" t="s">
        <v>160</v>
      </c>
      <c r="D16" s="41" t="s">
        <v>164</v>
      </c>
      <c r="E16" s="41" t="s">
        <v>176</v>
      </c>
      <c r="F16" s="42">
        <v>1000</v>
      </c>
      <c r="G16" s="42">
        <v>0</v>
      </c>
      <c r="H16" s="43">
        <v>0</v>
      </c>
      <c r="I16" s="34"/>
    </row>
    <row r="17" spans="1:9" outlineLevel="2" x14ac:dyDescent="0.3">
      <c r="A17" s="40" t="s">
        <v>177</v>
      </c>
      <c r="B17" s="41" t="s">
        <v>153</v>
      </c>
      <c r="C17" s="41" t="s">
        <v>178</v>
      </c>
      <c r="D17" s="41" t="s">
        <v>155</v>
      </c>
      <c r="E17" s="41" t="s">
        <v>156</v>
      </c>
      <c r="F17" s="42">
        <v>716500</v>
      </c>
      <c r="G17" s="42">
        <v>643454</v>
      </c>
      <c r="H17" s="43">
        <v>0.89805163991625958</v>
      </c>
      <c r="I17" s="34"/>
    </row>
    <row r="18" spans="1:9" ht="50.95" outlineLevel="3" x14ac:dyDescent="0.3">
      <c r="A18" s="40" t="s">
        <v>179</v>
      </c>
      <c r="B18" s="41" t="s">
        <v>153</v>
      </c>
      <c r="C18" s="41" t="s">
        <v>178</v>
      </c>
      <c r="D18" s="41" t="s">
        <v>180</v>
      </c>
      <c r="E18" s="41" t="s">
        <v>156</v>
      </c>
      <c r="F18" s="42">
        <v>60571</v>
      </c>
      <c r="G18" s="42">
        <v>0</v>
      </c>
      <c r="H18" s="43">
        <v>0</v>
      </c>
      <c r="I18" s="34"/>
    </row>
    <row r="19" spans="1:9" ht="50.95" outlineLevel="4" x14ac:dyDescent="0.3">
      <c r="A19" s="40" t="s">
        <v>673</v>
      </c>
      <c r="B19" s="41" t="s">
        <v>153</v>
      </c>
      <c r="C19" s="41" t="s">
        <v>178</v>
      </c>
      <c r="D19" s="41" t="s">
        <v>181</v>
      </c>
      <c r="E19" s="41" t="s">
        <v>156</v>
      </c>
      <c r="F19" s="42">
        <v>60571</v>
      </c>
      <c r="G19" s="42">
        <v>0</v>
      </c>
      <c r="H19" s="43">
        <v>0</v>
      </c>
      <c r="I19" s="34"/>
    </row>
    <row r="20" spans="1:9" outlineLevel="5" x14ac:dyDescent="0.3">
      <c r="A20" s="40" t="s">
        <v>182</v>
      </c>
      <c r="B20" s="41" t="s">
        <v>153</v>
      </c>
      <c r="C20" s="41" t="s">
        <v>178</v>
      </c>
      <c r="D20" s="41" t="s">
        <v>183</v>
      </c>
      <c r="E20" s="41" t="s">
        <v>156</v>
      </c>
      <c r="F20" s="42">
        <v>60571</v>
      </c>
      <c r="G20" s="42">
        <v>0</v>
      </c>
      <c r="H20" s="43">
        <v>0</v>
      </c>
      <c r="I20" s="34"/>
    </row>
    <row r="21" spans="1:9" ht="34" outlineLevel="6" x14ac:dyDescent="0.3">
      <c r="A21" s="40" t="s">
        <v>169</v>
      </c>
      <c r="B21" s="41" t="s">
        <v>153</v>
      </c>
      <c r="C21" s="41" t="s">
        <v>178</v>
      </c>
      <c r="D21" s="41" t="s">
        <v>183</v>
      </c>
      <c r="E21" s="41" t="s">
        <v>170</v>
      </c>
      <c r="F21" s="42">
        <v>60571</v>
      </c>
      <c r="G21" s="42">
        <v>0</v>
      </c>
      <c r="H21" s="43">
        <v>0</v>
      </c>
      <c r="I21" s="34"/>
    </row>
    <row r="22" spans="1:9" ht="50.95" outlineLevel="7" x14ac:dyDescent="0.3">
      <c r="A22" s="40" t="s">
        <v>171</v>
      </c>
      <c r="B22" s="41" t="s">
        <v>153</v>
      </c>
      <c r="C22" s="41" t="s">
        <v>178</v>
      </c>
      <c r="D22" s="41" t="s">
        <v>183</v>
      </c>
      <c r="E22" s="41" t="s">
        <v>172</v>
      </c>
      <c r="F22" s="42">
        <v>60571</v>
      </c>
      <c r="G22" s="42">
        <v>0</v>
      </c>
      <c r="H22" s="43">
        <v>0</v>
      </c>
      <c r="I22" s="34"/>
    </row>
    <row r="23" spans="1:9" ht="67.95" outlineLevel="3" x14ac:dyDescent="0.3">
      <c r="A23" s="40" t="s">
        <v>184</v>
      </c>
      <c r="B23" s="41" t="s">
        <v>153</v>
      </c>
      <c r="C23" s="41" t="s">
        <v>178</v>
      </c>
      <c r="D23" s="41" t="s">
        <v>185</v>
      </c>
      <c r="E23" s="41" t="s">
        <v>156</v>
      </c>
      <c r="F23" s="42">
        <v>655929</v>
      </c>
      <c r="G23" s="42">
        <v>643454</v>
      </c>
      <c r="H23" s="43">
        <v>0.98098117326722867</v>
      </c>
      <c r="I23" s="34"/>
    </row>
    <row r="24" spans="1:9" ht="36.700000000000003" customHeight="1" outlineLevel="4" x14ac:dyDescent="0.3">
      <c r="A24" s="40" t="s">
        <v>681</v>
      </c>
      <c r="B24" s="41" t="s">
        <v>153</v>
      </c>
      <c r="C24" s="41" t="s">
        <v>178</v>
      </c>
      <c r="D24" s="41" t="s">
        <v>186</v>
      </c>
      <c r="E24" s="41" t="s">
        <v>156</v>
      </c>
      <c r="F24" s="42">
        <v>655929</v>
      </c>
      <c r="G24" s="42">
        <v>643454</v>
      </c>
      <c r="H24" s="43">
        <v>0.98098117326722867</v>
      </c>
      <c r="I24" s="34"/>
    </row>
    <row r="25" spans="1:9" ht="50.95" outlineLevel="5" x14ac:dyDescent="0.3">
      <c r="A25" s="40" t="s">
        <v>187</v>
      </c>
      <c r="B25" s="41" t="s">
        <v>153</v>
      </c>
      <c r="C25" s="41" t="s">
        <v>178</v>
      </c>
      <c r="D25" s="41" t="s">
        <v>188</v>
      </c>
      <c r="E25" s="41" t="s">
        <v>156</v>
      </c>
      <c r="F25" s="42">
        <v>655929</v>
      </c>
      <c r="G25" s="42">
        <v>643454</v>
      </c>
      <c r="H25" s="43">
        <v>0.98098117326722867</v>
      </c>
      <c r="I25" s="34"/>
    </row>
    <row r="26" spans="1:9" ht="34" outlineLevel="6" x14ac:dyDescent="0.3">
      <c r="A26" s="40" t="s">
        <v>169</v>
      </c>
      <c r="B26" s="41" t="s">
        <v>153</v>
      </c>
      <c r="C26" s="41" t="s">
        <v>178</v>
      </c>
      <c r="D26" s="41" t="s">
        <v>188</v>
      </c>
      <c r="E26" s="41" t="s">
        <v>170</v>
      </c>
      <c r="F26" s="42">
        <v>655929</v>
      </c>
      <c r="G26" s="42">
        <v>643454</v>
      </c>
      <c r="H26" s="43">
        <v>0.98098117326722867</v>
      </c>
      <c r="I26" s="34"/>
    </row>
    <row r="27" spans="1:9" ht="50.95" outlineLevel="7" x14ac:dyDescent="0.3">
      <c r="A27" s="40" t="s">
        <v>171</v>
      </c>
      <c r="B27" s="41" t="s">
        <v>153</v>
      </c>
      <c r="C27" s="41" t="s">
        <v>178</v>
      </c>
      <c r="D27" s="41" t="s">
        <v>188</v>
      </c>
      <c r="E27" s="41" t="s">
        <v>172</v>
      </c>
      <c r="F27" s="42">
        <v>655929</v>
      </c>
      <c r="G27" s="42">
        <v>643454</v>
      </c>
      <c r="H27" s="43">
        <v>0.98098117326722867</v>
      </c>
      <c r="I27" s="34"/>
    </row>
    <row r="28" spans="1:9" ht="34" x14ac:dyDescent="0.3">
      <c r="A28" s="36" t="s">
        <v>189</v>
      </c>
      <c r="B28" s="37" t="s">
        <v>190</v>
      </c>
      <c r="C28" s="37" t="s">
        <v>154</v>
      </c>
      <c r="D28" s="37" t="s">
        <v>155</v>
      </c>
      <c r="E28" s="37" t="s">
        <v>156</v>
      </c>
      <c r="F28" s="38">
        <v>542453110.13</v>
      </c>
      <c r="G28" s="38">
        <v>290958919.23000002</v>
      </c>
      <c r="H28" s="39">
        <v>0.53637616560124635</v>
      </c>
      <c r="I28" s="34"/>
    </row>
    <row r="29" spans="1:9" outlineLevel="1" x14ac:dyDescent="0.3">
      <c r="A29" s="40" t="s">
        <v>157</v>
      </c>
      <c r="B29" s="41" t="s">
        <v>190</v>
      </c>
      <c r="C29" s="41" t="s">
        <v>158</v>
      </c>
      <c r="D29" s="41" t="s">
        <v>155</v>
      </c>
      <c r="E29" s="41" t="s">
        <v>156</v>
      </c>
      <c r="F29" s="42">
        <v>105309723.98999999</v>
      </c>
      <c r="G29" s="42">
        <v>70637326.219999999</v>
      </c>
      <c r="H29" s="43">
        <v>0.67075787062842918</v>
      </c>
      <c r="I29" s="34"/>
    </row>
    <row r="30" spans="1:9" ht="50.95" outlineLevel="2" x14ac:dyDescent="0.3">
      <c r="A30" s="40" t="s">
        <v>191</v>
      </c>
      <c r="B30" s="41" t="s">
        <v>190</v>
      </c>
      <c r="C30" s="41" t="s">
        <v>192</v>
      </c>
      <c r="D30" s="41" t="s">
        <v>155</v>
      </c>
      <c r="E30" s="41" t="s">
        <v>156</v>
      </c>
      <c r="F30" s="42">
        <v>2856950</v>
      </c>
      <c r="G30" s="42">
        <v>2405559.86</v>
      </c>
      <c r="H30" s="43">
        <v>0.84200278618806768</v>
      </c>
      <c r="I30" s="34"/>
    </row>
    <row r="31" spans="1:9" outlineLevel="3" x14ac:dyDescent="0.3">
      <c r="A31" s="40" t="s">
        <v>161</v>
      </c>
      <c r="B31" s="41" t="s">
        <v>190</v>
      </c>
      <c r="C31" s="41" t="s">
        <v>192</v>
      </c>
      <c r="D31" s="41" t="s">
        <v>162</v>
      </c>
      <c r="E31" s="41" t="s">
        <v>156</v>
      </c>
      <c r="F31" s="42">
        <v>2856950</v>
      </c>
      <c r="G31" s="42">
        <v>2405559.86</v>
      </c>
      <c r="H31" s="43">
        <v>0.84200278618806768</v>
      </c>
      <c r="I31" s="34"/>
    </row>
    <row r="32" spans="1:9" outlineLevel="5" x14ac:dyDescent="0.3">
      <c r="A32" s="40" t="s">
        <v>193</v>
      </c>
      <c r="B32" s="41" t="s">
        <v>190</v>
      </c>
      <c r="C32" s="41" t="s">
        <v>192</v>
      </c>
      <c r="D32" s="41" t="s">
        <v>194</v>
      </c>
      <c r="E32" s="41" t="s">
        <v>156</v>
      </c>
      <c r="F32" s="42">
        <v>2856950</v>
      </c>
      <c r="G32" s="42">
        <v>2405559.86</v>
      </c>
      <c r="H32" s="43">
        <v>0.84200278618806768</v>
      </c>
      <c r="I32" s="34"/>
    </row>
    <row r="33" spans="1:9" ht="84.9" outlineLevel="6" x14ac:dyDescent="0.3">
      <c r="A33" s="40" t="s">
        <v>165</v>
      </c>
      <c r="B33" s="41" t="s">
        <v>190</v>
      </c>
      <c r="C33" s="41" t="s">
        <v>192</v>
      </c>
      <c r="D33" s="41" t="s">
        <v>194</v>
      </c>
      <c r="E33" s="41" t="s">
        <v>166</v>
      </c>
      <c r="F33" s="42">
        <v>2856950</v>
      </c>
      <c r="G33" s="42">
        <v>2405559.86</v>
      </c>
      <c r="H33" s="43">
        <v>0.84200278618806768</v>
      </c>
      <c r="I33" s="34"/>
    </row>
    <row r="34" spans="1:9" ht="34" outlineLevel="7" x14ac:dyDescent="0.3">
      <c r="A34" s="40" t="s">
        <v>167</v>
      </c>
      <c r="B34" s="41" t="s">
        <v>190</v>
      </c>
      <c r="C34" s="41" t="s">
        <v>192</v>
      </c>
      <c r="D34" s="41" t="s">
        <v>194</v>
      </c>
      <c r="E34" s="41" t="s">
        <v>168</v>
      </c>
      <c r="F34" s="42">
        <v>2856950</v>
      </c>
      <c r="G34" s="42">
        <v>2405559.86</v>
      </c>
      <c r="H34" s="43">
        <v>0.84200278618806768</v>
      </c>
      <c r="I34" s="34"/>
    </row>
    <row r="35" spans="1:9" ht="67.95" outlineLevel="2" x14ac:dyDescent="0.3">
      <c r="A35" s="40" t="s">
        <v>195</v>
      </c>
      <c r="B35" s="41" t="s">
        <v>190</v>
      </c>
      <c r="C35" s="41" t="s">
        <v>196</v>
      </c>
      <c r="D35" s="41" t="s">
        <v>155</v>
      </c>
      <c r="E35" s="41" t="s">
        <v>156</v>
      </c>
      <c r="F35" s="42">
        <v>23294985</v>
      </c>
      <c r="G35" s="42">
        <v>15151944.189999999</v>
      </c>
      <c r="H35" s="43">
        <v>0.65043803161925196</v>
      </c>
      <c r="I35" s="34"/>
    </row>
    <row r="36" spans="1:9" outlineLevel="3" x14ac:dyDescent="0.3">
      <c r="A36" s="40" t="s">
        <v>161</v>
      </c>
      <c r="B36" s="41" t="s">
        <v>190</v>
      </c>
      <c r="C36" s="41" t="s">
        <v>196</v>
      </c>
      <c r="D36" s="41" t="s">
        <v>162</v>
      </c>
      <c r="E36" s="41" t="s">
        <v>156</v>
      </c>
      <c r="F36" s="42">
        <v>23294985</v>
      </c>
      <c r="G36" s="42">
        <v>15151944.189999999</v>
      </c>
      <c r="H36" s="43">
        <v>0.65043803161925196</v>
      </c>
      <c r="I36" s="34"/>
    </row>
    <row r="37" spans="1:9" ht="50.95" outlineLevel="5" x14ac:dyDescent="0.3">
      <c r="A37" s="40" t="s">
        <v>163</v>
      </c>
      <c r="B37" s="41" t="s">
        <v>190</v>
      </c>
      <c r="C37" s="41" t="s">
        <v>196</v>
      </c>
      <c r="D37" s="41" t="s">
        <v>164</v>
      </c>
      <c r="E37" s="41" t="s">
        <v>156</v>
      </c>
      <c r="F37" s="42">
        <v>23294985</v>
      </c>
      <c r="G37" s="42">
        <v>15151944.189999999</v>
      </c>
      <c r="H37" s="43">
        <v>0.65043803161925196</v>
      </c>
      <c r="I37" s="34"/>
    </row>
    <row r="38" spans="1:9" ht="84.9" outlineLevel="6" x14ac:dyDescent="0.3">
      <c r="A38" s="40" t="s">
        <v>165</v>
      </c>
      <c r="B38" s="41" t="s">
        <v>190</v>
      </c>
      <c r="C38" s="41" t="s">
        <v>196</v>
      </c>
      <c r="D38" s="41" t="s">
        <v>164</v>
      </c>
      <c r="E38" s="41" t="s">
        <v>166</v>
      </c>
      <c r="F38" s="42">
        <v>23192985</v>
      </c>
      <c r="G38" s="42">
        <v>15091682.59</v>
      </c>
      <c r="H38" s="43">
        <v>0.65070031261607764</v>
      </c>
      <c r="I38" s="34"/>
    </row>
    <row r="39" spans="1:9" ht="34" outlineLevel="7" x14ac:dyDescent="0.3">
      <c r="A39" s="40" t="s">
        <v>167</v>
      </c>
      <c r="B39" s="41" t="s">
        <v>190</v>
      </c>
      <c r="C39" s="41" t="s">
        <v>196</v>
      </c>
      <c r="D39" s="41" t="s">
        <v>164</v>
      </c>
      <c r="E39" s="41" t="s">
        <v>168</v>
      </c>
      <c r="F39" s="42">
        <v>23192985</v>
      </c>
      <c r="G39" s="42">
        <v>15091682.59</v>
      </c>
      <c r="H39" s="43">
        <v>0.65070031261607764</v>
      </c>
      <c r="I39" s="34"/>
    </row>
    <row r="40" spans="1:9" ht="34" outlineLevel="6" x14ac:dyDescent="0.3">
      <c r="A40" s="40" t="s">
        <v>169</v>
      </c>
      <c r="B40" s="41" t="s">
        <v>190</v>
      </c>
      <c r="C40" s="41" t="s">
        <v>196</v>
      </c>
      <c r="D40" s="41" t="s">
        <v>164</v>
      </c>
      <c r="E40" s="41" t="s">
        <v>170</v>
      </c>
      <c r="F40" s="42">
        <v>102000</v>
      </c>
      <c r="G40" s="42">
        <v>60261.599999999999</v>
      </c>
      <c r="H40" s="43">
        <v>0.59079999999999999</v>
      </c>
      <c r="I40" s="34"/>
    </row>
    <row r="41" spans="1:9" ht="50.95" outlineLevel="7" x14ac:dyDescent="0.3">
      <c r="A41" s="40" t="s">
        <v>171</v>
      </c>
      <c r="B41" s="41" t="s">
        <v>190</v>
      </c>
      <c r="C41" s="41" t="s">
        <v>196</v>
      </c>
      <c r="D41" s="41" t="s">
        <v>164</v>
      </c>
      <c r="E41" s="41" t="s">
        <v>172</v>
      </c>
      <c r="F41" s="42">
        <v>102000</v>
      </c>
      <c r="G41" s="42">
        <v>60261.599999999999</v>
      </c>
      <c r="H41" s="43">
        <v>0.59079999999999999</v>
      </c>
      <c r="I41" s="34"/>
    </row>
    <row r="42" spans="1:9" outlineLevel="2" x14ac:dyDescent="0.3">
      <c r="A42" s="40" t="s">
        <v>197</v>
      </c>
      <c r="B42" s="41" t="s">
        <v>190</v>
      </c>
      <c r="C42" s="41" t="s">
        <v>198</v>
      </c>
      <c r="D42" s="41" t="s">
        <v>155</v>
      </c>
      <c r="E42" s="41" t="s">
        <v>156</v>
      </c>
      <c r="F42" s="42">
        <v>4037</v>
      </c>
      <c r="G42" s="42">
        <v>4037</v>
      </c>
      <c r="H42" s="43">
        <v>1</v>
      </c>
      <c r="I42" s="34"/>
    </row>
    <row r="43" spans="1:9" outlineLevel="3" x14ac:dyDescent="0.3">
      <c r="A43" s="40" t="s">
        <v>161</v>
      </c>
      <c r="B43" s="41" t="s">
        <v>190</v>
      </c>
      <c r="C43" s="41" t="s">
        <v>198</v>
      </c>
      <c r="D43" s="41" t="s">
        <v>162</v>
      </c>
      <c r="E43" s="41" t="s">
        <v>156</v>
      </c>
      <c r="F43" s="42">
        <v>4037</v>
      </c>
      <c r="G43" s="42">
        <v>4037</v>
      </c>
      <c r="H43" s="43">
        <v>1</v>
      </c>
      <c r="I43" s="34"/>
    </row>
    <row r="44" spans="1:9" outlineLevel="4" x14ac:dyDescent="0.3">
      <c r="A44" s="40" t="s">
        <v>199</v>
      </c>
      <c r="B44" s="41" t="s">
        <v>190</v>
      </c>
      <c r="C44" s="41" t="s">
        <v>198</v>
      </c>
      <c r="D44" s="41" t="s">
        <v>200</v>
      </c>
      <c r="E44" s="41" t="s">
        <v>156</v>
      </c>
      <c r="F44" s="42">
        <v>4037</v>
      </c>
      <c r="G44" s="42">
        <v>4037</v>
      </c>
      <c r="H44" s="43">
        <v>1</v>
      </c>
      <c r="I44" s="34"/>
    </row>
    <row r="45" spans="1:9" ht="74.05" customHeight="1" outlineLevel="5" x14ac:dyDescent="0.3">
      <c r="A45" s="40" t="s">
        <v>201</v>
      </c>
      <c r="B45" s="41" t="s">
        <v>190</v>
      </c>
      <c r="C45" s="41" t="s">
        <v>198</v>
      </c>
      <c r="D45" s="41" t="s">
        <v>202</v>
      </c>
      <c r="E45" s="41" t="s">
        <v>156</v>
      </c>
      <c r="F45" s="42">
        <v>4037</v>
      </c>
      <c r="G45" s="42">
        <v>4037</v>
      </c>
      <c r="H45" s="43">
        <v>1</v>
      </c>
      <c r="I45" s="34"/>
    </row>
    <row r="46" spans="1:9" ht="34" outlineLevel="6" x14ac:dyDescent="0.3">
      <c r="A46" s="40" t="s">
        <v>169</v>
      </c>
      <c r="B46" s="41" t="s">
        <v>190</v>
      </c>
      <c r="C46" s="41" t="s">
        <v>198</v>
      </c>
      <c r="D46" s="41" t="s">
        <v>202</v>
      </c>
      <c r="E46" s="41" t="s">
        <v>170</v>
      </c>
      <c r="F46" s="42">
        <v>4037</v>
      </c>
      <c r="G46" s="42">
        <v>4037</v>
      </c>
      <c r="H46" s="43">
        <v>1</v>
      </c>
      <c r="I46" s="34"/>
    </row>
    <row r="47" spans="1:9" ht="50.95" outlineLevel="7" x14ac:dyDescent="0.3">
      <c r="A47" s="40" t="s">
        <v>171</v>
      </c>
      <c r="B47" s="41" t="s">
        <v>190</v>
      </c>
      <c r="C47" s="41" t="s">
        <v>198</v>
      </c>
      <c r="D47" s="41" t="s">
        <v>202</v>
      </c>
      <c r="E47" s="41" t="s">
        <v>172</v>
      </c>
      <c r="F47" s="42">
        <v>4037</v>
      </c>
      <c r="G47" s="42">
        <v>4037</v>
      </c>
      <c r="H47" s="43">
        <v>1</v>
      </c>
      <c r="I47" s="34"/>
    </row>
    <row r="48" spans="1:9" ht="50.95" outlineLevel="2" x14ac:dyDescent="0.3">
      <c r="A48" s="40" t="s">
        <v>159</v>
      </c>
      <c r="B48" s="41" t="s">
        <v>190</v>
      </c>
      <c r="C48" s="41" t="s">
        <v>160</v>
      </c>
      <c r="D48" s="41" t="s">
        <v>155</v>
      </c>
      <c r="E48" s="41" t="s">
        <v>156</v>
      </c>
      <c r="F48" s="42">
        <v>845370</v>
      </c>
      <c r="G48" s="42">
        <v>491632.01</v>
      </c>
      <c r="H48" s="43">
        <v>0.58155838271999238</v>
      </c>
      <c r="I48" s="34"/>
    </row>
    <row r="49" spans="1:9" outlineLevel="3" x14ac:dyDescent="0.3">
      <c r="A49" s="40" t="s">
        <v>161</v>
      </c>
      <c r="B49" s="41" t="s">
        <v>190</v>
      </c>
      <c r="C49" s="41" t="s">
        <v>160</v>
      </c>
      <c r="D49" s="41" t="s">
        <v>162</v>
      </c>
      <c r="E49" s="41" t="s">
        <v>156</v>
      </c>
      <c r="F49" s="42">
        <v>845370</v>
      </c>
      <c r="G49" s="42">
        <v>491632.01</v>
      </c>
      <c r="H49" s="43">
        <v>0.58155838271999238</v>
      </c>
      <c r="I49" s="34"/>
    </row>
    <row r="50" spans="1:9" ht="34" outlineLevel="5" x14ac:dyDescent="0.3">
      <c r="A50" s="40" t="s">
        <v>203</v>
      </c>
      <c r="B50" s="41" t="s">
        <v>190</v>
      </c>
      <c r="C50" s="41" t="s">
        <v>160</v>
      </c>
      <c r="D50" s="41" t="s">
        <v>204</v>
      </c>
      <c r="E50" s="41" t="s">
        <v>156</v>
      </c>
      <c r="F50" s="42">
        <v>845370</v>
      </c>
      <c r="G50" s="42">
        <v>491632.01</v>
      </c>
      <c r="H50" s="43">
        <v>0.58155838271999238</v>
      </c>
      <c r="I50" s="34"/>
    </row>
    <row r="51" spans="1:9" ht="84.9" outlineLevel="6" x14ac:dyDescent="0.3">
      <c r="A51" s="40" t="s">
        <v>165</v>
      </c>
      <c r="B51" s="41" t="s">
        <v>190</v>
      </c>
      <c r="C51" s="41" t="s">
        <v>160</v>
      </c>
      <c r="D51" s="41" t="s">
        <v>204</v>
      </c>
      <c r="E51" s="41" t="s">
        <v>166</v>
      </c>
      <c r="F51" s="42">
        <v>845370</v>
      </c>
      <c r="G51" s="42">
        <v>491632.01</v>
      </c>
      <c r="H51" s="43">
        <v>0.58155838271999238</v>
      </c>
      <c r="I51" s="34"/>
    </row>
    <row r="52" spans="1:9" ht="34" outlineLevel="7" x14ac:dyDescent="0.3">
      <c r="A52" s="40" t="s">
        <v>167</v>
      </c>
      <c r="B52" s="41" t="s">
        <v>190</v>
      </c>
      <c r="C52" s="41" t="s">
        <v>160</v>
      </c>
      <c r="D52" s="41" t="s">
        <v>204</v>
      </c>
      <c r="E52" s="41" t="s">
        <v>168</v>
      </c>
      <c r="F52" s="42">
        <v>845370</v>
      </c>
      <c r="G52" s="42">
        <v>491632.01</v>
      </c>
      <c r="H52" s="43">
        <v>0.58155838271999238</v>
      </c>
      <c r="I52" s="34"/>
    </row>
    <row r="53" spans="1:9" outlineLevel="2" x14ac:dyDescent="0.3">
      <c r="A53" s="40" t="s">
        <v>205</v>
      </c>
      <c r="B53" s="41" t="s">
        <v>190</v>
      </c>
      <c r="C53" s="41" t="s">
        <v>206</v>
      </c>
      <c r="D53" s="41" t="s">
        <v>155</v>
      </c>
      <c r="E53" s="41" t="s">
        <v>156</v>
      </c>
      <c r="F53" s="42">
        <v>1159970.3799999999</v>
      </c>
      <c r="G53" s="42">
        <v>0</v>
      </c>
      <c r="H53" s="43">
        <v>0</v>
      </c>
      <c r="I53" s="34"/>
    </row>
    <row r="54" spans="1:9" outlineLevel="3" x14ac:dyDescent="0.3">
      <c r="A54" s="40" t="s">
        <v>161</v>
      </c>
      <c r="B54" s="41" t="s">
        <v>190</v>
      </c>
      <c r="C54" s="41" t="s">
        <v>206</v>
      </c>
      <c r="D54" s="41" t="s">
        <v>162</v>
      </c>
      <c r="E54" s="41" t="s">
        <v>156</v>
      </c>
      <c r="F54" s="42">
        <v>1159970.3799999999</v>
      </c>
      <c r="G54" s="42">
        <v>0</v>
      </c>
      <c r="H54" s="43">
        <v>0</v>
      </c>
      <c r="I54" s="34"/>
    </row>
    <row r="55" spans="1:9" ht="34" outlineLevel="5" x14ac:dyDescent="0.3">
      <c r="A55" s="40" t="s">
        <v>207</v>
      </c>
      <c r="B55" s="41" t="s">
        <v>190</v>
      </c>
      <c r="C55" s="41" t="s">
        <v>206</v>
      </c>
      <c r="D55" s="41" t="s">
        <v>208</v>
      </c>
      <c r="E55" s="41" t="s">
        <v>156</v>
      </c>
      <c r="F55" s="42">
        <v>1159970.3799999999</v>
      </c>
      <c r="G55" s="42">
        <v>0</v>
      </c>
      <c r="H55" s="43">
        <v>0</v>
      </c>
      <c r="I55" s="34"/>
    </row>
    <row r="56" spans="1:9" outlineLevel="6" x14ac:dyDescent="0.3">
      <c r="A56" s="40" t="s">
        <v>173</v>
      </c>
      <c r="B56" s="41" t="s">
        <v>190</v>
      </c>
      <c r="C56" s="41" t="s">
        <v>206</v>
      </c>
      <c r="D56" s="41" t="s">
        <v>208</v>
      </c>
      <c r="E56" s="41" t="s">
        <v>174</v>
      </c>
      <c r="F56" s="42">
        <v>1159970.3799999999</v>
      </c>
      <c r="G56" s="42">
        <v>0</v>
      </c>
      <c r="H56" s="43">
        <v>0</v>
      </c>
      <c r="I56" s="34"/>
    </row>
    <row r="57" spans="1:9" outlineLevel="7" x14ac:dyDescent="0.3">
      <c r="A57" s="40" t="s">
        <v>209</v>
      </c>
      <c r="B57" s="41" t="s">
        <v>190</v>
      </c>
      <c r="C57" s="41" t="s">
        <v>206</v>
      </c>
      <c r="D57" s="41" t="s">
        <v>208</v>
      </c>
      <c r="E57" s="41" t="s">
        <v>210</v>
      </c>
      <c r="F57" s="42">
        <v>1159970.3799999999</v>
      </c>
      <c r="G57" s="42">
        <v>0</v>
      </c>
      <c r="H57" s="43">
        <v>0</v>
      </c>
      <c r="I57" s="34"/>
    </row>
    <row r="58" spans="1:9" outlineLevel="2" x14ac:dyDescent="0.3">
      <c r="A58" s="40" t="s">
        <v>177</v>
      </c>
      <c r="B58" s="41" t="s">
        <v>190</v>
      </c>
      <c r="C58" s="41" t="s">
        <v>178</v>
      </c>
      <c r="D58" s="41" t="s">
        <v>155</v>
      </c>
      <c r="E58" s="41" t="s">
        <v>156</v>
      </c>
      <c r="F58" s="42">
        <v>77148411.609999999</v>
      </c>
      <c r="G58" s="42">
        <v>52584153.159999996</v>
      </c>
      <c r="H58" s="43">
        <v>0.68159735323940263</v>
      </c>
      <c r="I58" s="34"/>
    </row>
    <row r="59" spans="1:9" ht="50.95" outlineLevel="3" x14ac:dyDescent="0.3">
      <c r="A59" s="40" t="s">
        <v>179</v>
      </c>
      <c r="B59" s="41" t="s">
        <v>190</v>
      </c>
      <c r="C59" s="41" t="s">
        <v>178</v>
      </c>
      <c r="D59" s="41" t="s">
        <v>180</v>
      </c>
      <c r="E59" s="41" t="s">
        <v>156</v>
      </c>
      <c r="F59" s="42">
        <v>24929813</v>
      </c>
      <c r="G59" s="42">
        <v>16125535.76</v>
      </c>
      <c r="H59" s="43">
        <v>0.64683741350165769</v>
      </c>
      <c r="I59" s="34"/>
    </row>
    <row r="60" spans="1:9" ht="50.95" outlineLevel="4" x14ac:dyDescent="0.3">
      <c r="A60" s="40" t="s">
        <v>673</v>
      </c>
      <c r="B60" s="41" t="s">
        <v>190</v>
      </c>
      <c r="C60" s="41" t="s">
        <v>178</v>
      </c>
      <c r="D60" s="41" t="s">
        <v>181</v>
      </c>
      <c r="E60" s="41" t="s">
        <v>156</v>
      </c>
      <c r="F60" s="42">
        <v>974385</v>
      </c>
      <c r="G60" s="42">
        <v>189125</v>
      </c>
      <c r="H60" s="43">
        <v>0.19409678925681328</v>
      </c>
      <c r="I60" s="34"/>
    </row>
    <row r="61" spans="1:9" outlineLevel="5" x14ac:dyDescent="0.3">
      <c r="A61" s="40" t="s">
        <v>182</v>
      </c>
      <c r="B61" s="41" t="s">
        <v>190</v>
      </c>
      <c r="C61" s="41" t="s">
        <v>178</v>
      </c>
      <c r="D61" s="41" t="s">
        <v>183</v>
      </c>
      <c r="E61" s="41" t="s">
        <v>156</v>
      </c>
      <c r="F61" s="42">
        <v>745385</v>
      </c>
      <c r="G61" s="42">
        <v>9100</v>
      </c>
      <c r="H61" s="43">
        <v>1.2208456032788424E-2</v>
      </c>
      <c r="I61" s="34"/>
    </row>
    <row r="62" spans="1:9" ht="34" outlineLevel="6" x14ac:dyDescent="0.3">
      <c r="A62" s="40" t="s">
        <v>169</v>
      </c>
      <c r="B62" s="41" t="s">
        <v>190</v>
      </c>
      <c r="C62" s="41" t="s">
        <v>178</v>
      </c>
      <c r="D62" s="41" t="s">
        <v>183</v>
      </c>
      <c r="E62" s="41" t="s">
        <v>170</v>
      </c>
      <c r="F62" s="42">
        <v>745385</v>
      </c>
      <c r="G62" s="42">
        <v>9100</v>
      </c>
      <c r="H62" s="43">
        <v>1.2208456032788424E-2</v>
      </c>
      <c r="I62" s="34"/>
    </row>
    <row r="63" spans="1:9" ht="50.95" outlineLevel="7" x14ac:dyDescent="0.3">
      <c r="A63" s="40" t="s">
        <v>171</v>
      </c>
      <c r="B63" s="41" t="s">
        <v>190</v>
      </c>
      <c r="C63" s="41" t="s">
        <v>178</v>
      </c>
      <c r="D63" s="41" t="s">
        <v>183</v>
      </c>
      <c r="E63" s="41" t="s">
        <v>172</v>
      </c>
      <c r="F63" s="42">
        <v>745385</v>
      </c>
      <c r="G63" s="42">
        <v>9100</v>
      </c>
      <c r="H63" s="43">
        <v>1.2208456032788424E-2</v>
      </c>
      <c r="I63" s="34"/>
    </row>
    <row r="64" spans="1:9" ht="34" outlineLevel="5" x14ac:dyDescent="0.3">
      <c r="A64" s="40" t="s">
        <v>211</v>
      </c>
      <c r="B64" s="41" t="s">
        <v>190</v>
      </c>
      <c r="C64" s="41" t="s">
        <v>178</v>
      </c>
      <c r="D64" s="41" t="s">
        <v>212</v>
      </c>
      <c r="E64" s="41" t="s">
        <v>156</v>
      </c>
      <c r="F64" s="42">
        <v>165000</v>
      </c>
      <c r="G64" s="42">
        <v>117700</v>
      </c>
      <c r="H64" s="43">
        <v>0.71333333333333337</v>
      </c>
      <c r="I64" s="34"/>
    </row>
    <row r="65" spans="1:9" ht="34" outlineLevel="6" x14ac:dyDescent="0.3">
      <c r="A65" s="40" t="s">
        <v>169</v>
      </c>
      <c r="B65" s="41" t="s">
        <v>190</v>
      </c>
      <c r="C65" s="41" t="s">
        <v>178</v>
      </c>
      <c r="D65" s="41" t="s">
        <v>212</v>
      </c>
      <c r="E65" s="41" t="s">
        <v>170</v>
      </c>
      <c r="F65" s="42">
        <v>165000</v>
      </c>
      <c r="G65" s="42">
        <v>117700</v>
      </c>
      <c r="H65" s="43">
        <v>0.71333333333333337</v>
      </c>
      <c r="I65" s="34"/>
    </row>
    <row r="66" spans="1:9" ht="50.95" outlineLevel="7" x14ac:dyDescent="0.3">
      <c r="A66" s="40" t="s">
        <v>171</v>
      </c>
      <c r="B66" s="41" t="s">
        <v>190</v>
      </c>
      <c r="C66" s="41" t="s">
        <v>178</v>
      </c>
      <c r="D66" s="41" t="s">
        <v>212</v>
      </c>
      <c r="E66" s="41" t="s">
        <v>172</v>
      </c>
      <c r="F66" s="42">
        <v>165000</v>
      </c>
      <c r="G66" s="42">
        <v>117700</v>
      </c>
      <c r="H66" s="43">
        <v>0.71333333333333337</v>
      </c>
      <c r="I66" s="34"/>
    </row>
    <row r="67" spans="1:9" ht="34" outlineLevel="5" x14ac:dyDescent="0.3">
      <c r="A67" s="40" t="s">
        <v>213</v>
      </c>
      <c r="B67" s="41" t="s">
        <v>190</v>
      </c>
      <c r="C67" s="41" t="s">
        <v>178</v>
      </c>
      <c r="D67" s="41" t="s">
        <v>214</v>
      </c>
      <c r="E67" s="41" t="s">
        <v>156</v>
      </c>
      <c r="F67" s="42">
        <v>64000</v>
      </c>
      <c r="G67" s="42">
        <v>62325</v>
      </c>
      <c r="H67" s="43">
        <v>0.97382812500000004</v>
      </c>
      <c r="I67" s="34"/>
    </row>
    <row r="68" spans="1:9" ht="34" outlineLevel="6" x14ac:dyDescent="0.3">
      <c r="A68" s="40" t="s">
        <v>169</v>
      </c>
      <c r="B68" s="41" t="s">
        <v>190</v>
      </c>
      <c r="C68" s="41" t="s">
        <v>178</v>
      </c>
      <c r="D68" s="41" t="s">
        <v>214</v>
      </c>
      <c r="E68" s="41" t="s">
        <v>170</v>
      </c>
      <c r="F68" s="42">
        <v>64000</v>
      </c>
      <c r="G68" s="42">
        <v>62325</v>
      </c>
      <c r="H68" s="43">
        <v>0.97382812500000004</v>
      </c>
      <c r="I68" s="34"/>
    </row>
    <row r="69" spans="1:9" ht="50.95" outlineLevel="7" x14ac:dyDescent="0.3">
      <c r="A69" s="40" t="s">
        <v>171</v>
      </c>
      <c r="B69" s="41" t="s">
        <v>190</v>
      </c>
      <c r="C69" s="41" t="s">
        <v>178</v>
      </c>
      <c r="D69" s="41" t="s">
        <v>214</v>
      </c>
      <c r="E69" s="41" t="s">
        <v>172</v>
      </c>
      <c r="F69" s="42">
        <v>64000</v>
      </c>
      <c r="G69" s="42">
        <v>62325</v>
      </c>
      <c r="H69" s="43">
        <v>0.97382812500000004</v>
      </c>
      <c r="I69" s="34"/>
    </row>
    <row r="70" spans="1:9" ht="34" outlineLevel="4" collapsed="1" x14ac:dyDescent="0.3">
      <c r="A70" s="40" t="s">
        <v>682</v>
      </c>
      <c r="B70" s="41" t="s">
        <v>190</v>
      </c>
      <c r="C70" s="41" t="s">
        <v>178</v>
      </c>
      <c r="D70" s="41" t="s">
        <v>215</v>
      </c>
      <c r="E70" s="41" t="s">
        <v>156</v>
      </c>
      <c r="F70" s="42">
        <v>22504328</v>
      </c>
      <c r="G70" s="42">
        <v>15104391.08</v>
      </c>
      <c r="H70" s="43">
        <v>0.67117716556566365</v>
      </c>
      <c r="I70" s="34"/>
    </row>
    <row r="71" spans="1:9" ht="50.95" outlineLevel="5" x14ac:dyDescent="0.3">
      <c r="A71" s="40" t="s">
        <v>216</v>
      </c>
      <c r="B71" s="41" t="s">
        <v>190</v>
      </c>
      <c r="C71" s="41" t="s">
        <v>178</v>
      </c>
      <c r="D71" s="41" t="s">
        <v>217</v>
      </c>
      <c r="E71" s="41" t="s">
        <v>156</v>
      </c>
      <c r="F71" s="42">
        <v>22504328</v>
      </c>
      <c r="G71" s="42">
        <v>15104391.08</v>
      </c>
      <c r="H71" s="43">
        <v>0.67117716556566365</v>
      </c>
      <c r="I71" s="34"/>
    </row>
    <row r="72" spans="1:9" ht="84.9" outlineLevel="6" x14ac:dyDescent="0.3">
      <c r="A72" s="40" t="s">
        <v>165</v>
      </c>
      <c r="B72" s="41" t="s">
        <v>190</v>
      </c>
      <c r="C72" s="41" t="s">
        <v>178</v>
      </c>
      <c r="D72" s="41" t="s">
        <v>217</v>
      </c>
      <c r="E72" s="41" t="s">
        <v>166</v>
      </c>
      <c r="F72" s="42">
        <v>11899000</v>
      </c>
      <c r="G72" s="42">
        <v>8830623.4600000009</v>
      </c>
      <c r="H72" s="43">
        <v>0.74213156231616106</v>
      </c>
      <c r="I72" s="34"/>
    </row>
    <row r="73" spans="1:9" ht="34" outlineLevel="7" x14ac:dyDescent="0.3">
      <c r="A73" s="40" t="s">
        <v>218</v>
      </c>
      <c r="B73" s="41" t="s">
        <v>190</v>
      </c>
      <c r="C73" s="41" t="s">
        <v>178</v>
      </c>
      <c r="D73" s="41" t="s">
        <v>217</v>
      </c>
      <c r="E73" s="41" t="s">
        <v>219</v>
      </c>
      <c r="F73" s="42">
        <v>11899000</v>
      </c>
      <c r="G73" s="42">
        <v>8830623.4600000009</v>
      </c>
      <c r="H73" s="43">
        <v>0.74213156231616106</v>
      </c>
      <c r="I73" s="34"/>
    </row>
    <row r="74" spans="1:9" ht="34" outlineLevel="6" x14ac:dyDescent="0.3">
      <c r="A74" s="40" t="s">
        <v>169</v>
      </c>
      <c r="B74" s="41" t="s">
        <v>190</v>
      </c>
      <c r="C74" s="41" t="s">
        <v>178</v>
      </c>
      <c r="D74" s="41" t="s">
        <v>217</v>
      </c>
      <c r="E74" s="41" t="s">
        <v>170</v>
      </c>
      <c r="F74" s="42">
        <v>9836820</v>
      </c>
      <c r="G74" s="42">
        <v>5718839.3399999999</v>
      </c>
      <c r="H74" s="43">
        <v>0.58137074176410675</v>
      </c>
      <c r="I74" s="34"/>
    </row>
    <row r="75" spans="1:9" ht="50.95" outlineLevel="7" x14ac:dyDescent="0.3">
      <c r="A75" s="40" t="s">
        <v>171</v>
      </c>
      <c r="B75" s="41" t="s">
        <v>190</v>
      </c>
      <c r="C75" s="41" t="s">
        <v>178</v>
      </c>
      <c r="D75" s="41" t="s">
        <v>217</v>
      </c>
      <c r="E75" s="41" t="s">
        <v>172</v>
      </c>
      <c r="F75" s="42">
        <v>9836820</v>
      </c>
      <c r="G75" s="42">
        <v>5718839.3399999999</v>
      </c>
      <c r="H75" s="43">
        <v>0.58137074176410675</v>
      </c>
      <c r="I75" s="34"/>
    </row>
    <row r="76" spans="1:9" outlineLevel="6" x14ac:dyDescent="0.3">
      <c r="A76" s="40" t="s">
        <v>173</v>
      </c>
      <c r="B76" s="41" t="s">
        <v>190</v>
      </c>
      <c r="C76" s="41" t="s">
        <v>178</v>
      </c>
      <c r="D76" s="41" t="s">
        <v>217</v>
      </c>
      <c r="E76" s="41" t="s">
        <v>174</v>
      </c>
      <c r="F76" s="42">
        <v>768508</v>
      </c>
      <c r="G76" s="42">
        <v>554928.28</v>
      </c>
      <c r="H76" s="43">
        <v>0.72208523528707569</v>
      </c>
      <c r="I76" s="34"/>
    </row>
    <row r="77" spans="1:9" outlineLevel="7" x14ac:dyDescent="0.3">
      <c r="A77" s="40" t="s">
        <v>175</v>
      </c>
      <c r="B77" s="41" t="s">
        <v>190</v>
      </c>
      <c r="C77" s="41" t="s">
        <v>178</v>
      </c>
      <c r="D77" s="41" t="s">
        <v>217</v>
      </c>
      <c r="E77" s="41" t="s">
        <v>176</v>
      </c>
      <c r="F77" s="42">
        <v>768508</v>
      </c>
      <c r="G77" s="42">
        <v>554928.28</v>
      </c>
      <c r="H77" s="43">
        <v>0.72208523528707569</v>
      </c>
      <c r="I77" s="34"/>
    </row>
    <row r="78" spans="1:9" outlineLevel="4" collapsed="1" x14ac:dyDescent="0.3">
      <c r="A78" s="40" t="s">
        <v>683</v>
      </c>
      <c r="B78" s="41" t="s">
        <v>190</v>
      </c>
      <c r="C78" s="41" t="s">
        <v>178</v>
      </c>
      <c r="D78" s="41" t="s">
        <v>220</v>
      </c>
      <c r="E78" s="41" t="s">
        <v>156</v>
      </c>
      <c r="F78" s="42">
        <v>1451100</v>
      </c>
      <c r="G78" s="42">
        <v>832019.68</v>
      </c>
      <c r="H78" s="43">
        <v>0.57337170422438155</v>
      </c>
      <c r="I78" s="34"/>
    </row>
    <row r="79" spans="1:9" ht="34" outlineLevel="5" x14ac:dyDescent="0.3">
      <c r="A79" s="40" t="s">
        <v>221</v>
      </c>
      <c r="B79" s="41" t="s">
        <v>190</v>
      </c>
      <c r="C79" s="41" t="s">
        <v>178</v>
      </c>
      <c r="D79" s="41" t="s">
        <v>222</v>
      </c>
      <c r="E79" s="41" t="s">
        <v>156</v>
      </c>
      <c r="F79" s="42">
        <v>1451100</v>
      </c>
      <c r="G79" s="42">
        <v>832019.68</v>
      </c>
      <c r="H79" s="43">
        <v>0.57337170422438155</v>
      </c>
      <c r="I79" s="34"/>
    </row>
    <row r="80" spans="1:9" ht="84.9" outlineLevel="6" x14ac:dyDescent="0.3">
      <c r="A80" s="44" t="s">
        <v>165</v>
      </c>
      <c r="B80" s="41" t="s">
        <v>190</v>
      </c>
      <c r="C80" s="41" t="s">
        <v>178</v>
      </c>
      <c r="D80" s="41" t="s">
        <v>222</v>
      </c>
      <c r="E80" s="41" t="s">
        <v>166</v>
      </c>
      <c r="F80" s="42">
        <v>116000</v>
      </c>
      <c r="G80" s="42">
        <v>55333</v>
      </c>
      <c r="H80" s="43">
        <v>0.47700862068965516</v>
      </c>
      <c r="I80" s="34"/>
    </row>
    <row r="81" spans="1:9" ht="34" outlineLevel="7" x14ac:dyDescent="0.3">
      <c r="A81" s="40" t="s">
        <v>167</v>
      </c>
      <c r="B81" s="41" t="s">
        <v>190</v>
      </c>
      <c r="C81" s="41" t="s">
        <v>178</v>
      </c>
      <c r="D81" s="41" t="s">
        <v>222</v>
      </c>
      <c r="E81" s="41" t="s">
        <v>168</v>
      </c>
      <c r="F81" s="42">
        <v>116000</v>
      </c>
      <c r="G81" s="42">
        <v>55333</v>
      </c>
      <c r="H81" s="43">
        <v>0.47700862068965516</v>
      </c>
      <c r="I81" s="34"/>
    </row>
    <row r="82" spans="1:9" ht="34" outlineLevel="6" x14ac:dyDescent="0.3">
      <c r="A82" s="40" t="s">
        <v>169</v>
      </c>
      <c r="B82" s="41" t="s">
        <v>190</v>
      </c>
      <c r="C82" s="41" t="s">
        <v>178</v>
      </c>
      <c r="D82" s="41" t="s">
        <v>222</v>
      </c>
      <c r="E82" s="41" t="s">
        <v>170</v>
      </c>
      <c r="F82" s="42">
        <v>1335100</v>
      </c>
      <c r="G82" s="42">
        <v>776686.68</v>
      </c>
      <c r="H82" s="43">
        <v>0.58174419893640927</v>
      </c>
      <c r="I82" s="34"/>
    </row>
    <row r="83" spans="1:9" ht="50.95" outlineLevel="7" x14ac:dyDescent="0.3">
      <c r="A83" s="40" t="s">
        <v>171</v>
      </c>
      <c r="B83" s="41" t="s">
        <v>190</v>
      </c>
      <c r="C83" s="41" t="s">
        <v>178</v>
      </c>
      <c r="D83" s="41" t="s">
        <v>222</v>
      </c>
      <c r="E83" s="41" t="s">
        <v>172</v>
      </c>
      <c r="F83" s="42">
        <v>1335100</v>
      </c>
      <c r="G83" s="42">
        <v>776686.68</v>
      </c>
      <c r="H83" s="43">
        <v>0.58174419893640927</v>
      </c>
      <c r="I83" s="34"/>
    </row>
    <row r="84" spans="1:9" ht="34" outlineLevel="3" x14ac:dyDescent="0.3">
      <c r="A84" s="40" t="s">
        <v>223</v>
      </c>
      <c r="B84" s="41" t="s">
        <v>190</v>
      </c>
      <c r="C84" s="41" t="s">
        <v>178</v>
      </c>
      <c r="D84" s="41" t="s">
        <v>224</v>
      </c>
      <c r="E84" s="41" t="s">
        <v>156</v>
      </c>
      <c r="F84" s="42">
        <v>50000</v>
      </c>
      <c r="G84" s="42">
        <v>49985.88</v>
      </c>
      <c r="H84" s="43">
        <v>0.99971759999999998</v>
      </c>
      <c r="I84" s="34"/>
    </row>
    <row r="85" spans="1:9" outlineLevel="4" x14ac:dyDescent="0.3">
      <c r="A85" s="40" t="s">
        <v>684</v>
      </c>
      <c r="B85" s="41" t="s">
        <v>190</v>
      </c>
      <c r="C85" s="41" t="s">
        <v>178</v>
      </c>
      <c r="D85" s="41" t="s">
        <v>225</v>
      </c>
      <c r="E85" s="41" t="s">
        <v>156</v>
      </c>
      <c r="F85" s="42">
        <v>50000</v>
      </c>
      <c r="G85" s="42">
        <v>49985.88</v>
      </c>
      <c r="H85" s="43">
        <v>0.99971759999999998</v>
      </c>
      <c r="I85" s="34"/>
    </row>
    <row r="86" spans="1:9" ht="34" outlineLevel="5" x14ac:dyDescent="0.3">
      <c r="A86" s="40" t="s">
        <v>226</v>
      </c>
      <c r="B86" s="41" t="s">
        <v>190</v>
      </c>
      <c r="C86" s="41" t="s">
        <v>178</v>
      </c>
      <c r="D86" s="41" t="s">
        <v>227</v>
      </c>
      <c r="E86" s="41" t="s">
        <v>156</v>
      </c>
      <c r="F86" s="42">
        <v>50000</v>
      </c>
      <c r="G86" s="42">
        <v>49985.88</v>
      </c>
      <c r="H86" s="43">
        <v>0.99971759999999998</v>
      </c>
      <c r="I86" s="34"/>
    </row>
    <row r="87" spans="1:9" ht="34" outlineLevel="6" x14ac:dyDescent="0.3">
      <c r="A87" s="40" t="s">
        <v>169</v>
      </c>
      <c r="B87" s="41" t="s">
        <v>190</v>
      </c>
      <c r="C87" s="41" t="s">
        <v>178</v>
      </c>
      <c r="D87" s="41" t="s">
        <v>227</v>
      </c>
      <c r="E87" s="41" t="s">
        <v>170</v>
      </c>
      <c r="F87" s="42">
        <v>50000</v>
      </c>
      <c r="G87" s="42">
        <v>49985.88</v>
      </c>
      <c r="H87" s="43">
        <v>0.99971759999999998</v>
      </c>
      <c r="I87" s="34"/>
    </row>
    <row r="88" spans="1:9" ht="50.95" outlineLevel="7" x14ac:dyDescent="0.3">
      <c r="A88" s="40" t="s">
        <v>171</v>
      </c>
      <c r="B88" s="41" t="s">
        <v>190</v>
      </c>
      <c r="C88" s="41" t="s">
        <v>178</v>
      </c>
      <c r="D88" s="41" t="s">
        <v>227</v>
      </c>
      <c r="E88" s="41" t="s">
        <v>172</v>
      </c>
      <c r="F88" s="42">
        <v>50000</v>
      </c>
      <c r="G88" s="42">
        <v>49985.88</v>
      </c>
      <c r="H88" s="43">
        <v>0.99971759999999998</v>
      </c>
      <c r="I88" s="34"/>
    </row>
    <row r="89" spans="1:9" ht="67.95" outlineLevel="3" x14ac:dyDescent="0.3">
      <c r="A89" s="40" t="s">
        <v>184</v>
      </c>
      <c r="B89" s="41" t="s">
        <v>190</v>
      </c>
      <c r="C89" s="41" t="s">
        <v>178</v>
      </c>
      <c r="D89" s="41" t="s">
        <v>185</v>
      </c>
      <c r="E89" s="41" t="s">
        <v>156</v>
      </c>
      <c r="F89" s="42">
        <v>1434505.2</v>
      </c>
      <c r="G89" s="42">
        <v>1083576.31</v>
      </c>
      <c r="H89" s="43">
        <v>0.75536589898733031</v>
      </c>
      <c r="I89" s="34"/>
    </row>
    <row r="90" spans="1:9" ht="34.65" customHeight="1" outlineLevel="4" x14ac:dyDescent="0.3">
      <c r="A90" s="40" t="s">
        <v>681</v>
      </c>
      <c r="B90" s="41" t="s">
        <v>190</v>
      </c>
      <c r="C90" s="41" t="s">
        <v>178</v>
      </c>
      <c r="D90" s="41" t="s">
        <v>186</v>
      </c>
      <c r="E90" s="41" t="s">
        <v>156</v>
      </c>
      <c r="F90" s="42">
        <v>1434505.2</v>
      </c>
      <c r="G90" s="42">
        <v>1083576.31</v>
      </c>
      <c r="H90" s="43">
        <v>0.75536589898733031</v>
      </c>
      <c r="I90" s="34"/>
    </row>
    <row r="91" spans="1:9" ht="50.95" outlineLevel="5" x14ac:dyDescent="0.3">
      <c r="A91" s="40" t="s">
        <v>187</v>
      </c>
      <c r="B91" s="41" t="s">
        <v>190</v>
      </c>
      <c r="C91" s="41" t="s">
        <v>178</v>
      </c>
      <c r="D91" s="41" t="s">
        <v>188</v>
      </c>
      <c r="E91" s="41" t="s">
        <v>156</v>
      </c>
      <c r="F91" s="42">
        <v>1388575.2</v>
      </c>
      <c r="G91" s="42">
        <v>1050522.31</v>
      </c>
      <c r="H91" s="43">
        <v>0.75654693386429483</v>
      </c>
      <c r="I91" s="34"/>
    </row>
    <row r="92" spans="1:9" ht="34" outlineLevel="6" x14ac:dyDescent="0.3">
      <c r="A92" s="44" t="s">
        <v>169</v>
      </c>
      <c r="B92" s="41" t="s">
        <v>190</v>
      </c>
      <c r="C92" s="41" t="s">
        <v>178</v>
      </c>
      <c r="D92" s="41" t="s">
        <v>188</v>
      </c>
      <c r="E92" s="41" t="s">
        <v>170</v>
      </c>
      <c r="F92" s="42">
        <v>1388575.2</v>
      </c>
      <c r="G92" s="42">
        <v>1050522.31</v>
      </c>
      <c r="H92" s="43">
        <v>0.75654693386429483</v>
      </c>
      <c r="I92" s="34"/>
    </row>
    <row r="93" spans="1:9" ht="50.95" outlineLevel="7" x14ac:dyDescent="0.3">
      <c r="A93" s="44" t="s">
        <v>171</v>
      </c>
      <c r="B93" s="41" t="s">
        <v>190</v>
      </c>
      <c r="C93" s="41" t="s">
        <v>178</v>
      </c>
      <c r="D93" s="41" t="s">
        <v>188</v>
      </c>
      <c r="E93" s="41" t="s">
        <v>172</v>
      </c>
      <c r="F93" s="42">
        <v>1388575.2</v>
      </c>
      <c r="G93" s="42">
        <v>1050522.31</v>
      </c>
      <c r="H93" s="43">
        <v>0.75654693386429483</v>
      </c>
      <c r="I93" s="34"/>
    </row>
    <row r="94" spans="1:9" ht="34" outlineLevel="5" x14ac:dyDescent="0.3">
      <c r="A94" s="40" t="s">
        <v>228</v>
      </c>
      <c r="B94" s="41" t="s">
        <v>190</v>
      </c>
      <c r="C94" s="41" t="s">
        <v>178</v>
      </c>
      <c r="D94" s="41" t="s">
        <v>229</v>
      </c>
      <c r="E94" s="41" t="s">
        <v>156</v>
      </c>
      <c r="F94" s="42">
        <v>45930</v>
      </c>
      <c r="G94" s="42">
        <v>33054</v>
      </c>
      <c r="H94" s="43">
        <v>0.71966035271064666</v>
      </c>
      <c r="I94" s="34"/>
    </row>
    <row r="95" spans="1:9" ht="34" outlineLevel="6" x14ac:dyDescent="0.3">
      <c r="A95" s="40" t="s">
        <v>169</v>
      </c>
      <c r="B95" s="41" t="s">
        <v>190</v>
      </c>
      <c r="C95" s="41" t="s">
        <v>178</v>
      </c>
      <c r="D95" s="41" t="s">
        <v>229</v>
      </c>
      <c r="E95" s="41" t="s">
        <v>170</v>
      </c>
      <c r="F95" s="42">
        <v>45930</v>
      </c>
      <c r="G95" s="42">
        <v>33054</v>
      </c>
      <c r="H95" s="43">
        <v>0.71966035271064666</v>
      </c>
      <c r="I95" s="34"/>
    </row>
    <row r="96" spans="1:9" ht="50.95" outlineLevel="7" x14ac:dyDescent="0.3">
      <c r="A96" s="40" t="s">
        <v>171</v>
      </c>
      <c r="B96" s="41" t="s">
        <v>190</v>
      </c>
      <c r="C96" s="41" t="s">
        <v>178</v>
      </c>
      <c r="D96" s="41" t="s">
        <v>229</v>
      </c>
      <c r="E96" s="41" t="s">
        <v>172</v>
      </c>
      <c r="F96" s="42">
        <v>45930</v>
      </c>
      <c r="G96" s="42">
        <v>33054</v>
      </c>
      <c r="H96" s="43">
        <v>0.71966035271064666</v>
      </c>
      <c r="I96" s="34"/>
    </row>
    <row r="97" spans="1:9" ht="50.95" outlineLevel="3" x14ac:dyDescent="0.3">
      <c r="A97" s="40" t="s">
        <v>230</v>
      </c>
      <c r="B97" s="41" t="s">
        <v>190</v>
      </c>
      <c r="C97" s="41" t="s">
        <v>178</v>
      </c>
      <c r="D97" s="41" t="s">
        <v>231</v>
      </c>
      <c r="E97" s="41" t="s">
        <v>156</v>
      </c>
      <c r="F97" s="42">
        <v>3185014.91</v>
      </c>
      <c r="G97" s="42">
        <v>2362132.62</v>
      </c>
      <c r="H97" s="43">
        <v>0.74163942296898067</v>
      </c>
      <c r="I97" s="34"/>
    </row>
    <row r="98" spans="1:9" ht="50.95" outlineLevel="4" x14ac:dyDescent="0.3">
      <c r="A98" s="40" t="s">
        <v>685</v>
      </c>
      <c r="B98" s="41" t="s">
        <v>190</v>
      </c>
      <c r="C98" s="41" t="s">
        <v>178</v>
      </c>
      <c r="D98" s="41" t="s">
        <v>232</v>
      </c>
      <c r="E98" s="41" t="s">
        <v>156</v>
      </c>
      <c r="F98" s="42">
        <v>3185014.91</v>
      </c>
      <c r="G98" s="42">
        <v>2362132.62</v>
      </c>
      <c r="H98" s="43">
        <v>0.74163942296898067</v>
      </c>
      <c r="I98" s="34"/>
    </row>
    <row r="99" spans="1:9" ht="67.95" outlineLevel="5" x14ac:dyDescent="0.3">
      <c r="A99" s="40" t="s">
        <v>233</v>
      </c>
      <c r="B99" s="41" t="s">
        <v>190</v>
      </c>
      <c r="C99" s="41" t="s">
        <v>178</v>
      </c>
      <c r="D99" s="41" t="s">
        <v>234</v>
      </c>
      <c r="E99" s="41" t="s">
        <v>156</v>
      </c>
      <c r="F99" s="42">
        <v>3185014.91</v>
      </c>
      <c r="G99" s="42">
        <v>2362132.62</v>
      </c>
      <c r="H99" s="43">
        <v>0.74163942296898067</v>
      </c>
      <c r="I99" s="34"/>
    </row>
    <row r="100" spans="1:9" ht="34" outlineLevel="6" x14ac:dyDescent="0.3">
      <c r="A100" s="40" t="s">
        <v>169</v>
      </c>
      <c r="B100" s="41" t="s">
        <v>190</v>
      </c>
      <c r="C100" s="41" t="s">
        <v>178</v>
      </c>
      <c r="D100" s="41" t="s">
        <v>234</v>
      </c>
      <c r="E100" s="41" t="s">
        <v>170</v>
      </c>
      <c r="F100" s="42">
        <v>3045014.91</v>
      </c>
      <c r="G100" s="42">
        <v>2223796.62</v>
      </c>
      <c r="H100" s="43">
        <v>0.73030730085981743</v>
      </c>
      <c r="I100" s="34"/>
    </row>
    <row r="101" spans="1:9" ht="50.95" outlineLevel="7" x14ac:dyDescent="0.3">
      <c r="A101" s="40" t="s">
        <v>171</v>
      </c>
      <c r="B101" s="41" t="s">
        <v>190</v>
      </c>
      <c r="C101" s="41" t="s">
        <v>178</v>
      </c>
      <c r="D101" s="41" t="s">
        <v>234</v>
      </c>
      <c r="E101" s="41" t="s">
        <v>172</v>
      </c>
      <c r="F101" s="42">
        <v>3045014.91</v>
      </c>
      <c r="G101" s="42">
        <v>2223796.62</v>
      </c>
      <c r="H101" s="43">
        <v>0.73030730085981743</v>
      </c>
      <c r="I101" s="34"/>
    </row>
    <row r="102" spans="1:9" outlineLevel="6" x14ac:dyDescent="0.3">
      <c r="A102" s="40" t="s">
        <v>173</v>
      </c>
      <c r="B102" s="41" t="s">
        <v>190</v>
      </c>
      <c r="C102" s="41" t="s">
        <v>178</v>
      </c>
      <c r="D102" s="41" t="s">
        <v>234</v>
      </c>
      <c r="E102" s="41" t="s">
        <v>174</v>
      </c>
      <c r="F102" s="42">
        <v>140000</v>
      </c>
      <c r="G102" s="42">
        <v>138336</v>
      </c>
      <c r="H102" s="43">
        <v>0.98811428571428572</v>
      </c>
      <c r="I102" s="34"/>
    </row>
    <row r="103" spans="1:9" outlineLevel="7" x14ac:dyDescent="0.3">
      <c r="A103" s="40" t="s">
        <v>175</v>
      </c>
      <c r="B103" s="41" t="s">
        <v>190</v>
      </c>
      <c r="C103" s="41" t="s">
        <v>178</v>
      </c>
      <c r="D103" s="41" t="s">
        <v>234</v>
      </c>
      <c r="E103" s="41" t="s">
        <v>176</v>
      </c>
      <c r="F103" s="42">
        <v>140000</v>
      </c>
      <c r="G103" s="42">
        <v>138336</v>
      </c>
      <c r="H103" s="43">
        <v>0.98811428571428572</v>
      </c>
      <c r="I103" s="34"/>
    </row>
    <row r="104" spans="1:9" ht="50.95" outlineLevel="3" x14ac:dyDescent="0.3">
      <c r="A104" s="40" t="s">
        <v>235</v>
      </c>
      <c r="B104" s="41" t="s">
        <v>190</v>
      </c>
      <c r="C104" s="41" t="s">
        <v>178</v>
      </c>
      <c r="D104" s="41" t="s">
        <v>236</v>
      </c>
      <c r="E104" s="41" t="s">
        <v>156</v>
      </c>
      <c r="F104" s="42">
        <v>100000</v>
      </c>
      <c r="G104" s="42">
        <v>0</v>
      </c>
      <c r="H104" s="43">
        <v>0</v>
      </c>
      <c r="I104" s="34"/>
    </row>
    <row r="105" spans="1:9" ht="34" outlineLevel="4" x14ac:dyDescent="0.3">
      <c r="A105" s="40" t="s">
        <v>237</v>
      </c>
      <c r="B105" s="41" t="s">
        <v>190</v>
      </c>
      <c r="C105" s="41" t="s">
        <v>178</v>
      </c>
      <c r="D105" s="41" t="s">
        <v>238</v>
      </c>
      <c r="E105" s="41" t="s">
        <v>156</v>
      </c>
      <c r="F105" s="42">
        <v>100000</v>
      </c>
      <c r="G105" s="42">
        <v>0</v>
      </c>
      <c r="H105" s="43">
        <v>0</v>
      </c>
      <c r="I105" s="34"/>
    </row>
    <row r="106" spans="1:9" ht="34" outlineLevel="5" x14ac:dyDescent="0.3">
      <c r="A106" s="44" t="s">
        <v>211</v>
      </c>
      <c r="B106" s="41" t="s">
        <v>190</v>
      </c>
      <c r="C106" s="41" t="s">
        <v>178</v>
      </c>
      <c r="D106" s="41" t="s">
        <v>239</v>
      </c>
      <c r="E106" s="41" t="s">
        <v>156</v>
      </c>
      <c r="F106" s="42">
        <v>100000</v>
      </c>
      <c r="G106" s="42">
        <v>0</v>
      </c>
      <c r="H106" s="43">
        <v>0</v>
      </c>
      <c r="I106" s="34"/>
    </row>
    <row r="107" spans="1:9" ht="34" outlineLevel="6" x14ac:dyDescent="0.3">
      <c r="A107" s="44" t="s">
        <v>169</v>
      </c>
      <c r="B107" s="41" t="s">
        <v>190</v>
      </c>
      <c r="C107" s="41" t="s">
        <v>178</v>
      </c>
      <c r="D107" s="41" t="s">
        <v>239</v>
      </c>
      <c r="E107" s="41" t="s">
        <v>170</v>
      </c>
      <c r="F107" s="42">
        <v>100000</v>
      </c>
      <c r="G107" s="42">
        <v>0</v>
      </c>
      <c r="H107" s="43">
        <v>0</v>
      </c>
      <c r="I107" s="34"/>
    </row>
    <row r="108" spans="1:9" ht="50.95" outlineLevel="7" x14ac:dyDescent="0.3">
      <c r="A108" s="45" t="s">
        <v>171</v>
      </c>
      <c r="B108" s="41" t="s">
        <v>190</v>
      </c>
      <c r="C108" s="41" t="s">
        <v>178</v>
      </c>
      <c r="D108" s="41" t="s">
        <v>239</v>
      </c>
      <c r="E108" s="41" t="s">
        <v>172</v>
      </c>
      <c r="F108" s="42">
        <v>100000</v>
      </c>
      <c r="G108" s="42">
        <v>0</v>
      </c>
      <c r="H108" s="43">
        <v>0</v>
      </c>
      <c r="I108" s="34"/>
    </row>
    <row r="109" spans="1:9" outlineLevel="3" x14ac:dyDescent="0.3">
      <c r="A109" s="40" t="s">
        <v>161</v>
      </c>
      <c r="B109" s="41" t="s">
        <v>190</v>
      </c>
      <c r="C109" s="41" t="s">
        <v>178</v>
      </c>
      <c r="D109" s="41" t="s">
        <v>162</v>
      </c>
      <c r="E109" s="41" t="s">
        <v>156</v>
      </c>
      <c r="F109" s="42">
        <v>47449078.5</v>
      </c>
      <c r="G109" s="42">
        <v>32962922.59</v>
      </c>
      <c r="H109" s="43">
        <v>0.6947010064694934</v>
      </c>
      <c r="I109" s="34"/>
    </row>
    <row r="110" spans="1:9" ht="50.95" outlineLevel="5" x14ac:dyDescent="0.3">
      <c r="A110" s="40" t="s">
        <v>163</v>
      </c>
      <c r="B110" s="41" t="s">
        <v>190</v>
      </c>
      <c r="C110" s="41" t="s">
        <v>178</v>
      </c>
      <c r="D110" s="41" t="s">
        <v>164</v>
      </c>
      <c r="E110" s="41" t="s">
        <v>156</v>
      </c>
      <c r="F110" s="42">
        <v>37225780</v>
      </c>
      <c r="G110" s="42">
        <v>27378183.829999998</v>
      </c>
      <c r="H110" s="43">
        <v>0.73546299983506058</v>
      </c>
      <c r="I110" s="34"/>
    </row>
    <row r="111" spans="1:9" ht="84.9" outlineLevel="6" x14ac:dyDescent="0.3">
      <c r="A111" s="40" t="s">
        <v>165</v>
      </c>
      <c r="B111" s="41" t="s">
        <v>190</v>
      </c>
      <c r="C111" s="41" t="s">
        <v>178</v>
      </c>
      <c r="D111" s="41" t="s">
        <v>164</v>
      </c>
      <c r="E111" s="41" t="s">
        <v>166</v>
      </c>
      <c r="F111" s="42">
        <v>37205780</v>
      </c>
      <c r="G111" s="42">
        <v>27378183.829999998</v>
      </c>
      <c r="H111" s="43">
        <v>0.73585834862217647</v>
      </c>
      <c r="I111" s="34"/>
    </row>
    <row r="112" spans="1:9" ht="34" outlineLevel="7" x14ac:dyDescent="0.3">
      <c r="A112" s="40" t="s">
        <v>167</v>
      </c>
      <c r="B112" s="41" t="s">
        <v>190</v>
      </c>
      <c r="C112" s="41" t="s">
        <v>178</v>
      </c>
      <c r="D112" s="41" t="s">
        <v>164</v>
      </c>
      <c r="E112" s="41" t="s">
        <v>168</v>
      </c>
      <c r="F112" s="42">
        <v>37205780</v>
      </c>
      <c r="G112" s="42">
        <v>27378183.829999998</v>
      </c>
      <c r="H112" s="43">
        <v>0.73585834862217647</v>
      </c>
      <c r="I112" s="34"/>
    </row>
    <row r="113" spans="1:9" ht="34" outlineLevel="6" x14ac:dyDescent="0.3">
      <c r="A113" s="40" t="s">
        <v>169</v>
      </c>
      <c r="B113" s="41" t="s">
        <v>190</v>
      </c>
      <c r="C113" s="41" t="s">
        <v>178</v>
      </c>
      <c r="D113" s="41" t="s">
        <v>164</v>
      </c>
      <c r="E113" s="41" t="s">
        <v>170</v>
      </c>
      <c r="F113" s="42">
        <v>20000</v>
      </c>
      <c r="G113" s="42">
        <v>0</v>
      </c>
      <c r="H113" s="43">
        <v>0</v>
      </c>
      <c r="I113" s="34"/>
    </row>
    <row r="114" spans="1:9" ht="50.95" outlineLevel="7" x14ac:dyDescent="0.3">
      <c r="A114" s="40" t="s">
        <v>171</v>
      </c>
      <c r="B114" s="41" t="s">
        <v>190</v>
      </c>
      <c r="C114" s="41" t="s">
        <v>178</v>
      </c>
      <c r="D114" s="41" t="s">
        <v>164</v>
      </c>
      <c r="E114" s="41" t="s">
        <v>172</v>
      </c>
      <c r="F114" s="42">
        <v>20000</v>
      </c>
      <c r="G114" s="42">
        <v>0</v>
      </c>
      <c r="H114" s="43">
        <v>0</v>
      </c>
      <c r="I114" s="34"/>
    </row>
    <row r="115" spans="1:9" ht="34" outlineLevel="5" x14ac:dyDescent="0.3">
      <c r="A115" s="40" t="s">
        <v>240</v>
      </c>
      <c r="B115" s="41" t="s">
        <v>190</v>
      </c>
      <c r="C115" s="41" t="s">
        <v>178</v>
      </c>
      <c r="D115" s="41" t="s">
        <v>241</v>
      </c>
      <c r="E115" s="41" t="s">
        <v>156</v>
      </c>
      <c r="F115" s="42">
        <v>207647.5</v>
      </c>
      <c r="G115" s="42">
        <v>203801.14</v>
      </c>
      <c r="H115" s="43">
        <v>0.98147649261368419</v>
      </c>
      <c r="I115" s="34"/>
    </row>
    <row r="116" spans="1:9" ht="34" outlineLevel="6" x14ac:dyDescent="0.3">
      <c r="A116" s="40" t="s">
        <v>169</v>
      </c>
      <c r="B116" s="41" t="s">
        <v>190</v>
      </c>
      <c r="C116" s="41" t="s">
        <v>178</v>
      </c>
      <c r="D116" s="41" t="s">
        <v>241</v>
      </c>
      <c r="E116" s="41" t="s">
        <v>170</v>
      </c>
      <c r="F116" s="42">
        <v>198648.5</v>
      </c>
      <c r="G116" s="42">
        <v>198422.14</v>
      </c>
      <c r="H116" s="43">
        <v>0.99886049982758496</v>
      </c>
      <c r="I116" s="34"/>
    </row>
    <row r="117" spans="1:9" ht="50.95" outlineLevel="7" x14ac:dyDescent="0.3">
      <c r="A117" s="40" t="s">
        <v>171</v>
      </c>
      <c r="B117" s="41" t="s">
        <v>190</v>
      </c>
      <c r="C117" s="41" t="s">
        <v>178</v>
      </c>
      <c r="D117" s="41" t="s">
        <v>241</v>
      </c>
      <c r="E117" s="41" t="s">
        <v>172</v>
      </c>
      <c r="F117" s="42">
        <v>198648.5</v>
      </c>
      <c r="G117" s="42">
        <v>198422.14</v>
      </c>
      <c r="H117" s="43">
        <v>0.99886049982758496</v>
      </c>
      <c r="I117" s="34"/>
    </row>
    <row r="118" spans="1:9" outlineLevel="6" x14ac:dyDescent="0.3">
      <c r="A118" s="40" t="s">
        <v>173</v>
      </c>
      <c r="B118" s="41" t="s">
        <v>190</v>
      </c>
      <c r="C118" s="41" t="s">
        <v>178</v>
      </c>
      <c r="D118" s="41" t="s">
        <v>241</v>
      </c>
      <c r="E118" s="41" t="s">
        <v>174</v>
      </c>
      <c r="F118" s="42">
        <v>8999</v>
      </c>
      <c r="G118" s="42">
        <v>5379</v>
      </c>
      <c r="H118" s="43">
        <v>0.5977330814534948</v>
      </c>
      <c r="I118" s="34"/>
    </row>
    <row r="119" spans="1:9" outlineLevel="7" x14ac:dyDescent="0.3">
      <c r="A119" s="40" t="s">
        <v>242</v>
      </c>
      <c r="B119" s="41" t="s">
        <v>190</v>
      </c>
      <c r="C119" s="41" t="s">
        <v>178</v>
      </c>
      <c r="D119" s="41" t="s">
        <v>241</v>
      </c>
      <c r="E119" s="41" t="s">
        <v>243</v>
      </c>
      <c r="F119" s="42">
        <v>8999</v>
      </c>
      <c r="G119" s="42">
        <v>5379</v>
      </c>
      <c r="H119" s="43">
        <v>0.5977330814534948</v>
      </c>
      <c r="I119" s="34"/>
    </row>
    <row r="120" spans="1:9" ht="34" outlineLevel="5" x14ac:dyDescent="0.3">
      <c r="A120" s="40" t="s">
        <v>244</v>
      </c>
      <c r="B120" s="41" t="s">
        <v>190</v>
      </c>
      <c r="C120" s="41" t="s">
        <v>178</v>
      </c>
      <c r="D120" s="41" t="s">
        <v>245</v>
      </c>
      <c r="E120" s="41" t="s">
        <v>156</v>
      </c>
      <c r="F120" s="42">
        <v>250000</v>
      </c>
      <c r="G120" s="42">
        <v>184393.4</v>
      </c>
      <c r="H120" s="43">
        <v>0.73757360000000005</v>
      </c>
      <c r="I120" s="34"/>
    </row>
    <row r="121" spans="1:9" ht="34" outlineLevel="6" x14ac:dyDescent="0.3">
      <c r="A121" s="40" t="s">
        <v>169</v>
      </c>
      <c r="B121" s="41" t="s">
        <v>190</v>
      </c>
      <c r="C121" s="41" t="s">
        <v>178</v>
      </c>
      <c r="D121" s="41" t="s">
        <v>245</v>
      </c>
      <c r="E121" s="41" t="s">
        <v>170</v>
      </c>
      <c r="F121" s="42">
        <v>250000</v>
      </c>
      <c r="G121" s="42">
        <v>184393.4</v>
      </c>
      <c r="H121" s="43">
        <v>0.73757360000000005</v>
      </c>
      <c r="I121" s="34"/>
    </row>
    <row r="122" spans="1:9" ht="50.95" outlineLevel="7" x14ac:dyDescent="0.3">
      <c r="A122" s="40" t="s">
        <v>171</v>
      </c>
      <c r="B122" s="41" t="s">
        <v>190</v>
      </c>
      <c r="C122" s="41" t="s">
        <v>178</v>
      </c>
      <c r="D122" s="41" t="s">
        <v>245</v>
      </c>
      <c r="E122" s="41" t="s">
        <v>172</v>
      </c>
      <c r="F122" s="42">
        <v>250000</v>
      </c>
      <c r="G122" s="42">
        <v>184393.4</v>
      </c>
      <c r="H122" s="43">
        <v>0.73757360000000005</v>
      </c>
      <c r="I122" s="34"/>
    </row>
    <row r="123" spans="1:9" ht="36.700000000000003" outlineLevel="4" x14ac:dyDescent="0.3">
      <c r="A123" s="46" t="s">
        <v>199</v>
      </c>
      <c r="B123" s="41" t="s">
        <v>190</v>
      </c>
      <c r="C123" s="41" t="s">
        <v>178</v>
      </c>
      <c r="D123" s="41" t="s">
        <v>200</v>
      </c>
      <c r="E123" s="41" t="s">
        <v>156</v>
      </c>
      <c r="F123" s="42">
        <v>9765651</v>
      </c>
      <c r="G123" s="42">
        <v>5196544.22</v>
      </c>
      <c r="H123" s="43">
        <v>0.53212471139916839</v>
      </c>
      <c r="I123" s="34"/>
    </row>
    <row r="124" spans="1:9" ht="53" customHeight="1" outlineLevel="5" x14ac:dyDescent="0.3">
      <c r="A124" s="40" t="s">
        <v>246</v>
      </c>
      <c r="B124" s="41" t="s">
        <v>190</v>
      </c>
      <c r="C124" s="41" t="s">
        <v>178</v>
      </c>
      <c r="D124" s="41" t="s">
        <v>247</v>
      </c>
      <c r="E124" s="41" t="s">
        <v>156</v>
      </c>
      <c r="F124" s="42">
        <v>1490622</v>
      </c>
      <c r="G124" s="42">
        <v>1204434.32</v>
      </c>
      <c r="H124" s="43">
        <v>0.80800787859027978</v>
      </c>
      <c r="I124" s="34"/>
    </row>
    <row r="125" spans="1:9" ht="84.9" outlineLevel="6" x14ac:dyDescent="0.3">
      <c r="A125" s="40" t="s">
        <v>165</v>
      </c>
      <c r="B125" s="41" t="s">
        <v>190</v>
      </c>
      <c r="C125" s="41" t="s">
        <v>178</v>
      </c>
      <c r="D125" s="41" t="s">
        <v>247</v>
      </c>
      <c r="E125" s="41" t="s">
        <v>166</v>
      </c>
      <c r="F125" s="42">
        <v>1467627</v>
      </c>
      <c r="G125" s="42">
        <v>1185488.44</v>
      </c>
      <c r="H125" s="43">
        <v>0.80775867437707261</v>
      </c>
      <c r="I125" s="34"/>
    </row>
    <row r="126" spans="1:9" ht="34" outlineLevel="7" x14ac:dyDescent="0.3">
      <c r="A126" s="40" t="s">
        <v>167</v>
      </c>
      <c r="B126" s="41" t="s">
        <v>190</v>
      </c>
      <c r="C126" s="41" t="s">
        <v>178</v>
      </c>
      <c r="D126" s="41" t="s">
        <v>247</v>
      </c>
      <c r="E126" s="41" t="s">
        <v>168</v>
      </c>
      <c r="F126" s="42">
        <v>1467627</v>
      </c>
      <c r="G126" s="42">
        <v>1185488.44</v>
      </c>
      <c r="H126" s="43">
        <v>0.80775867437707261</v>
      </c>
      <c r="I126" s="34"/>
    </row>
    <row r="127" spans="1:9" ht="34" outlineLevel="6" x14ac:dyDescent="0.3">
      <c r="A127" s="40" t="s">
        <v>169</v>
      </c>
      <c r="B127" s="41" t="s">
        <v>190</v>
      </c>
      <c r="C127" s="41" t="s">
        <v>178</v>
      </c>
      <c r="D127" s="41" t="s">
        <v>247</v>
      </c>
      <c r="E127" s="41" t="s">
        <v>170</v>
      </c>
      <c r="F127" s="42">
        <v>22995</v>
      </c>
      <c r="G127" s="42">
        <v>18945.88</v>
      </c>
      <c r="H127" s="43">
        <v>0.82391302457055882</v>
      </c>
      <c r="I127" s="34"/>
    </row>
    <row r="128" spans="1:9" ht="50.95" outlineLevel="7" x14ac:dyDescent="0.3">
      <c r="A128" s="40" t="s">
        <v>171</v>
      </c>
      <c r="B128" s="41" t="s">
        <v>190</v>
      </c>
      <c r="C128" s="41" t="s">
        <v>178</v>
      </c>
      <c r="D128" s="41" t="s">
        <v>247</v>
      </c>
      <c r="E128" s="41" t="s">
        <v>172</v>
      </c>
      <c r="F128" s="42">
        <v>22995</v>
      </c>
      <c r="G128" s="42">
        <v>18945.88</v>
      </c>
      <c r="H128" s="43">
        <v>0.82391302457055882</v>
      </c>
      <c r="I128" s="34"/>
    </row>
    <row r="129" spans="1:9" ht="67.95" outlineLevel="5" x14ac:dyDescent="0.3">
      <c r="A129" s="40" t="s">
        <v>248</v>
      </c>
      <c r="B129" s="41" t="s">
        <v>190</v>
      </c>
      <c r="C129" s="41" t="s">
        <v>178</v>
      </c>
      <c r="D129" s="41" t="s">
        <v>249</v>
      </c>
      <c r="E129" s="41" t="s">
        <v>156</v>
      </c>
      <c r="F129" s="42">
        <v>1326349</v>
      </c>
      <c r="G129" s="42">
        <v>906836.98</v>
      </c>
      <c r="H129" s="43">
        <v>0.68370917458376335</v>
      </c>
      <c r="I129" s="34"/>
    </row>
    <row r="130" spans="1:9" ht="84.9" outlineLevel="6" x14ac:dyDescent="0.3">
      <c r="A130" s="40" t="s">
        <v>165</v>
      </c>
      <c r="B130" s="41" t="s">
        <v>190</v>
      </c>
      <c r="C130" s="41" t="s">
        <v>178</v>
      </c>
      <c r="D130" s="41" t="s">
        <v>249</v>
      </c>
      <c r="E130" s="41" t="s">
        <v>166</v>
      </c>
      <c r="F130" s="42">
        <v>1311349</v>
      </c>
      <c r="G130" s="42">
        <v>900512.88</v>
      </c>
      <c r="H130" s="43">
        <v>0.68670726099611923</v>
      </c>
      <c r="I130" s="34"/>
    </row>
    <row r="131" spans="1:9" ht="34" outlineLevel="7" x14ac:dyDescent="0.3">
      <c r="A131" s="40" t="s">
        <v>167</v>
      </c>
      <c r="B131" s="41" t="s">
        <v>190</v>
      </c>
      <c r="C131" s="41" t="s">
        <v>178</v>
      </c>
      <c r="D131" s="41" t="s">
        <v>249</v>
      </c>
      <c r="E131" s="41" t="s">
        <v>168</v>
      </c>
      <c r="F131" s="42">
        <v>1311349</v>
      </c>
      <c r="G131" s="42">
        <v>900512.88</v>
      </c>
      <c r="H131" s="43">
        <v>0.68670726099611923</v>
      </c>
      <c r="I131" s="34"/>
    </row>
    <row r="132" spans="1:9" ht="34" outlineLevel="6" x14ac:dyDescent="0.3">
      <c r="A132" s="40" t="s">
        <v>169</v>
      </c>
      <c r="B132" s="41" t="s">
        <v>190</v>
      </c>
      <c r="C132" s="41" t="s">
        <v>178</v>
      </c>
      <c r="D132" s="41" t="s">
        <v>249</v>
      </c>
      <c r="E132" s="41" t="s">
        <v>170</v>
      </c>
      <c r="F132" s="42">
        <v>15000</v>
      </c>
      <c r="G132" s="42">
        <v>6324.1</v>
      </c>
      <c r="H132" s="43">
        <v>0.42160666666666669</v>
      </c>
      <c r="I132" s="34"/>
    </row>
    <row r="133" spans="1:9" ht="50.95" outlineLevel="7" x14ac:dyDescent="0.3">
      <c r="A133" s="40" t="s">
        <v>171</v>
      </c>
      <c r="B133" s="41" t="s">
        <v>190</v>
      </c>
      <c r="C133" s="41" t="s">
        <v>178</v>
      </c>
      <c r="D133" s="41" t="s">
        <v>249</v>
      </c>
      <c r="E133" s="41" t="s">
        <v>172</v>
      </c>
      <c r="F133" s="42">
        <v>15000</v>
      </c>
      <c r="G133" s="42">
        <v>6324.1</v>
      </c>
      <c r="H133" s="43">
        <v>0.42160666666666669</v>
      </c>
      <c r="I133" s="34"/>
    </row>
    <row r="134" spans="1:9" ht="50.95" outlineLevel="5" x14ac:dyDescent="0.3">
      <c r="A134" s="40" t="s">
        <v>250</v>
      </c>
      <c r="B134" s="41" t="s">
        <v>190</v>
      </c>
      <c r="C134" s="41" t="s">
        <v>178</v>
      </c>
      <c r="D134" s="41" t="s">
        <v>251</v>
      </c>
      <c r="E134" s="41" t="s">
        <v>156</v>
      </c>
      <c r="F134" s="42">
        <v>978453</v>
      </c>
      <c r="G134" s="42">
        <v>690418.58</v>
      </c>
      <c r="H134" s="43">
        <v>0.70562263082641685</v>
      </c>
      <c r="I134" s="34"/>
    </row>
    <row r="135" spans="1:9" ht="84.9" outlineLevel="6" x14ac:dyDescent="0.3">
      <c r="A135" s="40" t="s">
        <v>165</v>
      </c>
      <c r="B135" s="41" t="s">
        <v>190</v>
      </c>
      <c r="C135" s="41" t="s">
        <v>178</v>
      </c>
      <c r="D135" s="41" t="s">
        <v>251</v>
      </c>
      <c r="E135" s="41" t="s">
        <v>166</v>
      </c>
      <c r="F135" s="42">
        <v>978453</v>
      </c>
      <c r="G135" s="42">
        <v>690418.58</v>
      </c>
      <c r="H135" s="43">
        <v>0.70562263082641685</v>
      </c>
      <c r="I135" s="34"/>
    </row>
    <row r="136" spans="1:9" ht="34" outlineLevel="7" x14ac:dyDescent="0.3">
      <c r="A136" s="40" t="s">
        <v>167</v>
      </c>
      <c r="B136" s="41" t="s">
        <v>190</v>
      </c>
      <c r="C136" s="41" t="s">
        <v>178</v>
      </c>
      <c r="D136" s="41" t="s">
        <v>251</v>
      </c>
      <c r="E136" s="41" t="s">
        <v>168</v>
      </c>
      <c r="F136" s="42">
        <v>978453</v>
      </c>
      <c r="G136" s="42">
        <v>690418.58</v>
      </c>
      <c r="H136" s="43">
        <v>0.70562263082641685</v>
      </c>
      <c r="I136" s="34"/>
    </row>
    <row r="137" spans="1:9" ht="50.95" outlineLevel="5" x14ac:dyDescent="0.3">
      <c r="A137" s="40" t="s">
        <v>252</v>
      </c>
      <c r="B137" s="41" t="s">
        <v>190</v>
      </c>
      <c r="C137" s="41" t="s">
        <v>178</v>
      </c>
      <c r="D137" s="41" t="s">
        <v>253</v>
      </c>
      <c r="E137" s="41" t="s">
        <v>156</v>
      </c>
      <c r="F137" s="42">
        <v>958693</v>
      </c>
      <c r="G137" s="42">
        <v>616779.73</v>
      </c>
      <c r="H137" s="43">
        <v>0.64335478615156261</v>
      </c>
      <c r="I137" s="34"/>
    </row>
    <row r="138" spans="1:9" ht="84.9" outlineLevel="6" x14ac:dyDescent="0.3">
      <c r="A138" s="40" t="s">
        <v>165</v>
      </c>
      <c r="B138" s="41" t="s">
        <v>190</v>
      </c>
      <c r="C138" s="41" t="s">
        <v>178</v>
      </c>
      <c r="D138" s="41" t="s">
        <v>253</v>
      </c>
      <c r="E138" s="41" t="s">
        <v>166</v>
      </c>
      <c r="F138" s="42">
        <v>913693</v>
      </c>
      <c r="G138" s="42">
        <v>609200.26</v>
      </c>
      <c r="H138" s="43">
        <v>0.66674502267172886</v>
      </c>
      <c r="I138" s="34"/>
    </row>
    <row r="139" spans="1:9" ht="34" outlineLevel="7" x14ac:dyDescent="0.3">
      <c r="A139" s="40" t="s">
        <v>167</v>
      </c>
      <c r="B139" s="41" t="s">
        <v>190</v>
      </c>
      <c r="C139" s="41" t="s">
        <v>178</v>
      </c>
      <c r="D139" s="41" t="s">
        <v>253</v>
      </c>
      <c r="E139" s="41" t="s">
        <v>168</v>
      </c>
      <c r="F139" s="42">
        <v>913693</v>
      </c>
      <c r="G139" s="42">
        <v>609200.26</v>
      </c>
      <c r="H139" s="43">
        <v>0.66674502267172886</v>
      </c>
      <c r="I139" s="34"/>
    </row>
    <row r="140" spans="1:9" ht="34" outlineLevel="6" x14ac:dyDescent="0.3">
      <c r="A140" s="40" t="s">
        <v>169</v>
      </c>
      <c r="B140" s="41" t="s">
        <v>190</v>
      </c>
      <c r="C140" s="41" t="s">
        <v>178</v>
      </c>
      <c r="D140" s="41" t="s">
        <v>253</v>
      </c>
      <c r="E140" s="41" t="s">
        <v>170</v>
      </c>
      <c r="F140" s="42">
        <v>45000</v>
      </c>
      <c r="G140" s="42">
        <v>7579.47</v>
      </c>
      <c r="H140" s="43">
        <v>0.16843266666666667</v>
      </c>
      <c r="I140" s="34"/>
    </row>
    <row r="141" spans="1:9" ht="50.95" outlineLevel="7" x14ac:dyDescent="0.3">
      <c r="A141" s="40" t="s">
        <v>171</v>
      </c>
      <c r="B141" s="41" t="s">
        <v>190</v>
      </c>
      <c r="C141" s="41" t="s">
        <v>178</v>
      </c>
      <c r="D141" s="41" t="s">
        <v>253</v>
      </c>
      <c r="E141" s="41" t="s">
        <v>172</v>
      </c>
      <c r="F141" s="42">
        <v>45000</v>
      </c>
      <c r="G141" s="42">
        <v>7579.47</v>
      </c>
      <c r="H141" s="43">
        <v>0.16843266666666667</v>
      </c>
      <c r="I141" s="34"/>
    </row>
    <row r="142" spans="1:9" ht="50.95" outlineLevel="5" x14ac:dyDescent="0.3">
      <c r="A142" s="40" t="s">
        <v>254</v>
      </c>
      <c r="B142" s="41" t="s">
        <v>190</v>
      </c>
      <c r="C142" s="41" t="s">
        <v>178</v>
      </c>
      <c r="D142" s="41" t="s">
        <v>255</v>
      </c>
      <c r="E142" s="41" t="s">
        <v>156</v>
      </c>
      <c r="F142" s="42">
        <v>2053833</v>
      </c>
      <c r="G142" s="42">
        <v>1085101.6299999999</v>
      </c>
      <c r="H142" s="43">
        <v>0.52833002001623308</v>
      </c>
      <c r="I142" s="34"/>
    </row>
    <row r="143" spans="1:9" ht="84.9" outlineLevel="6" x14ac:dyDescent="0.3">
      <c r="A143" s="40" t="s">
        <v>165</v>
      </c>
      <c r="B143" s="41" t="s">
        <v>190</v>
      </c>
      <c r="C143" s="41" t="s">
        <v>178</v>
      </c>
      <c r="D143" s="41" t="s">
        <v>255</v>
      </c>
      <c r="E143" s="41" t="s">
        <v>166</v>
      </c>
      <c r="F143" s="42">
        <v>1896233</v>
      </c>
      <c r="G143" s="42">
        <v>1067515.55</v>
      </c>
      <c r="H143" s="43">
        <v>0.56296644452448619</v>
      </c>
      <c r="I143" s="34"/>
    </row>
    <row r="144" spans="1:9" ht="34" outlineLevel="7" x14ac:dyDescent="0.3">
      <c r="A144" s="40" t="s">
        <v>167</v>
      </c>
      <c r="B144" s="41" t="s">
        <v>190</v>
      </c>
      <c r="C144" s="41" t="s">
        <v>178</v>
      </c>
      <c r="D144" s="41" t="s">
        <v>255</v>
      </c>
      <c r="E144" s="41" t="s">
        <v>168</v>
      </c>
      <c r="F144" s="42">
        <v>1896233</v>
      </c>
      <c r="G144" s="42">
        <v>1067515.55</v>
      </c>
      <c r="H144" s="43">
        <v>0.56296644452448619</v>
      </c>
      <c r="I144" s="34"/>
    </row>
    <row r="145" spans="1:9" ht="34" outlineLevel="6" x14ac:dyDescent="0.3">
      <c r="A145" s="40" t="s">
        <v>169</v>
      </c>
      <c r="B145" s="41" t="s">
        <v>190</v>
      </c>
      <c r="C145" s="41" t="s">
        <v>178</v>
      </c>
      <c r="D145" s="41" t="s">
        <v>255</v>
      </c>
      <c r="E145" s="41" t="s">
        <v>170</v>
      </c>
      <c r="F145" s="42">
        <v>157600</v>
      </c>
      <c r="G145" s="42">
        <v>17586.080000000002</v>
      </c>
      <c r="H145" s="43">
        <v>0.11158680203045686</v>
      </c>
      <c r="I145" s="34"/>
    </row>
    <row r="146" spans="1:9" ht="50.95" outlineLevel="7" x14ac:dyDescent="0.3">
      <c r="A146" s="40" t="s">
        <v>171</v>
      </c>
      <c r="B146" s="41" t="s">
        <v>190</v>
      </c>
      <c r="C146" s="41" t="s">
        <v>178</v>
      </c>
      <c r="D146" s="41" t="s">
        <v>255</v>
      </c>
      <c r="E146" s="41" t="s">
        <v>172</v>
      </c>
      <c r="F146" s="42">
        <v>157600</v>
      </c>
      <c r="G146" s="42">
        <v>17586.080000000002</v>
      </c>
      <c r="H146" s="43">
        <v>0.11158680203045686</v>
      </c>
      <c r="I146" s="34"/>
    </row>
    <row r="147" spans="1:9" ht="67.95" outlineLevel="5" x14ac:dyDescent="0.3">
      <c r="A147" s="40" t="s">
        <v>256</v>
      </c>
      <c r="B147" s="41" t="s">
        <v>190</v>
      </c>
      <c r="C147" s="41" t="s">
        <v>178</v>
      </c>
      <c r="D147" s="41" t="s">
        <v>257</v>
      </c>
      <c r="E147" s="41" t="s">
        <v>156</v>
      </c>
      <c r="F147" s="42">
        <v>357701</v>
      </c>
      <c r="G147" s="42">
        <v>150975</v>
      </c>
      <c r="H147" s="43">
        <v>0.42207038839701316</v>
      </c>
      <c r="I147" s="34"/>
    </row>
    <row r="148" spans="1:9" ht="84.9" outlineLevel="6" x14ac:dyDescent="0.3">
      <c r="A148" s="40" t="s">
        <v>165</v>
      </c>
      <c r="B148" s="41" t="s">
        <v>190</v>
      </c>
      <c r="C148" s="41" t="s">
        <v>178</v>
      </c>
      <c r="D148" s="41" t="s">
        <v>257</v>
      </c>
      <c r="E148" s="41" t="s">
        <v>166</v>
      </c>
      <c r="F148" s="42">
        <v>357701</v>
      </c>
      <c r="G148" s="42">
        <v>150975</v>
      </c>
      <c r="H148" s="43">
        <v>0.42207038839701316</v>
      </c>
      <c r="I148" s="34"/>
    </row>
    <row r="149" spans="1:9" ht="34" outlineLevel="7" x14ac:dyDescent="0.3">
      <c r="A149" s="40" t="s">
        <v>167</v>
      </c>
      <c r="B149" s="41" t="s">
        <v>190</v>
      </c>
      <c r="C149" s="41" t="s">
        <v>178</v>
      </c>
      <c r="D149" s="41" t="s">
        <v>257</v>
      </c>
      <c r="E149" s="41" t="s">
        <v>168</v>
      </c>
      <c r="F149" s="42">
        <v>357701</v>
      </c>
      <c r="G149" s="42">
        <v>150975</v>
      </c>
      <c r="H149" s="43">
        <v>0.42207038839701316</v>
      </c>
      <c r="I149" s="34"/>
    </row>
    <row r="150" spans="1:9" ht="118.9" outlineLevel="5" x14ac:dyDescent="0.3">
      <c r="A150" s="40" t="s">
        <v>258</v>
      </c>
      <c r="B150" s="41" t="s">
        <v>190</v>
      </c>
      <c r="C150" s="41" t="s">
        <v>178</v>
      </c>
      <c r="D150" s="41" t="s">
        <v>259</v>
      </c>
      <c r="E150" s="41" t="s">
        <v>156</v>
      </c>
      <c r="F150" s="42">
        <v>2600000</v>
      </c>
      <c r="G150" s="42">
        <v>541997.98</v>
      </c>
      <c r="H150" s="43">
        <v>0.20846076153846155</v>
      </c>
      <c r="I150" s="34"/>
    </row>
    <row r="151" spans="1:9" ht="84.9" outlineLevel="6" x14ac:dyDescent="0.3">
      <c r="A151" s="40" t="s">
        <v>165</v>
      </c>
      <c r="B151" s="41" t="s">
        <v>190</v>
      </c>
      <c r="C151" s="41" t="s">
        <v>178</v>
      </c>
      <c r="D151" s="41" t="s">
        <v>259</v>
      </c>
      <c r="E151" s="41" t="s">
        <v>166</v>
      </c>
      <c r="F151" s="42">
        <v>654000</v>
      </c>
      <c r="G151" s="42">
        <v>541997.98</v>
      </c>
      <c r="H151" s="43">
        <v>0.82874308868501534</v>
      </c>
      <c r="I151" s="34"/>
    </row>
    <row r="152" spans="1:9" ht="34" outlineLevel="7" x14ac:dyDescent="0.3">
      <c r="A152" s="40" t="s">
        <v>167</v>
      </c>
      <c r="B152" s="41" t="s">
        <v>190</v>
      </c>
      <c r="C152" s="41" t="s">
        <v>178</v>
      </c>
      <c r="D152" s="41" t="s">
        <v>259</v>
      </c>
      <c r="E152" s="41" t="s">
        <v>168</v>
      </c>
      <c r="F152" s="42">
        <v>654000</v>
      </c>
      <c r="G152" s="42">
        <v>541997.98</v>
      </c>
      <c r="H152" s="43">
        <v>0.82874308868501534</v>
      </c>
      <c r="I152" s="34"/>
    </row>
    <row r="153" spans="1:9" ht="34" outlineLevel="6" x14ac:dyDescent="0.3">
      <c r="A153" s="40" t="s">
        <v>169</v>
      </c>
      <c r="B153" s="41" t="s">
        <v>190</v>
      </c>
      <c r="C153" s="41" t="s">
        <v>178</v>
      </c>
      <c r="D153" s="41" t="s">
        <v>259</v>
      </c>
      <c r="E153" s="41" t="s">
        <v>170</v>
      </c>
      <c r="F153" s="42">
        <v>1946000</v>
      </c>
      <c r="G153" s="42">
        <v>0</v>
      </c>
      <c r="H153" s="43">
        <v>0</v>
      </c>
      <c r="I153" s="34"/>
    </row>
    <row r="154" spans="1:9" ht="50.95" outlineLevel="7" x14ac:dyDescent="0.3">
      <c r="A154" s="40" t="s">
        <v>171</v>
      </c>
      <c r="B154" s="41" t="s">
        <v>190</v>
      </c>
      <c r="C154" s="41" t="s">
        <v>178</v>
      </c>
      <c r="D154" s="41" t="s">
        <v>259</v>
      </c>
      <c r="E154" s="41" t="s">
        <v>172</v>
      </c>
      <c r="F154" s="42">
        <v>1946000</v>
      </c>
      <c r="G154" s="42">
        <v>0</v>
      </c>
      <c r="H154" s="43">
        <v>0</v>
      </c>
      <c r="I154" s="34"/>
    </row>
    <row r="155" spans="1:9" outlineLevel="1" x14ac:dyDescent="0.3">
      <c r="A155" s="40" t="s">
        <v>260</v>
      </c>
      <c r="B155" s="41" t="s">
        <v>190</v>
      </c>
      <c r="C155" s="41" t="s">
        <v>261</v>
      </c>
      <c r="D155" s="41" t="s">
        <v>155</v>
      </c>
      <c r="E155" s="41" t="s">
        <v>156</v>
      </c>
      <c r="F155" s="42">
        <v>1994680</v>
      </c>
      <c r="G155" s="42">
        <v>1265582.6100000001</v>
      </c>
      <c r="H155" s="43">
        <v>0.63447901919104821</v>
      </c>
      <c r="I155" s="34"/>
    </row>
    <row r="156" spans="1:9" outlineLevel="2" x14ac:dyDescent="0.3">
      <c r="A156" s="40" t="s">
        <v>262</v>
      </c>
      <c r="B156" s="41" t="s">
        <v>190</v>
      </c>
      <c r="C156" s="41" t="s">
        <v>263</v>
      </c>
      <c r="D156" s="41" t="s">
        <v>155</v>
      </c>
      <c r="E156" s="41" t="s">
        <v>156</v>
      </c>
      <c r="F156" s="42">
        <v>1994680</v>
      </c>
      <c r="G156" s="42">
        <v>1265582.6100000001</v>
      </c>
      <c r="H156" s="43">
        <v>0.63447901919104821</v>
      </c>
      <c r="I156" s="34"/>
    </row>
    <row r="157" spans="1:9" outlineLevel="3" x14ac:dyDescent="0.3">
      <c r="A157" s="40" t="s">
        <v>161</v>
      </c>
      <c r="B157" s="41" t="s">
        <v>190</v>
      </c>
      <c r="C157" s="41" t="s">
        <v>263</v>
      </c>
      <c r="D157" s="41" t="s">
        <v>162</v>
      </c>
      <c r="E157" s="41" t="s">
        <v>156</v>
      </c>
      <c r="F157" s="42">
        <v>1994680</v>
      </c>
      <c r="G157" s="42">
        <v>1265582.6100000001</v>
      </c>
      <c r="H157" s="43">
        <v>0.63447901919104821</v>
      </c>
      <c r="I157" s="34"/>
    </row>
    <row r="158" spans="1:9" ht="50.95" outlineLevel="5" x14ac:dyDescent="0.3">
      <c r="A158" s="40" t="s">
        <v>264</v>
      </c>
      <c r="B158" s="41" t="s">
        <v>190</v>
      </c>
      <c r="C158" s="41" t="s">
        <v>263</v>
      </c>
      <c r="D158" s="41" t="s">
        <v>265</v>
      </c>
      <c r="E158" s="41" t="s">
        <v>156</v>
      </c>
      <c r="F158" s="42">
        <v>270000</v>
      </c>
      <c r="G158" s="42">
        <v>31021.52</v>
      </c>
      <c r="H158" s="43">
        <v>0.11489451851851852</v>
      </c>
      <c r="I158" s="34"/>
    </row>
    <row r="159" spans="1:9" ht="84.9" outlineLevel="6" x14ac:dyDescent="0.3">
      <c r="A159" s="40" t="s">
        <v>165</v>
      </c>
      <c r="B159" s="41" t="s">
        <v>190</v>
      </c>
      <c r="C159" s="41" t="s">
        <v>263</v>
      </c>
      <c r="D159" s="41" t="s">
        <v>265</v>
      </c>
      <c r="E159" s="41" t="s">
        <v>166</v>
      </c>
      <c r="F159" s="42">
        <v>270000</v>
      </c>
      <c r="G159" s="42">
        <v>31021.52</v>
      </c>
      <c r="H159" s="43">
        <v>0.11489451851851852</v>
      </c>
      <c r="I159" s="34"/>
    </row>
    <row r="160" spans="1:9" ht="34" outlineLevel="7" x14ac:dyDescent="0.3">
      <c r="A160" s="40" t="s">
        <v>167</v>
      </c>
      <c r="B160" s="41" t="s">
        <v>190</v>
      </c>
      <c r="C160" s="41" t="s">
        <v>263</v>
      </c>
      <c r="D160" s="41" t="s">
        <v>265</v>
      </c>
      <c r="E160" s="41" t="s">
        <v>168</v>
      </c>
      <c r="F160" s="42">
        <v>270000</v>
      </c>
      <c r="G160" s="42">
        <v>31021.52</v>
      </c>
      <c r="H160" s="43">
        <v>0.11489451851851852</v>
      </c>
      <c r="I160" s="34"/>
    </row>
    <row r="161" spans="1:9" ht="36.700000000000003" outlineLevel="4" x14ac:dyDescent="0.3">
      <c r="A161" s="46" t="s">
        <v>199</v>
      </c>
      <c r="B161" s="41" t="s">
        <v>190</v>
      </c>
      <c r="C161" s="41" t="s">
        <v>263</v>
      </c>
      <c r="D161" s="41" t="s">
        <v>200</v>
      </c>
      <c r="E161" s="41" t="s">
        <v>156</v>
      </c>
      <c r="F161" s="42">
        <v>1724680</v>
      </c>
      <c r="G161" s="42">
        <v>1234561.0900000001</v>
      </c>
      <c r="H161" s="43">
        <v>0.71582037827307099</v>
      </c>
      <c r="I161" s="34"/>
    </row>
    <row r="162" spans="1:9" ht="50.95" outlineLevel="5" x14ac:dyDescent="0.3">
      <c r="A162" s="40" t="s">
        <v>266</v>
      </c>
      <c r="B162" s="41" t="s">
        <v>190</v>
      </c>
      <c r="C162" s="41" t="s">
        <v>263</v>
      </c>
      <c r="D162" s="41" t="s">
        <v>267</v>
      </c>
      <c r="E162" s="41" t="s">
        <v>156</v>
      </c>
      <c r="F162" s="42">
        <v>1724680</v>
      </c>
      <c r="G162" s="42">
        <v>1234561.0900000001</v>
      </c>
      <c r="H162" s="43">
        <v>0.71582037827307099</v>
      </c>
      <c r="I162" s="34"/>
    </row>
    <row r="163" spans="1:9" ht="84.9" outlineLevel="6" x14ac:dyDescent="0.3">
      <c r="A163" s="40" t="s">
        <v>165</v>
      </c>
      <c r="B163" s="41" t="s">
        <v>190</v>
      </c>
      <c r="C163" s="41" t="s">
        <v>263</v>
      </c>
      <c r="D163" s="41" t="s">
        <v>267</v>
      </c>
      <c r="E163" s="41" t="s">
        <v>166</v>
      </c>
      <c r="F163" s="42">
        <v>1724680</v>
      </c>
      <c r="G163" s="42">
        <v>1234561.0900000001</v>
      </c>
      <c r="H163" s="43">
        <v>0.71582037827307099</v>
      </c>
      <c r="I163" s="34"/>
    </row>
    <row r="164" spans="1:9" ht="34" outlineLevel="7" x14ac:dyDescent="0.3">
      <c r="A164" s="40" t="s">
        <v>167</v>
      </c>
      <c r="B164" s="41" t="s">
        <v>190</v>
      </c>
      <c r="C164" s="41" t="s">
        <v>263</v>
      </c>
      <c r="D164" s="41" t="s">
        <v>267</v>
      </c>
      <c r="E164" s="41" t="s">
        <v>168</v>
      </c>
      <c r="F164" s="42">
        <v>1724680</v>
      </c>
      <c r="G164" s="42">
        <v>1234561.0900000001</v>
      </c>
      <c r="H164" s="43">
        <v>0.71582037827307099</v>
      </c>
      <c r="I164" s="34"/>
    </row>
    <row r="165" spans="1:9" ht="34" outlineLevel="1" x14ac:dyDescent="0.3">
      <c r="A165" s="40" t="s">
        <v>268</v>
      </c>
      <c r="B165" s="41" t="s">
        <v>190</v>
      </c>
      <c r="C165" s="41" t="s">
        <v>269</v>
      </c>
      <c r="D165" s="41" t="s">
        <v>155</v>
      </c>
      <c r="E165" s="41" t="s">
        <v>156</v>
      </c>
      <c r="F165" s="42">
        <v>805000</v>
      </c>
      <c r="G165" s="42">
        <v>8776.2000000000007</v>
      </c>
      <c r="H165" s="43">
        <v>1.0902111801242237E-2</v>
      </c>
      <c r="I165" s="34"/>
    </row>
    <row r="166" spans="1:9" ht="50.95" outlineLevel="2" x14ac:dyDescent="0.3">
      <c r="A166" s="40" t="s">
        <v>270</v>
      </c>
      <c r="B166" s="41" t="s">
        <v>190</v>
      </c>
      <c r="C166" s="41" t="s">
        <v>271</v>
      </c>
      <c r="D166" s="41" t="s">
        <v>155</v>
      </c>
      <c r="E166" s="41" t="s">
        <v>156</v>
      </c>
      <c r="F166" s="42">
        <v>200000</v>
      </c>
      <c r="G166" s="42">
        <v>0</v>
      </c>
      <c r="H166" s="43">
        <v>0</v>
      </c>
      <c r="I166" s="34"/>
    </row>
    <row r="167" spans="1:9" outlineLevel="3" x14ac:dyDescent="0.3">
      <c r="A167" s="40" t="s">
        <v>161</v>
      </c>
      <c r="B167" s="41" t="s">
        <v>190</v>
      </c>
      <c r="C167" s="41" t="s">
        <v>271</v>
      </c>
      <c r="D167" s="41" t="s">
        <v>162</v>
      </c>
      <c r="E167" s="41" t="s">
        <v>156</v>
      </c>
      <c r="F167" s="42">
        <v>200000</v>
      </c>
      <c r="G167" s="42">
        <v>0</v>
      </c>
      <c r="H167" s="43">
        <v>0</v>
      </c>
      <c r="I167" s="34"/>
    </row>
    <row r="168" spans="1:9" ht="38.75" customHeight="1" outlineLevel="5" x14ac:dyDescent="0.3">
      <c r="A168" s="40" t="s">
        <v>272</v>
      </c>
      <c r="B168" s="41" t="s">
        <v>190</v>
      </c>
      <c r="C168" s="41" t="s">
        <v>271</v>
      </c>
      <c r="D168" s="41" t="s">
        <v>273</v>
      </c>
      <c r="E168" s="41" t="s">
        <v>156</v>
      </c>
      <c r="F168" s="42">
        <v>200000</v>
      </c>
      <c r="G168" s="42">
        <v>0</v>
      </c>
      <c r="H168" s="43">
        <v>0</v>
      </c>
      <c r="I168" s="34"/>
    </row>
    <row r="169" spans="1:9" ht="34" outlineLevel="6" x14ac:dyDescent="0.3">
      <c r="A169" s="40" t="s">
        <v>169</v>
      </c>
      <c r="B169" s="41" t="s">
        <v>190</v>
      </c>
      <c r="C169" s="41" t="s">
        <v>271</v>
      </c>
      <c r="D169" s="41" t="s">
        <v>273</v>
      </c>
      <c r="E169" s="41" t="s">
        <v>170</v>
      </c>
      <c r="F169" s="42">
        <v>200000</v>
      </c>
      <c r="G169" s="42">
        <v>0</v>
      </c>
      <c r="H169" s="43">
        <v>0</v>
      </c>
      <c r="I169" s="34"/>
    </row>
    <row r="170" spans="1:9" ht="50.95" outlineLevel="7" x14ac:dyDescent="0.3">
      <c r="A170" s="40" t="s">
        <v>171</v>
      </c>
      <c r="B170" s="41" t="s">
        <v>190</v>
      </c>
      <c r="C170" s="41" t="s">
        <v>271</v>
      </c>
      <c r="D170" s="41" t="s">
        <v>273</v>
      </c>
      <c r="E170" s="41" t="s">
        <v>172</v>
      </c>
      <c r="F170" s="42">
        <v>200000</v>
      </c>
      <c r="G170" s="42">
        <v>0</v>
      </c>
      <c r="H170" s="43">
        <v>0</v>
      </c>
      <c r="I170" s="34"/>
    </row>
    <row r="171" spans="1:9" outlineLevel="2" x14ac:dyDescent="0.3">
      <c r="A171" s="40" t="s">
        <v>274</v>
      </c>
      <c r="B171" s="41" t="s">
        <v>190</v>
      </c>
      <c r="C171" s="41" t="s">
        <v>275</v>
      </c>
      <c r="D171" s="41" t="s">
        <v>155</v>
      </c>
      <c r="E171" s="41" t="s">
        <v>156</v>
      </c>
      <c r="F171" s="42">
        <v>605000</v>
      </c>
      <c r="G171" s="42">
        <v>8776.2000000000007</v>
      </c>
      <c r="H171" s="43">
        <v>1.4506115702479339E-2</v>
      </c>
      <c r="I171" s="34"/>
    </row>
    <row r="172" spans="1:9" outlineLevel="3" x14ac:dyDescent="0.3">
      <c r="A172" s="40" t="s">
        <v>161</v>
      </c>
      <c r="B172" s="41" t="s">
        <v>190</v>
      </c>
      <c r="C172" s="41" t="s">
        <v>275</v>
      </c>
      <c r="D172" s="41" t="s">
        <v>162</v>
      </c>
      <c r="E172" s="41" t="s">
        <v>156</v>
      </c>
      <c r="F172" s="42">
        <v>605000</v>
      </c>
      <c r="G172" s="42">
        <v>8776.2000000000007</v>
      </c>
      <c r="H172" s="43">
        <v>1.4506115702479339E-2</v>
      </c>
      <c r="I172" s="34"/>
    </row>
    <row r="173" spans="1:9" ht="50.95" outlineLevel="5" x14ac:dyDescent="0.3">
      <c r="A173" s="40" t="s">
        <v>276</v>
      </c>
      <c r="B173" s="41" t="s">
        <v>190</v>
      </c>
      <c r="C173" s="41" t="s">
        <v>275</v>
      </c>
      <c r="D173" s="41" t="s">
        <v>277</v>
      </c>
      <c r="E173" s="41" t="s">
        <v>156</v>
      </c>
      <c r="F173" s="42">
        <v>605000</v>
      </c>
      <c r="G173" s="42">
        <v>8776.2000000000007</v>
      </c>
      <c r="H173" s="43">
        <v>1.4506115702479339E-2</v>
      </c>
      <c r="I173" s="34"/>
    </row>
    <row r="174" spans="1:9" ht="34" outlineLevel="6" x14ac:dyDescent="0.3">
      <c r="A174" s="40" t="s">
        <v>169</v>
      </c>
      <c r="B174" s="41" t="s">
        <v>190</v>
      </c>
      <c r="C174" s="41" t="s">
        <v>275</v>
      </c>
      <c r="D174" s="41" t="s">
        <v>277</v>
      </c>
      <c r="E174" s="41" t="s">
        <v>170</v>
      </c>
      <c r="F174" s="42">
        <v>605000</v>
      </c>
      <c r="G174" s="42">
        <v>8776.2000000000007</v>
      </c>
      <c r="H174" s="43">
        <v>1.4506115702479339E-2</v>
      </c>
      <c r="I174" s="34"/>
    </row>
    <row r="175" spans="1:9" ht="50.95" outlineLevel="7" x14ac:dyDescent="0.3">
      <c r="A175" s="40" t="s">
        <v>171</v>
      </c>
      <c r="B175" s="41" t="s">
        <v>190</v>
      </c>
      <c r="C175" s="41" t="s">
        <v>275</v>
      </c>
      <c r="D175" s="41" t="s">
        <v>277</v>
      </c>
      <c r="E175" s="41" t="s">
        <v>172</v>
      </c>
      <c r="F175" s="42">
        <v>605000</v>
      </c>
      <c r="G175" s="42">
        <v>8776.2000000000007</v>
      </c>
      <c r="H175" s="43">
        <v>1.4506115702479339E-2</v>
      </c>
      <c r="I175" s="34"/>
    </row>
    <row r="176" spans="1:9" outlineLevel="1" x14ac:dyDescent="0.3">
      <c r="A176" s="40" t="s">
        <v>278</v>
      </c>
      <c r="B176" s="41" t="s">
        <v>190</v>
      </c>
      <c r="C176" s="41" t="s">
        <v>279</v>
      </c>
      <c r="D176" s="41" t="s">
        <v>155</v>
      </c>
      <c r="E176" s="41" t="s">
        <v>156</v>
      </c>
      <c r="F176" s="42">
        <v>34662413.43</v>
      </c>
      <c r="G176" s="42">
        <v>10391993.369999999</v>
      </c>
      <c r="H176" s="43">
        <v>0.29980582255146221</v>
      </c>
      <c r="I176" s="34"/>
    </row>
    <row r="177" spans="1:9" outlineLevel="2" x14ac:dyDescent="0.3">
      <c r="A177" s="40" t="s">
        <v>280</v>
      </c>
      <c r="B177" s="41" t="s">
        <v>190</v>
      </c>
      <c r="C177" s="41" t="s">
        <v>281</v>
      </c>
      <c r="D177" s="41" t="s">
        <v>155</v>
      </c>
      <c r="E177" s="41" t="s">
        <v>156</v>
      </c>
      <c r="F177" s="42">
        <v>1122746.8500000001</v>
      </c>
      <c r="G177" s="42">
        <v>0</v>
      </c>
      <c r="H177" s="43">
        <v>0</v>
      </c>
      <c r="I177" s="34"/>
    </row>
    <row r="178" spans="1:9" outlineLevel="3" x14ac:dyDescent="0.3">
      <c r="A178" s="40" t="s">
        <v>161</v>
      </c>
      <c r="B178" s="41" t="s">
        <v>190</v>
      </c>
      <c r="C178" s="41" t="s">
        <v>281</v>
      </c>
      <c r="D178" s="41" t="s">
        <v>162</v>
      </c>
      <c r="E178" s="41" t="s">
        <v>156</v>
      </c>
      <c r="F178" s="42">
        <v>1122746.8500000001</v>
      </c>
      <c r="G178" s="42">
        <v>0</v>
      </c>
      <c r="H178" s="43">
        <v>0</v>
      </c>
      <c r="I178" s="34"/>
    </row>
    <row r="179" spans="1:9" ht="36.700000000000003" outlineLevel="4" x14ac:dyDescent="0.3">
      <c r="A179" s="46" t="s">
        <v>199</v>
      </c>
      <c r="B179" s="41" t="s">
        <v>190</v>
      </c>
      <c r="C179" s="41" t="s">
        <v>281</v>
      </c>
      <c r="D179" s="41" t="s">
        <v>200</v>
      </c>
      <c r="E179" s="41" t="s">
        <v>156</v>
      </c>
      <c r="F179" s="42">
        <v>1122746.8500000001</v>
      </c>
      <c r="G179" s="42">
        <v>0</v>
      </c>
      <c r="H179" s="43">
        <v>0</v>
      </c>
      <c r="I179" s="34"/>
    </row>
    <row r="180" spans="1:9" ht="67.95" outlineLevel="5" x14ac:dyDescent="0.3">
      <c r="A180" s="40" t="s">
        <v>282</v>
      </c>
      <c r="B180" s="41" t="s">
        <v>190</v>
      </c>
      <c r="C180" s="41" t="s">
        <v>281</v>
      </c>
      <c r="D180" s="41" t="s">
        <v>283</v>
      </c>
      <c r="E180" s="41" t="s">
        <v>156</v>
      </c>
      <c r="F180" s="42">
        <v>1122746.8500000001</v>
      </c>
      <c r="G180" s="42">
        <v>0</v>
      </c>
      <c r="H180" s="43">
        <v>0</v>
      </c>
      <c r="I180" s="34"/>
    </row>
    <row r="181" spans="1:9" ht="34" outlineLevel="6" x14ac:dyDescent="0.3">
      <c r="A181" s="40" t="s">
        <v>169</v>
      </c>
      <c r="B181" s="41" t="s">
        <v>190</v>
      </c>
      <c r="C181" s="41" t="s">
        <v>281</v>
      </c>
      <c r="D181" s="41" t="s">
        <v>283</v>
      </c>
      <c r="E181" s="41" t="s">
        <v>170</v>
      </c>
      <c r="F181" s="42">
        <v>1122746.8500000001</v>
      </c>
      <c r="G181" s="42">
        <v>0</v>
      </c>
      <c r="H181" s="43">
        <v>0</v>
      </c>
      <c r="I181" s="34"/>
    </row>
    <row r="182" spans="1:9" ht="50.95" outlineLevel="7" x14ac:dyDescent="0.3">
      <c r="A182" s="40" t="s">
        <v>171</v>
      </c>
      <c r="B182" s="41" t="s">
        <v>190</v>
      </c>
      <c r="C182" s="41" t="s">
        <v>281</v>
      </c>
      <c r="D182" s="41" t="s">
        <v>283</v>
      </c>
      <c r="E182" s="41" t="s">
        <v>172</v>
      </c>
      <c r="F182" s="42">
        <v>1122746.8500000001</v>
      </c>
      <c r="G182" s="42">
        <v>0</v>
      </c>
      <c r="H182" s="43">
        <v>0</v>
      </c>
      <c r="I182" s="34"/>
    </row>
    <row r="183" spans="1:9" outlineLevel="2" x14ac:dyDescent="0.3">
      <c r="A183" s="40" t="s">
        <v>284</v>
      </c>
      <c r="B183" s="41" t="s">
        <v>190</v>
      </c>
      <c r="C183" s="41" t="s">
        <v>285</v>
      </c>
      <c r="D183" s="41" t="s">
        <v>155</v>
      </c>
      <c r="E183" s="41" t="s">
        <v>156</v>
      </c>
      <c r="F183" s="42">
        <v>1488387.08</v>
      </c>
      <c r="G183" s="42">
        <v>530832.76</v>
      </c>
      <c r="H183" s="43">
        <v>0.35664966938573534</v>
      </c>
      <c r="I183" s="34"/>
    </row>
    <row r="184" spans="1:9" ht="67.95" outlineLevel="3" x14ac:dyDescent="0.3">
      <c r="A184" s="40" t="s">
        <v>286</v>
      </c>
      <c r="B184" s="41" t="s">
        <v>190</v>
      </c>
      <c r="C184" s="41" t="s">
        <v>285</v>
      </c>
      <c r="D184" s="41" t="s">
        <v>287</v>
      </c>
      <c r="E184" s="41" t="s">
        <v>156</v>
      </c>
      <c r="F184" s="42">
        <v>1485000</v>
      </c>
      <c r="G184" s="42">
        <v>530832.76</v>
      </c>
      <c r="H184" s="43">
        <v>0.35746313804713803</v>
      </c>
      <c r="I184" s="34"/>
    </row>
    <row r="185" spans="1:9" ht="36.700000000000003" outlineLevel="4" x14ac:dyDescent="0.3">
      <c r="A185" s="47" t="s">
        <v>288</v>
      </c>
      <c r="B185" s="41" t="s">
        <v>190</v>
      </c>
      <c r="C185" s="41" t="s">
        <v>285</v>
      </c>
      <c r="D185" s="41" t="s">
        <v>289</v>
      </c>
      <c r="E185" s="41" t="s">
        <v>156</v>
      </c>
      <c r="F185" s="42">
        <v>1485000</v>
      </c>
      <c r="G185" s="42">
        <v>530832.76</v>
      </c>
      <c r="H185" s="43">
        <v>0.35746313804713803</v>
      </c>
      <c r="I185" s="34"/>
    </row>
    <row r="186" spans="1:9" ht="34" outlineLevel="5" x14ac:dyDescent="0.3">
      <c r="A186" s="40" t="s">
        <v>290</v>
      </c>
      <c r="B186" s="41" t="s">
        <v>190</v>
      </c>
      <c r="C186" s="41" t="s">
        <v>285</v>
      </c>
      <c r="D186" s="41" t="s">
        <v>291</v>
      </c>
      <c r="E186" s="41" t="s">
        <v>156</v>
      </c>
      <c r="F186" s="42">
        <v>1485000</v>
      </c>
      <c r="G186" s="42">
        <v>530832.76</v>
      </c>
      <c r="H186" s="43">
        <v>0.35746313804713803</v>
      </c>
      <c r="I186" s="34"/>
    </row>
    <row r="187" spans="1:9" ht="34" outlineLevel="6" x14ac:dyDescent="0.3">
      <c r="A187" s="40" t="s">
        <v>169</v>
      </c>
      <c r="B187" s="41" t="s">
        <v>190</v>
      </c>
      <c r="C187" s="41" t="s">
        <v>285</v>
      </c>
      <c r="D187" s="41" t="s">
        <v>291</v>
      </c>
      <c r="E187" s="41" t="s">
        <v>170</v>
      </c>
      <c r="F187" s="42">
        <v>1485000</v>
      </c>
      <c r="G187" s="42">
        <v>530832.76</v>
      </c>
      <c r="H187" s="43">
        <v>0.35746313804713803</v>
      </c>
      <c r="I187" s="34"/>
    </row>
    <row r="188" spans="1:9" ht="50.95" outlineLevel="7" x14ac:dyDescent="0.3">
      <c r="A188" s="40" t="s">
        <v>171</v>
      </c>
      <c r="B188" s="41" t="s">
        <v>190</v>
      </c>
      <c r="C188" s="41" t="s">
        <v>285</v>
      </c>
      <c r="D188" s="41" t="s">
        <v>291</v>
      </c>
      <c r="E188" s="41" t="s">
        <v>172</v>
      </c>
      <c r="F188" s="42">
        <v>1485000</v>
      </c>
      <c r="G188" s="42">
        <v>530832.76</v>
      </c>
      <c r="H188" s="43">
        <v>0.35746313804713803</v>
      </c>
      <c r="I188" s="34"/>
    </row>
    <row r="189" spans="1:9" outlineLevel="3" x14ac:dyDescent="0.3">
      <c r="A189" s="40" t="s">
        <v>161</v>
      </c>
      <c r="B189" s="41" t="s">
        <v>190</v>
      </c>
      <c r="C189" s="41" t="s">
        <v>285</v>
      </c>
      <c r="D189" s="41" t="s">
        <v>162</v>
      </c>
      <c r="E189" s="41" t="s">
        <v>156</v>
      </c>
      <c r="F189" s="42">
        <v>3387.08</v>
      </c>
      <c r="G189" s="42">
        <v>0</v>
      </c>
      <c r="H189" s="43">
        <v>0</v>
      </c>
      <c r="I189" s="34"/>
    </row>
    <row r="190" spans="1:9" ht="36.700000000000003" outlineLevel="4" x14ac:dyDescent="0.3">
      <c r="A190" s="46" t="s">
        <v>199</v>
      </c>
      <c r="B190" s="41" t="s">
        <v>190</v>
      </c>
      <c r="C190" s="41" t="s">
        <v>285</v>
      </c>
      <c r="D190" s="41" t="s">
        <v>200</v>
      </c>
      <c r="E190" s="41" t="s">
        <v>156</v>
      </c>
      <c r="F190" s="42">
        <v>3387.08</v>
      </c>
      <c r="G190" s="42">
        <v>0</v>
      </c>
      <c r="H190" s="43">
        <v>0</v>
      </c>
      <c r="I190" s="34"/>
    </row>
    <row r="191" spans="1:9" ht="67.95" outlineLevel="5" x14ac:dyDescent="0.3">
      <c r="A191" s="40" t="s">
        <v>292</v>
      </c>
      <c r="B191" s="41" t="s">
        <v>190</v>
      </c>
      <c r="C191" s="41" t="s">
        <v>285</v>
      </c>
      <c r="D191" s="41" t="s">
        <v>293</v>
      </c>
      <c r="E191" s="41" t="s">
        <v>156</v>
      </c>
      <c r="F191" s="42">
        <v>3387.08</v>
      </c>
      <c r="G191" s="42">
        <v>0</v>
      </c>
      <c r="H191" s="43">
        <v>0</v>
      </c>
      <c r="I191" s="34"/>
    </row>
    <row r="192" spans="1:9" ht="34" outlineLevel="6" x14ac:dyDescent="0.3">
      <c r="A192" s="40" t="s">
        <v>169</v>
      </c>
      <c r="B192" s="41" t="s">
        <v>190</v>
      </c>
      <c r="C192" s="41" t="s">
        <v>285</v>
      </c>
      <c r="D192" s="41" t="s">
        <v>293</v>
      </c>
      <c r="E192" s="41" t="s">
        <v>170</v>
      </c>
      <c r="F192" s="42">
        <v>3387.08</v>
      </c>
      <c r="G192" s="42">
        <v>0</v>
      </c>
      <c r="H192" s="43">
        <v>0</v>
      </c>
      <c r="I192" s="34"/>
    </row>
    <row r="193" spans="1:9" ht="50.95" outlineLevel="7" x14ac:dyDescent="0.3">
      <c r="A193" s="40" t="s">
        <v>171</v>
      </c>
      <c r="B193" s="41" t="s">
        <v>190</v>
      </c>
      <c r="C193" s="41" t="s">
        <v>285</v>
      </c>
      <c r="D193" s="41" t="s">
        <v>293</v>
      </c>
      <c r="E193" s="41" t="s">
        <v>172</v>
      </c>
      <c r="F193" s="42">
        <v>3387.08</v>
      </c>
      <c r="G193" s="42">
        <v>0</v>
      </c>
      <c r="H193" s="43">
        <v>0</v>
      </c>
      <c r="I193" s="34"/>
    </row>
    <row r="194" spans="1:9" outlineLevel="2" x14ac:dyDescent="0.3">
      <c r="A194" s="40" t="s">
        <v>294</v>
      </c>
      <c r="B194" s="41" t="s">
        <v>190</v>
      </c>
      <c r="C194" s="41" t="s">
        <v>295</v>
      </c>
      <c r="D194" s="41" t="s">
        <v>155</v>
      </c>
      <c r="E194" s="41" t="s">
        <v>156</v>
      </c>
      <c r="F194" s="42">
        <v>31116279.5</v>
      </c>
      <c r="G194" s="42">
        <v>9700153.5099999998</v>
      </c>
      <c r="H194" s="43">
        <v>0.31173886036086029</v>
      </c>
      <c r="I194" s="34"/>
    </row>
    <row r="195" spans="1:9" ht="67.95" outlineLevel="3" x14ac:dyDescent="0.3">
      <c r="A195" s="40" t="s">
        <v>296</v>
      </c>
      <c r="B195" s="41" t="s">
        <v>190</v>
      </c>
      <c r="C195" s="41" t="s">
        <v>295</v>
      </c>
      <c r="D195" s="41" t="s">
        <v>297</v>
      </c>
      <c r="E195" s="41" t="s">
        <v>156</v>
      </c>
      <c r="F195" s="42">
        <v>31116279.5</v>
      </c>
      <c r="G195" s="42">
        <v>9700153.5099999998</v>
      </c>
      <c r="H195" s="43">
        <v>0.31173886036086029</v>
      </c>
      <c r="I195" s="34"/>
    </row>
    <row r="196" spans="1:9" ht="34" outlineLevel="4" x14ac:dyDescent="0.3">
      <c r="A196" s="40" t="s">
        <v>686</v>
      </c>
      <c r="B196" s="41" t="s">
        <v>190</v>
      </c>
      <c r="C196" s="41" t="s">
        <v>295</v>
      </c>
      <c r="D196" s="41" t="s">
        <v>298</v>
      </c>
      <c r="E196" s="41" t="s">
        <v>156</v>
      </c>
      <c r="F196" s="42">
        <v>31116279.5</v>
      </c>
      <c r="G196" s="42">
        <v>9700153.5099999998</v>
      </c>
      <c r="H196" s="43">
        <v>0.31173886036086029</v>
      </c>
      <c r="I196" s="34"/>
    </row>
    <row r="197" spans="1:9" ht="84.9" outlineLevel="5" x14ac:dyDescent="0.3">
      <c r="A197" s="40" t="s">
        <v>299</v>
      </c>
      <c r="B197" s="41" t="s">
        <v>190</v>
      </c>
      <c r="C197" s="41" t="s">
        <v>295</v>
      </c>
      <c r="D197" s="41" t="s">
        <v>300</v>
      </c>
      <c r="E197" s="41" t="s">
        <v>156</v>
      </c>
      <c r="F197" s="42">
        <v>20807001.149999999</v>
      </c>
      <c r="G197" s="42">
        <v>9700153.5099999998</v>
      </c>
      <c r="H197" s="43">
        <v>0.46619661526764516</v>
      </c>
      <c r="I197" s="34"/>
    </row>
    <row r="198" spans="1:9" ht="34" outlineLevel="6" x14ac:dyDescent="0.3">
      <c r="A198" s="40" t="s">
        <v>169</v>
      </c>
      <c r="B198" s="41" t="s">
        <v>190</v>
      </c>
      <c r="C198" s="41" t="s">
        <v>295</v>
      </c>
      <c r="D198" s="41" t="s">
        <v>300</v>
      </c>
      <c r="E198" s="41" t="s">
        <v>170</v>
      </c>
      <c r="F198" s="42">
        <v>20807001.149999999</v>
      </c>
      <c r="G198" s="42">
        <v>9700153.5099999998</v>
      </c>
      <c r="H198" s="43">
        <v>0.46619661526764516</v>
      </c>
      <c r="I198" s="34"/>
    </row>
    <row r="199" spans="1:9" ht="50.95" outlineLevel="7" x14ac:dyDescent="0.3">
      <c r="A199" s="40" t="s">
        <v>171</v>
      </c>
      <c r="B199" s="41" t="s">
        <v>190</v>
      </c>
      <c r="C199" s="41" t="s">
        <v>295</v>
      </c>
      <c r="D199" s="41" t="s">
        <v>300</v>
      </c>
      <c r="E199" s="41" t="s">
        <v>172</v>
      </c>
      <c r="F199" s="42">
        <v>20807001.149999999</v>
      </c>
      <c r="G199" s="42">
        <v>9700153.5099999998</v>
      </c>
      <c r="H199" s="43">
        <v>0.46619661526764516</v>
      </c>
      <c r="I199" s="34"/>
    </row>
    <row r="200" spans="1:9" ht="67.95" outlineLevel="5" x14ac:dyDescent="0.3">
      <c r="A200" s="40" t="s">
        <v>301</v>
      </c>
      <c r="B200" s="41" t="s">
        <v>190</v>
      </c>
      <c r="C200" s="41" t="s">
        <v>295</v>
      </c>
      <c r="D200" s="41" t="s">
        <v>302</v>
      </c>
      <c r="E200" s="41" t="s">
        <v>156</v>
      </c>
      <c r="F200" s="42">
        <v>10000000</v>
      </c>
      <c r="G200" s="42">
        <v>0</v>
      </c>
      <c r="H200" s="43">
        <v>0</v>
      </c>
      <c r="I200" s="34"/>
    </row>
    <row r="201" spans="1:9" ht="34" outlineLevel="6" x14ac:dyDescent="0.3">
      <c r="A201" s="40" t="s">
        <v>169</v>
      </c>
      <c r="B201" s="41" t="s">
        <v>190</v>
      </c>
      <c r="C201" s="41" t="s">
        <v>295</v>
      </c>
      <c r="D201" s="41" t="s">
        <v>302</v>
      </c>
      <c r="E201" s="41" t="s">
        <v>170</v>
      </c>
      <c r="F201" s="42">
        <v>10000000</v>
      </c>
      <c r="G201" s="42">
        <v>0</v>
      </c>
      <c r="H201" s="43">
        <v>0</v>
      </c>
      <c r="I201" s="34"/>
    </row>
    <row r="202" spans="1:9" ht="50.95" outlineLevel="7" x14ac:dyDescent="0.3">
      <c r="A202" s="40" t="s">
        <v>171</v>
      </c>
      <c r="B202" s="41" t="s">
        <v>190</v>
      </c>
      <c r="C202" s="41" t="s">
        <v>295</v>
      </c>
      <c r="D202" s="41" t="s">
        <v>302</v>
      </c>
      <c r="E202" s="41" t="s">
        <v>172</v>
      </c>
      <c r="F202" s="42">
        <v>10000000</v>
      </c>
      <c r="G202" s="42">
        <v>0</v>
      </c>
      <c r="H202" s="43">
        <v>0</v>
      </c>
      <c r="I202" s="34"/>
    </row>
    <row r="203" spans="1:9" ht="50.95" outlineLevel="5" x14ac:dyDescent="0.3">
      <c r="A203" s="40" t="s">
        <v>303</v>
      </c>
      <c r="B203" s="41" t="s">
        <v>190</v>
      </c>
      <c r="C203" s="41" t="s">
        <v>295</v>
      </c>
      <c r="D203" s="41" t="s">
        <v>304</v>
      </c>
      <c r="E203" s="41" t="s">
        <v>156</v>
      </c>
      <c r="F203" s="42">
        <v>309278.34999999998</v>
      </c>
      <c r="G203" s="42">
        <v>0</v>
      </c>
      <c r="H203" s="43">
        <v>0</v>
      </c>
      <c r="I203" s="34"/>
    </row>
    <row r="204" spans="1:9" ht="34" outlineLevel="6" x14ac:dyDescent="0.3">
      <c r="A204" s="40" t="s">
        <v>169</v>
      </c>
      <c r="B204" s="41" t="s">
        <v>190</v>
      </c>
      <c r="C204" s="41" t="s">
        <v>295</v>
      </c>
      <c r="D204" s="41" t="s">
        <v>304</v>
      </c>
      <c r="E204" s="41" t="s">
        <v>170</v>
      </c>
      <c r="F204" s="42">
        <v>309278.34999999998</v>
      </c>
      <c r="G204" s="42">
        <v>0</v>
      </c>
      <c r="H204" s="43">
        <v>0</v>
      </c>
      <c r="I204" s="34"/>
    </row>
    <row r="205" spans="1:9" ht="50.95" outlineLevel="7" x14ac:dyDescent="0.3">
      <c r="A205" s="40" t="s">
        <v>171</v>
      </c>
      <c r="B205" s="41" t="s">
        <v>190</v>
      </c>
      <c r="C205" s="41" t="s">
        <v>295</v>
      </c>
      <c r="D205" s="41" t="s">
        <v>304</v>
      </c>
      <c r="E205" s="41" t="s">
        <v>172</v>
      </c>
      <c r="F205" s="42">
        <v>309278.34999999998</v>
      </c>
      <c r="G205" s="42">
        <v>0</v>
      </c>
      <c r="H205" s="43">
        <v>0</v>
      </c>
      <c r="I205" s="34"/>
    </row>
    <row r="206" spans="1:9" ht="24.45" customHeight="1" outlineLevel="2" x14ac:dyDescent="0.3">
      <c r="A206" s="40" t="s">
        <v>305</v>
      </c>
      <c r="B206" s="41" t="s">
        <v>190</v>
      </c>
      <c r="C206" s="41" t="s">
        <v>306</v>
      </c>
      <c r="D206" s="41" t="s">
        <v>155</v>
      </c>
      <c r="E206" s="41" t="s">
        <v>156</v>
      </c>
      <c r="F206" s="42">
        <v>935000</v>
      </c>
      <c r="G206" s="42">
        <v>161007.1</v>
      </c>
      <c r="H206" s="43">
        <v>0.17220010695187166</v>
      </c>
      <c r="I206" s="34"/>
    </row>
    <row r="207" spans="1:9" ht="50.95" outlineLevel="3" x14ac:dyDescent="0.3">
      <c r="A207" s="40" t="s">
        <v>307</v>
      </c>
      <c r="B207" s="41" t="s">
        <v>190</v>
      </c>
      <c r="C207" s="41" t="s">
        <v>306</v>
      </c>
      <c r="D207" s="41" t="s">
        <v>308</v>
      </c>
      <c r="E207" s="41" t="s">
        <v>156</v>
      </c>
      <c r="F207" s="42">
        <v>100000</v>
      </c>
      <c r="G207" s="42">
        <v>0</v>
      </c>
      <c r="H207" s="43">
        <v>0</v>
      </c>
      <c r="I207" s="34"/>
    </row>
    <row r="208" spans="1:9" ht="50.95" outlineLevel="4" x14ac:dyDescent="0.3">
      <c r="A208" s="44" t="s">
        <v>687</v>
      </c>
      <c r="B208" s="41" t="s">
        <v>190</v>
      </c>
      <c r="C208" s="41" t="s">
        <v>306</v>
      </c>
      <c r="D208" s="41" t="s">
        <v>309</v>
      </c>
      <c r="E208" s="41" t="s">
        <v>156</v>
      </c>
      <c r="F208" s="42">
        <v>100000</v>
      </c>
      <c r="G208" s="42">
        <v>0</v>
      </c>
      <c r="H208" s="43">
        <v>0</v>
      </c>
      <c r="I208" s="34"/>
    </row>
    <row r="209" spans="1:9" ht="101.9" outlineLevel="5" x14ac:dyDescent="0.3">
      <c r="A209" s="44" t="s">
        <v>310</v>
      </c>
      <c r="B209" s="41" t="s">
        <v>190</v>
      </c>
      <c r="C209" s="41" t="s">
        <v>306</v>
      </c>
      <c r="D209" s="41" t="s">
        <v>311</v>
      </c>
      <c r="E209" s="41" t="s">
        <v>156</v>
      </c>
      <c r="F209" s="42">
        <v>100000</v>
      </c>
      <c r="G209" s="42">
        <v>0</v>
      </c>
      <c r="H209" s="43">
        <v>0</v>
      </c>
      <c r="I209" s="34"/>
    </row>
    <row r="210" spans="1:9" outlineLevel="6" x14ac:dyDescent="0.3">
      <c r="A210" s="40" t="s">
        <v>173</v>
      </c>
      <c r="B210" s="41" t="s">
        <v>190</v>
      </c>
      <c r="C210" s="41" t="s">
        <v>306</v>
      </c>
      <c r="D210" s="41" t="s">
        <v>311</v>
      </c>
      <c r="E210" s="41" t="s">
        <v>174</v>
      </c>
      <c r="F210" s="42">
        <v>100000</v>
      </c>
      <c r="G210" s="42">
        <v>0</v>
      </c>
      <c r="H210" s="43">
        <v>0</v>
      </c>
      <c r="I210" s="34"/>
    </row>
    <row r="211" spans="1:9" ht="67.95" outlineLevel="7" x14ac:dyDescent="0.3">
      <c r="A211" s="40" t="s">
        <v>312</v>
      </c>
      <c r="B211" s="41" t="s">
        <v>190</v>
      </c>
      <c r="C211" s="41" t="s">
        <v>306</v>
      </c>
      <c r="D211" s="41" t="s">
        <v>311</v>
      </c>
      <c r="E211" s="41" t="s">
        <v>313</v>
      </c>
      <c r="F211" s="42">
        <v>100000</v>
      </c>
      <c r="G211" s="42">
        <v>0</v>
      </c>
      <c r="H211" s="43">
        <v>0</v>
      </c>
      <c r="I211" s="34"/>
    </row>
    <row r="212" spans="1:9" ht="72" customHeight="1" outlineLevel="3" x14ac:dyDescent="0.3">
      <c r="A212" s="40" t="s">
        <v>314</v>
      </c>
      <c r="B212" s="41" t="s">
        <v>190</v>
      </c>
      <c r="C212" s="41" t="s">
        <v>306</v>
      </c>
      <c r="D212" s="41" t="s">
        <v>315</v>
      </c>
      <c r="E212" s="41" t="s">
        <v>156</v>
      </c>
      <c r="F212" s="42">
        <v>835000</v>
      </c>
      <c r="G212" s="42">
        <v>161007.1</v>
      </c>
      <c r="H212" s="43">
        <v>0.192822874251497</v>
      </c>
      <c r="I212" s="34"/>
    </row>
    <row r="213" spans="1:9" ht="34" outlineLevel="4" x14ac:dyDescent="0.3">
      <c r="A213" s="40" t="s">
        <v>688</v>
      </c>
      <c r="B213" s="41" t="s">
        <v>190</v>
      </c>
      <c r="C213" s="41" t="s">
        <v>306</v>
      </c>
      <c r="D213" s="41" t="s">
        <v>316</v>
      </c>
      <c r="E213" s="41" t="s">
        <v>156</v>
      </c>
      <c r="F213" s="42">
        <v>235000</v>
      </c>
      <c r="G213" s="42">
        <v>120800</v>
      </c>
      <c r="H213" s="43">
        <v>0.51404255319148939</v>
      </c>
      <c r="I213" s="34"/>
    </row>
    <row r="214" spans="1:9" ht="34" outlineLevel="5" x14ac:dyDescent="0.3">
      <c r="A214" s="40" t="s">
        <v>317</v>
      </c>
      <c r="B214" s="41" t="s">
        <v>190</v>
      </c>
      <c r="C214" s="41" t="s">
        <v>306</v>
      </c>
      <c r="D214" s="41" t="s">
        <v>318</v>
      </c>
      <c r="E214" s="41" t="s">
        <v>156</v>
      </c>
      <c r="F214" s="42">
        <v>235000</v>
      </c>
      <c r="G214" s="42">
        <v>120800</v>
      </c>
      <c r="H214" s="43">
        <v>0.51404255319148939</v>
      </c>
      <c r="I214" s="34"/>
    </row>
    <row r="215" spans="1:9" ht="34" outlineLevel="6" x14ac:dyDescent="0.3">
      <c r="A215" s="40" t="s">
        <v>169</v>
      </c>
      <c r="B215" s="41" t="s">
        <v>190</v>
      </c>
      <c r="C215" s="41" t="s">
        <v>306</v>
      </c>
      <c r="D215" s="41" t="s">
        <v>318</v>
      </c>
      <c r="E215" s="41" t="s">
        <v>170</v>
      </c>
      <c r="F215" s="42">
        <v>235000</v>
      </c>
      <c r="G215" s="42">
        <v>120800</v>
      </c>
      <c r="H215" s="43">
        <v>0.51404255319148939</v>
      </c>
      <c r="I215" s="34"/>
    </row>
    <row r="216" spans="1:9" ht="50.95" outlineLevel="7" x14ac:dyDescent="0.3">
      <c r="A216" s="40" t="s">
        <v>171</v>
      </c>
      <c r="B216" s="41" t="s">
        <v>190</v>
      </c>
      <c r="C216" s="41" t="s">
        <v>306</v>
      </c>
      <c r="D216" s="41" t="s">
        <v>318</v>
      </c>
      <c r="E216" s="41" t="s">
        <v>172</v>
      </c>
      <c r="F216" s="42">
        <v>235000</v>
      </c>
      <c r="G216" s="42">
        <v>120800</v>
      </c>
      <c r="H216" s="43">
        <v>0.51404255319148939</v>
      </c>
      <c r="I216" s="34"/>
    </row>
    <row r="217" spans="1:9" ht="34" outlineLevel="4" collapsed="1" x14ac:dyDescent="0.3">
      <c r="A217" s="40" t="s">
        <v>689</v>
      </c>
      <c r="B217" s="41" t="s">
        <v>190</v>
      </c>
      <c r="C217" s="41" t="s">
        <v>306</v>
      </c>
      <c r="D217" s="41" t="s">
        <v>319</v>
      </c>
      <c r="E217" s="41" t="s">
        <v>156</v>
      </c>
      <c r="F217" s="42">
        <v>600000</v>
      </c>
      <c r="G217" s="42">
        <v>40207.1</v>
      </c>
      <c r="H217" s="43">
        <v>6.701183333333334E-2</v>
      </c>
      <c r="I217" s="34"/>
    </row>
    <row r="218" spans="1:9" ht="34" outlineLevel="5" x14ac:dyDescent="0.3">
      <c r="A218" s="40" t="s">
        <v>320</v>
      </c>
      <c r="B218" s="41" t="s">
        <v>190</v>
      </c>
      <c r="C218" s="41" t="s">
        <v>306</v>
      </c>
      <c r="D218" s="41" t="s">
        <v>321</v>
      </c>
      <c r="E218" s="41" t="s">
        <v>156</v>
      </c>
      <c r="F218" s="42">
        <v>600000</v>
      </c>
      <c r="G218" s="42">
        <v>40207.1</v>
      </c>
      <c r="H218" s="43">
        <v>6.701183333333334E-2</v>
      </c>
      <c r="I218" s="34"/>
    </row>
    <row r="219" spans="1:9" ht="34" outlineLevel="6" x14ac:dyDescent="0.3">
      <c r="A219" s="40" t="s">
        <v>169</v>
      </c>
      <c r="B219" s="41" t="s">
        <v>190</v>
      </c>
      <c r="C219" s="41" t="s">
        <v>306</v>
      </c>
      <c r="D219" s="41" t="s">
        <v>321</v>
      </c>
      <c r="E219" s="41" t="s">
        <v>170</v>
      </c>
      <c r="F219" s="42">
        <v>600000</v>
      </c>
      <c r="G219" s="42">
        <v>40207.1</v>
      </c>
      <c r="H219" s="43">
        <v>6.701183333333334E-2</v>
      </c>
      <c r="I219" s="34"/>
    </row>
    <row r="220" spans="1:9" ht="50.95" outlineLevel="7" x14ac:dyDescent="0.3">
      <c r="A220" s="40" t="s">
        <v>171</v>
      </c>
      <c r="B220" s="41" t="s">
        <v>190</v>
      </c>
      <c r="C220" s="41" t="s">
        <v>306</v>
      </c>
      <c r="D220" s="41" t="s">
        <v>321</v>
      </c>
      <c r="E220" s="41" t="s">
        <v>172</v>
      </c>
      <c r="F220" s="42">
        <v>600000</v>
      </c>
      <c r="G220" s="42">
        <v>40207.1</v>
      </c>
      <c r="H220" s="43">
        <v>6.701183333333334E-2</v>
      </c>
      <c r="I220" s="34"/>
    </row>
    <row r="221" spans="1:9" outlineLevel="1" x14ac:dyDescent="0.3">
      <c r="A221" s="40" t="s">
        <v>322</v>
      </c>
      <c r="B221" s="41" t="s">
        <v>190</v>
      </c>
      <c r="C221" s="41" t="s">
        <v>323</v>
      </c>
      <c r="D221" s="41" t="s">
        <v>155</v>
      </c>
      <c r="E221" s="41" t="s">
        <v>156</v>
      </c>
      <c r="F221" s="42">
        <v>84882856.719999999</v>
      </c>
      <c r="G221" s="42">
        <v>60154150.5</v>
      </c>
      <c r="H221" s="43">
        <v>0.70867254972848426</v>
      </c>
      <c r="I221" s="34"/>
    </row>
    <row r="222" spans="1:9" outlineLevel="2" x14ac:dyDescent="0.3">
      <c r="A222" s="40" t="s">
        <v>324</v>
      </c>
      <c r="B222" s="41" t="s">
        <v>190</v>
      </c>
      <c r="C222" s="41" t="s">
        <v>325</v>
      </c>
      <c r="D222" s="41" t="s">
        <v>155</v>
      </c>
      <c r="E222" s="41" t="s">
        <v>156</v>
      </c>
      <c r="F222" s="42">
        <v>3083113.73</v>
      </c>
      <c r="G222" s="42">
        <v>2066937.11</v>
      </c>
      <c r="H222" s="43">
        <v>0.67040572972960033</v>
      </c>
      <c r="I222" s="34"/>
    </row>
    <row r="223" spans="1:9" ht="50.95" outlineLevel="3" x14ac:dyDescent="0.3">
      <c r="A223" s="40" t="s">
        <v>230</v>
      </c>
      <c r="B223" s="41" t="s">
        <v>190</v>
      </c>
      <c r="C223" s="41" t="s">
        <v>325</v>
      </c>
      <c r="D223" s="41" t="s">
        <v>231</v>
      </c>
      <c r="E223" s="41" t="s">
        <v>156</v>
      </c>
      <c r="F223" s="42">
        <v>3083113.73</v>
      </c>
      <c r="G223" s="42">
        <v>2066937.11</v>
      </c>
      <c r="H223" s="43">
        <v>0.67040572972960033</v>
      </c>
      <c r="I223" s="34"/>
    </row>
    <row r="224" spans="1:9" ht="50.95" outlineLevel="4" x14ac:dyDescent="0.3">
      <c r="A224" s="40" t="s">
        <v>685</v>
      </c>
      <c r="B224" s="41" t="s">
        <v>190</v>
      </c>
      <c r="C224" s="41" t="s">
        <v>325</v>
      </c>
      <c r="D224" s="41" t="s">
        <v>232</v>
      </c>
      <c r="E224" s="41" t="s">
        <v>156</v>
      </c>
      <c r="F224" s="42">
        <v>3083113.73</v>
      </c>
      <c r="G224" s="42">
        <v>2066937.11</v>
      </c>
      <c r="H224" s="43">
        <v>0.67040572972960033</v>
      </c>
      <c r="I224" s="34"/>
    </row>
    <row r="225" spans="1:9" ht="34" outlineLevel="5" x14ac:dyDescent="0.3">
      <c r="A225" s="40" t="s">
        <v>326</v>
      </c>
      <c r="B225" s="41" t="s">
        <v>190</v>
      </c>
      <c r="C225" s="41" t="s">
        <v>325</v>
      </c>
      <c r="D225" s="41" t="s">
        <v>327</v>
      </c>
      <c r="E225" s="41" t="s">
        <v>156</v>
      </c>
      <c r="F225" s="42">
        <v>3083113.73</v>
      </c>
      <c r="G225" s="42">
        <v>2066937.11</v>
      </c>
      <c r="H225" s="43">
        <v>0.67040572972960033</v>
      </c>
      <c r="I225" s="34"/>
    </row>
    <row r="226" spans="1:9" ht="34" outlineLevel="6" x14ac:dyDescent="0.3">
      <c r="A226" s="40" t="s">
        <v>169</v>
      </c>
      <c r="B226" s="41" t="s">
        <v>190</v>
      </c>
      <c r="C226" s="41" t="s">
        <v>325</v>
      </c>
      <c r="D226" s="41" t="s">
        <v>327</v>
      </c>
      <c r="E226" s="41" t="s">
        <v>170</v>
      </c>
      <c r="F226" s="42">
        <v>3083113.73</v>
      </c>
      <c r="G226" s="42">
        <v>2066937.11</v>
      </c>
      <c r="H226" s="43">
        <v>0.67040572972960033</v>
      </c>
      <c r="I226" s="34"/>
    </row>
    <row r="227" spans="1:9" ht="50.95" outlineLevel="7" x14ac:dyDescent="0.3">
      <c r="A227" s="40" t="s">
        <v>171</v>
      </c>
      <c r="B227" s="41" t="s">
        <v>190</v>
      </c>
      <c r="C227" s="41" t="s">
        <v>325</v>
      </c>
      <c r="D227" s="41" t="s">
        <v>327</v>
      </c>
      <c r="E227" s="41" t="s">
        <v>172</v>
      </c>
      <c r="F227" s="42">
        <v>3083113.73</v>
      </c>
      <c r="G227" s="42">
        <v>2066937.11</v>
      </c>
      <c r="H227" s="43">
        <v>0.67040572972960033</v>
      </c>
      <c r="I227" s="34"/>
    </row>
    <row r="228" spans="1:9" outlineLevel="2" x14ac:dyDescent="0.3">
      <c r="A228" s="40" t="s">
        <v>328</v>
      </c>
      <c r="B228" s="41" t="s">
        <v>190</v>
      </c>
      <c r="C228" s="41" t="s">
        <v>329</v>
      </c>
      <c r="D228" s="41" t="s">
        <v>155</v>
      </c>
      <c r="E228" s="41" t="s">
        <v>156</v>
      </c>
      <c r="F228" s="42">
        <v>38663591</v>
      </c>
      <c r="G228" s="42">
        <v>32743404.609999999</v>
      </c>
      <c r="H228" s="43">
        <v>0.84687955161743766</v>
      </c>
      <c r="I228" s="34"/>
    </row>
    <row r="229" spans="1:9" ht="67.95" outlineLevel="3" x14ac:dyDescent="0.3">
      <c r="A229" s="40" t="s">
        <v>330</v>
      </c>
      <c r="B229" s="41" t="s">
        <v>190</v>
      </c>
      <c r="C229" s="41" t="s">
        <v>329</v>
      </c>
      <c r="D229" s="41" t="s">
        <v>331</v>
      </c>
      <c r="E229" s="41" t="s">
        <v>156</v>
      </c>
      <c r="F229" s="42">
        <v>38663591</v>
      </c>
      <c r="G229" s="42">
        <v>32743404.609999999</v>
      </c>
      <c r="H229" s="43">
        <v>0.84687955161743766</v>
      </c>
      <c r="I229" s="34"/>
    </row>
    <row r="230" spans="1:9" ht="50.95" outlineLevel="4" x14ac:dyDescent="0.3">
      <c r="A230" s="40" t="s">
        <v>690</v>
      </c>
      <c r="B230" s="41" t="s">
        <v>190</v>
      </c>
      <c r="C230" s="41" t="s">
        <v>329</v>
      </c>
      <c r="D230" s="41" t="s">
        <v>332</v>
      </c>
      <c r="E230" s="41" t="s">
        <v>156</v>
      </c>
      <c r="F230" s="42">
        <v>38663591</v>
      </c>
      <c r="G230" s="42">
        <v>32743404.609999999</v>
      </c>
      <c r="H230" s="43">
        <v>0.84687955161743766</v>
      </c>
      <c r="I230" s="34"/>
    </row>
    <row r="231" spans="1:9" ht="92.4" customHeight="1" outlineLevel="5" x14ac:dyDescent="0.3">
      <c r="A231" s="40" t="s">
        <v>333</v>
      </c>
      <c r="B231" s="41" t="s">
        <v>190</v>
      </c>
      <c r="C231" s="41" t="s">
        <v>329</v>
      </c>
      <c r="D231" s="41" t="s">
        <v>334</v>
      </c>
      <c r="E231" s="41" t="s">
        <v>156</v>
      </c>
      <c r="F231" s="42">
        <v>11659292.050000001</v>
      </c>
      <c r="G231" s="42">
        <v>10995184.810000001</v>
      </c>
      <c r="H231" s="43">
        <v>0.94304051762731167</v>
      </c>
      <c r="I231" s="34"/>
    </row>
    <row r="232" spans="1:9" ht="34" outlineLevel="6" x14ac:dyDescent="0.3">
      <c r="A232" s="40" t="s">
        <v>169</v>
      </c>
      <c r="B232" s="41" t="s">
        <v>190</v>
      </c>
      <c r="C232" s="41" t="s">
        <v>329</v>
      </c>
      <c r="D232" s="41" t="s">
        <v>334</v>
      </c>
      <c r="E232" s="41" t="s">
        <v>170</v>
      </c>
      <c r="F232" s="42">
        <v>1180603.8700000001</v>
      </c>
      <c r="G232" s="42">
        <v>516496.63</v>
      </c>
      <c r="H232" s="43">
        <v>0.43748512360881892</v>
      </c>
      <c r="I232" s="34"/>
    </row>
    <row r="233" spans="1:9" ht="50.95" outlineLevel="7" x14ac:dyDescent="0.3">
      <c r="A233" s="40" t="s">
        <v>171</v>
      </c>
      <c r="B233" s="41" t="s">
        <v>190</v>
      </c>
      <c r="C233" s="41" t="s">
        <v>329</v>
      </c>
      <c r="D233" s="41" t="s">
        <v>334</v>
      </c>
      <c r="E233" s="41" t="s">
        <v>172</v>
      </c>
      <c r="F233" s="42">
        <v>1180603.8700000001</v>
      </c>
      <c r="G233" s="42">
        <v>516496.63</v>
      </c>
      <c r="H233" s="43">
        <v>0.43748512360881892</v>
      </c>
      <c r="I233" s="34"/>
    </row>
    <row r="234" spans="1:9" ht="34" outlineLevel="6" x14ac:dyDescent="0.3">
      <c r="A234" s="40" t="s">
        <v>335</v>
      </c>
      <c r="B234" s="41" t="s">
        <v>190</v>
      </c>
      <c r="C234" s="41" t="s">
        <v>329</v>
      </c>
      <c r="D234" s="41" t="s">
        <v>334</v>
      </c>
      <c r="E234" s="41" t="s">
        <v>336</v>
      </c>
      <c r="F234" s="42">
        <v>478688.18</v>
      </c>
      <c r="G234" s="42">
        <v>478688.18</v>
      </c>
      <c r="H234" s="43">
        <v>1</v>
      </c>
      <c r="I234" s="34"/>
    </row>
    <row r="235" spans="1:9" outlineLevel="7" x14ac:dyDescent="0.3">
      <c r="A235" s="40" t="s">
        <v>337</v>
      </c>
      <c r="B235" s="41" t="s">
        <v>190</v>
      </c>
      <c r="C235" s="41" t="s">
        <v>329</v>
      </c>
      <c r="D235" s="41" t="s">
        <v>334</v>
      </c>
      <c r="E235" s="41" t="s">
        <v>338</v>
      </c>
      <c r="F235" s="42">
        <v>478688.18</v>
      </c>
      <c r="G235" s="42">
        <v>478688.18</v>
      </c>
      <c r="H235" s="43">
        <v>1</v>
      </c>
      <c r="I235" s="34"/>
    </row>
    <row r="236" spans="1:9" outlineLevel="6" x14ac:dyDescent="0.3">
      <c r="A236" s="40" t="s">
        <v>173</v>
      </c>
      <c r="B236" s="41" t="s">
        <v>190</v>
      </c>
      <c r="C236" s="41" t="s">
        <v>329</v>
      </c>
      <c r="D236" s="41" t="s">
        <v>334</v>
      </c>
      <c r="E236" s="41" t="s">
        <v>174</v>
      </c>
      <c r="F236" s="42">
        <v>10000000</v>
      </c>
      <c r="G236" s="42">
        <v>10000000</v>
      </c>
      <c r="H236" s="43">
        <v>1</v>
      </c>
      <c r="I236" s="34"/>
    </row>
    <row r="237" spans="1:9" ht="67.95" outlineLevel="7" x14ac:dyDescent="0.3">
      <c r="A237" s="40" t="s">
        <v>312</v>
      </c>
      <c r="B237" s="41" t="s">
        <v>190</v>
      </c>
      <c r="C237" s="41" t="s">
        <v>329</v>
      </c>
      <c r="D237" s="41" t="s">
        <v>334</v>
      </c>
      <c r="E237" s="41" t="s">
        <v>313</v>
      </c>
      <c r="F237" s="42">
        <v>10000000</v>
      </c>
      <c r="G237" s="42">
        <v>10000000</v>
      </c>
      <c r="H237" s="43">
        <v>1</v>
      </c>
      <c r="I237" s="34"/>
    </row>
    <row r="238" spans="1:9" ht="50.95" outlineLevel="5" x14ac:dyDescent="0.3">
      <c r="A238" s="40" t="s">
        <v>339</v>
      </c>
      <c r="B238" s="41" t="s">
        <v>190</v>
      </c>
      <c r="C238" s="41" t="s">
        <v>329</v>
      </c>
      <c r="D238" s="41" t="s">
        <v>340</v>
      </c>
      <c r="E238" s="41" t="s">
        <v>156</v>
      </c>
      <c r="F238" s="42">
        <v>4400000</v>
      </c>
      <c r="G238" s="42">
        <v>2982177.06</v>
      </c>
      <c r="H238" s="43">
        <v>0.67776751363636367</v>
      </c>
      <c r="I238" s="34"/>
    </row>
    <row r="239" spans="1:9" outlineLevel="6" x14ac:dyDescent="0.3">
      <c r="A239" s="40" t="s">
        <v>173</v>
      </c>
      <c r="B239" s="41" t="s">
        <v>190</v>
      </c>
      <c r="C239" s="41" t="s">
        <v>329</v>
      </c>
      <c r="D239" s="41" t="s">
        <v>340</v>
      </c>
      <c r="E239" s="41" t="s">
        <v>174</v>
      </c>
      <c r="F239" s="42">
        <v>4400000</v>
      </c>
      <c r="G239" s="42">
        <v>2982177.06</v>
      </c>
      <c r="H239" s="43">
        <v>0.67776751363636367</v>
      </c>
      <c r="I239" s="34"/>
    </row>
    <row r="240" spans="1:9" ht="67.95" outlineLevel="7" x14ac:dyDescent="0.3">
      <c r="A240" s="40" t="s">
        <v>312</v>
      </c>
      <c r="B240" s="41" t="s">
        <v>190</v>
      </c>
      <c r="C240" s="41" t="s">
        <v>329</v>
      </c>
      <c r="D240" s="41" t="s">
        <v>340</v>
      </c>
      <c r="E240" s="41" t="s">
        <v>313</v>
      </c>
      <c r="F240" s="42">
        <v>4400000</v>
      </c>
      <c r="G240" s="42">
        <v>2982177.06</v>
      </c>
      <c r="H240" s="43">
        <v>0.67776751363636367</v>
      </c>
      <c r="I240" s="34"/>
    </row>
    <row r="241" spans="1:9" ht="50.95" outlineLevel="5" x14ac:dyDescent="0.3">
      <c r="A241" s="40" t="s">
        <v>341</v>
      </c>
      <c r="B241" s="41" t="s">
        <v>190</v>
      </c>
      <c r="C241" s="41" t="s">
        <v>329</v>
      </c>
      <c r="D241" s="41" t="s">
        <v>342</v>
      </c>
      <c r="E241" s="41" t="s">
        <v>156</v>
      </c>
      <c r="F241" s="42">
        <v>15999000</v>
      </c>
      <c r="G241" s="42">
        <v>15234254.439999999</v>
      </c>
      <c r="H241" s="43">
        <v>0.95220041502593911</v>
      </c>
      <c r="I241" s="34"/>
    </row>
    <row r="242" spans="1:9" outlineLevel="6" x14ac:dyDescent="0.3">
      <c r="A242" s="40" t="s">
        <v>173</v>
      </c>
      <c r="B242" s="41" t="s">
        <v>190</v>
      </c>
      <c r="C242" s="41" t="s">
        <v>329</v>
      </c>
      <c r="D242" s="41" t="s">
        <v>342</v>
      </c>
      <c r="E242" s="41" t="s">
        <v>174</v>
      </c>
      <c r="F242" s="42">
        <v>15999000</v>
      </c>
      <c r="G242" s="42">
        <v>15234254.439999999</v>
      </c>
      <c r="H242" s="43">
        <v>0.95220041502593911</v>
      </c>
      <c r="I242" s="34"/>
    </row>
    <row r="243" spans="1:9" ht="67.95" outlineLevel="7" x14ac:dyDescent="0.3">
      <c r="A243" s="40" t="s">
        <v>312</v>
      </c>
      <c r="B243" s="41" t="s">
        <v>190</v>
      </c>
      <c r="C243" s="41" t="s">
        <v>329</v>
      </c>
      <c r="D243" s="41" t="s">
        <v>342</v>
      </c>
      <c r="E243" s="41" t="s">
        <v>313</v>
      </c>
      <c r="F243" s="42">
        <v>15999000</v>
      </c>
      <c r="G243" s="42">
        <v>15234254.439999999</v>
      </c>
      <c r="H243" s="43">
        <v>0.95220041502593911</v>
      </c>
      <c r="I243" s="34"/>
    </row>
    <row r="244" spans="1:9" ht="67.95" outlineLevel="5" x14ac:dyDescent="0.3">
      <c r="A244" s="40" t="s">
        <v>343</v>
      </c>
      <c r="B244" s="41" t="s">
        <v>190</v>
      </c>
      <c r="C244" s="41" t="s">
        <v>329</v>
      </c>
      <c r="D244" s="41" t="s">
        <v>344</v>
      </c>
      <c r="E244" s="41" t="s">
        <v>156</v>
      </c>
      <c r="F244" s="42">
        <v>3000000</v>
      </c>
      <c r="G244" s="42">
        <v>0</v>
      </c>
      <c r="H244" s="43">
        <v>0</v>
      </c>
      <c r="I244" s="34"/>
    </row>
    <row r="245" spans="1:9" ht="34" outlineLevel="6" x14ac:dyDescent="0.3">
      <c r="A245" s="40" t="s">
        <v>169</v>
      </c>
      <c r="B245" s="41" t="s">
        <v>190</v>
      </c>
      <c r="C245" s="41" t="s">
        <v>329</v>
      </c>
      <c r="D245" s="41" t="s">
        <v>344</v>
      </c>
      <c r="E245" s="41" t="s">
        <v>170</v>
      </c>
      <c r="F245" s="42">
        <v>3000000</v>
      </c>
      <c r="G245" s="42">
        <v>0</v>
      </c>
      <c r="H245" s="43">
        <v>0</v>
      </c>
      <c r="I245" s="34"/>
    </row>
    <row r="246" spans="1:9" ht="50.95" outlineLevel="7" x14ac:dyDescent="0.3">
      <c r="A246" s="40" t="s">
        <v>171</v>
      </c>
      <c r="B246" s="41" t="s">
        <v>190</v>
      </c>
      <c r="C246" s="41" t="s">
        <v>329</v>
      </c>
      <c r="D246" s="41" t="s">
        <v>344</v>
      </c>
      <c r="E246" s="41" t="s">
        <v>172</v>
      </c>
      <c r="F246" s="42">
        <v>3000000</v>
      </c>
      <c r="G246" s="42">
        <v>0</v>
      </c>
      <c r="H246" s="43">
        <v>0</v>
      </c>
      <c r="I246" s="34"/>
    </row>
    <row r="247" spans="1:9" ht="152.85" outlineLevel="5" x14ac:dyDescent="0.3">
      <c r="A247" s="40" t="s">
        <v>345</v>
      </c>
      <c r="B247" s="41" t="s">
        <v>190</v>
      </c>
      <c r="C247" s="41" t="s">
        <v>329</v>
      </c>
      <c r="D247" s="41" t="s">
        <v>346</v>
      </c>
      <c r="E247" s="41" t="s">
        <v>156</v>
      </c>
      <c r="F247" s="42">
        <v>3574995.92</v>
      </c>
      <c r="G247" s="42">
        <v>3531788.3</v>
      </c>
      <c r="H247" s="43">
        <v>0.98791393865422927</v>
      </c>
      <c r="I247" s="34"/>
    </row>
    <row r="248" spans="1:9" ht="34" outlineLevel="6" x14ac:dyDescent="0.3">
      <c r="A248" s="40" t="s">
        <v>169</v>
      </c>
      <c r="B248" s="41" t="s">
        <v>190</v>
      </c>
      <c r="C248" s="41" t="s">
        <v>329</v>
      </c>
      <c r="D248" s="41" t="s">
        <v>346</v>
      </c>
      <c r="E248" s="41" t="s">
        <v>170</v>
      </c>
      <c r="F248" s="42">
        <v>3574995.92</v>
      </c>
      <c r="G248" s="42">
        <v>3531788.3</v>
      </c>
      <c r="H248" s="43">
        <v>0.98791393865422927</v>
      </c>
      <c r="I248" s="34"/>
    </row>
    <row r="249" spans="1:9" ht="50.95" outlineLevel="7" x14ac:dyDescent="0.3">
      <c r="A249" s="40" t="s">
        <v>171</v>
      </c>
      <c r="B249" s="41" t="s">
        <v>190</v>
      </c>
      <c r="C249" s="41" t="s">
        <v>329</v>
      </c>
      <c r="D249" s="41" t="s">
        <v>346</v>
      </c>
      <c r="E249" s="41" t="s">
        <v>172</v>
      </c>
      <c r="F249" s="42">
        <v>3574995.92</v>
      </c>
      <c r="G249" s="42">
        <v>3531788.3</v>
      </c>
      <c r="H249" s="43">
        <v>0.98791393865422927</v>
      </c>
      <c r="I249" s="34"/>
    </row>
    <row r="250" spans="1:9" ht="34" outlineLevel="5" x14ac:dyDescent="0.3">
      <c r="A250" s="40" t="s">
        <v>347</v>
      </c>
      <c r="B250" s="41" t="s">
        <v>190</v>
      </c>
      <c r="C250" s="41" t="s">
        <v>329</v>
      </c>
      <c r="D250" s="41" t="s">
        <v>348</v>
      </c>
      <c r="E250" s="41" t="s">
        <v>156</v>
      </c>
      <c r="F250" s="42">
        <v>30303.03</v>
      </c>
      <c r="G250" s="42">
        <v>0</v>
      </c>
      <c r="H250" s="43">
        <v>0</v>
      </c>
      <c r="I250" s="34"/>
    </row>
    <row r="251" spans="1:9" ht="34" outlineLevel="6" x14ac:dyDescent="0.3">
      <c r="A251" s="44" t="s">
        <v>169</v>
      </c>
      <c r="B251" s="41" t="s">
        <v>190</v>
      </c>
      <c r="C251" s="41" t="s">
        <v>329</v>
      </c>
      <c r="D251" s="41" t="s">
        <v>348</v>
      </c>
      <c r="E251" s="41" t="s">
        <v>170</v>
      </c>
      <c r="F251" s="42">
        <v>30303.03</v>
      </c>
      <c r="G251" s="42">
        <v>0</v>
      </c>
      <c r="H251" s="43">
        <v>0</v>
      </c>
      <c r="I251" s="34"/>
    </row>
    <row r="252" spans="1:9" ht="50.95" outlineLevel="7" x14ac:dyDescent="0.3">
      <c r="A252" s="44" t="s">
        <v>171</v>
      </c>
      <c r="B252" s="41" t="s">
        <v>190</v>
      </c>
      <c r="C252" s="41" t="s">
        <v>329</v>
      </c>
      <c r="D252" s="41" t="s">
        <v>348</v>
      </c>
      <c r="E252" s="41" t="s">
        <v>172</v>
      </c>
      <c r="F252" s="42">
        <v>30303.03</v>
      </c>
      <c r="G252" s="42">
        <v>0</v>
      </c>
      <c r="H252" s="43">
        <v>0</v>
      </c>
      <c r="I252" s="34"/>
    </row>
    <row r="253" spans="1:9" outlineLevel="2" x14ac:dyDescent="0.3">
      <c r="A253" s="40" t="s">
        <v>349</v>
      </c>
      <c r="B253" s="41" t="s">
        <v>190</v>
      </c>
      <c r="C253" s="41" t="s">
        <v>350</v>
      </c>
      <c r="D253" s="41" t="s">
        <v>155</v>
      </c>
      <c r="E253" s="41" t="s">
        <v>156</v>
      </c>
      <c r="F253" s="42">
        <v>37731548.009999998</v>
      </c>
      <c r="G253" s="42">
        <v>22498633.600000001</v>
      </c>
      <c r="H253" s="43">
        <v>0.59628175324365651</v>
      </c>
      <c r="I253" s="34"/>
    </row>
    <row r="254" spans="1:9" ht="67.95" outlineLevel="3" x14ac:dyDescent="0.3">
      <c r="A254" s="40" t="s">
        <v>330</v>
      </c>
      <c r="B254" s="41" t="s">
        <v>190</v>
      </c>
      <c r="C254" s="41" t="s">
        <v>350</v>
      </c>
      <c r="D254" s="41" t="s">
        <v>331</v>
      </c>
      <c r="E254" s="41" t="s">
        <v>156</v>
      </c>
      <c r="F254" s="42">
        <v>4322641.9000000004</v>
      </c>
      <c r="G254" s="42">
        <v>2051975.26</v>
      </c>
      <c r="H254" s="43">
        <v>0.4747039674972845</v>
      </c>
      <c r="I254" s="34"/>
    </row>
    <row r="255" spans="1:9" outlineLevel="4" x14ac:dyDescent="0.3">
      <c r="A255" s="40" t="s">
        <v>691</v>
      </c>
      <c r="B255" s="41" t="s">
        <v>190</v>
      </c>
      <c r="C255" s="41" t="s">
        <v>350</v>
      </c>
      <c r="D255" s="41" t="s">
        <v>351</v>
      </c>
      <c r="E255" s="41" t="s">
        <v>156</v>
      </c>
      <c r="F255" s="42">
        <v>4322641.9000000004</v>
      </c>
      <c r="G255" s="42">
        <v>2051975.26</v>
      </c>
      <c r="H255" s="43">
        <v>0.4747039674972845</v>
      </c>
      <c r="I255" s="34"/>
    </row>
    <row r="256" spans="1:9" ht="34" outlineLevel="5" x14ac:dyDescent="0.3">
      <c r="A256" s="40" t="s">
        <v>352</v>
      </c>
      <c r="B256" s="41" t="s">
        <v>190</v>
      </c>
      <c r="C256" s="41" t="s">
        <v>350</v>
      </c>
      <c r="D256" s="41" t="s">
        <v>353</v>
      </c>
      <c r="E256" s="41" t="s">
        <v>156</v>
      </c>
      <c r="F256" s="42">
        <v>2000000</v>
      </c>
      <c r="G256" s="42">
        <v>0</v>
      </c>
      <c r="H256" s="43">
        <v>0</v>
      </c>
      <c r="I256" s="34"/>
    </row>
    <row r="257" spans="1:9" ht="34" outlineLevel="6" x14ac:dyDescent="0.3">
      <c r="A257" s="40" t="s">
        <v>169</v>
      </c>
      <c r="B257" s="41" t="s">
        <v>190</v>
      </c>
      <c r="C257" s="41" t="s">
        <v>350</v>
      </c>
      <c r="D257" s="41" t="s">
        <v>353</v>
      </c>
      <c r="E257" s="41" t="s">
        <v>170</v>
      </c>
      <c r="F257" s="42">
        <v>2000000</v>
      </c>
      <c r="G257" s="42">
        <v>0</v>
      </c>
      <c r="H257" s="43">
        <v>0</v>
      </c>
      <c r="I257" s="34"/>
    </row>
    <row r="258" spans="1:9" ht="50.95" outlineLevel="7" x14ac:dyDescent="0.3">
      <c r="A258" s="40" t="s">
        <v>171</v>
      </c>
      <c r="B258" s="41" t="s">
        <v>190</v>
      </c>
      <c r="C258" s="41" t="s">
        <v>350</v>
      </c>
      <c r="D258" s="41" t="s">
        <v>353</v>
      </c>
      <c r="E258" s="41" t="s">
        <v>172</v>
      </c>
      <c r="F258" s="42">
        <v>2000000</v>
      </c>
      <c r="G258" s="42">
        <v>0</v>
      </c>
      <c r="H258" s="43">
        <v>0</v>
      </c>
      <c r="I258" s="34"/>
    </row>
    <row r="259" spans="1:9" ht="34" outlineLevel="5" x14ac:dyDescent="0.3">
      <c r="A259" s="40" t="s">
        <v>354</v>
      </c>
      <c r="B259" s="41" t="s">
        <v>190</v>
      </c>
      <c r="C259" s="41" t="s">
        <v>350</v>
      </c>
      <c r="D259" s="41" t="s">
        <v>355</v>
      </c>
      <c r="E259" s="41" t="s">
        <v>156</v>
      </c>
      <c r="F259" s="42">
        <v>500000</v>
      </c>
      <c r="G259" s="42">
        <v>229333.36</v>
      </c>
      <c r="H259" s="43">
        <v>0.45866672000000003</v>
      </c>
      <c r="I259" s="34"/>
    </row>
    <row r="260" spans="1:9" ht="34" outlineLevel="6" x14ac:dyDescent="0.3">
      <c r="A260" s="40" t="s">
        <v>169</v>
      </c>
      <c r="B260" s="41" t="s">
        <v>190</v>
      </c>
      <c r="C260" s="41" t="s">
        <v>350</v>
      </c>
      <c r="D260" s="41" t="s">
        <v>355</v>
      </c>
      <c r="E260" s="41" t="s">
        <v>170</v>
      </c>
      <c r="F260" s="42">
        <v>500000</v>
      </c>
      <c r="G260" s="42">
        <v>229333.36</v>
      </c>
      <c r="H260" s="43">
        <v>0.45866672000000003</v>
      </c>
      <c r="I260" s="34"/>
    </row>
    <row r="261" spans="1:9" ht="50.95" outlineLevel="7" x14ac:dyDescent="0.3">
      <c r="A261" s="40" t="s">
        <v>171</v>
      </c>
      <c r="B261" s="41" t="s">
        <v>190</v>
      </c>
      <c r="C261" s="41" t="s">
        <v>350</v>
      </c>
      <c r="D261" s="41" t="s">
        <v>355</v>
      </c>
      <c r="E261" s="41" t="s">
        <v>172</v>
      </c>
      <c r="F261" s="42">
        <v>500000</v>
      </c>
      <c r="G261" s="42">
        <v>229333.36</v>
      </c>
      <c r="H261" s="43">
        <v>0.45866672000000003</v>
      </c>
      <c r="I261" s="34"/>
    </row>
    <row r="262" spans="1:9" ht="50.95" outlineLevel="5" x14ac:dyDescent="0.3">
      <c r="A262" s="40" t="s">
        <v>356</v>
      </c>
      <c r="B262" s="41" t="s">
        <v>190</v>
      </c>
      <c r="C262" s="41" t="s">
        <v>350</v>
      </c>
      <c r="D262" s="41" t="s">
        <v>357</v>
      </c>
      <c r="E262" s="41" t="s">
        <v>156</v>
      </c>
      <c r="F262" s="42">
        <v>1822641.9</v>
      </c>
      <c r="G262" s="42">
        <v>1822641.9</v>
      </c>
      <c r="H262" s="43">
        <v>1</v>
      </c>
      <c r="I262" s="34"/>
    </row>
    <row r="263" spans="1:9" ht="34" outlineLevel="6" x14ac:dyDescent="0.3">
      <c r="A263" s="40" t="s">
        <v>169</v>
      </c>
      <c r="B263" s="41" t="s">
        <v>190</v>
      </c>
      <c r="C263" s="41" t="s">
        <v>350</v>
      </c>
      <c r="D263" s="41" t="s">
        <v>357</v>
      </c>
      <c r="E263" s="41" t="s">
        <v>170</v>
      </c>
      <c r="F263" s="42">
        <v>1822641.9</v>
      </c>
      <c r="G263" s="42">
        <v>1822641.9</v>
      </c>
      <c r="H263" s="43">
        <v>1</v>
      </c>
      <c r="I263" s="34"/>
    </row>
    <row r="264" spans="1:9" ht="50.95" outlineLevel="7" x14ac:dyDescent="0.3">
      <c r="A264" s="40" t="s">
        <v>171</v>
      </c>
      <c r="B264" s="41" t="s">
        <v>190</v>
      </c>
      <c r="C264" s="41" t="s">
        <v>350</v>
      </c>
      <c r="D264" s="41" t="s">
        <v>357</v>
      </c>
      <c r="E264" s="41" t="s">
        <v>172</v>
      </c>
      <c r="F264" s="42">
        <v>1822641.9</v>
      </c>
      <c r="G264" s="42">
        <v>1822641.9</v>
      </c>
      <c r="H264" s="43">
        <v>1</v>
      </c>
      <c r="I264" s="34"/>
    </row>
    <row r="265" spans="1:9" ht="50.95" outlineLevel="3" x14ac:dyDescent="0.3">
      <c r="A265" s="40" t="s">
        <v>358</v>
      </c>
      <c r="B265" s="41" t="s">
        <v>190</v>
      </c>
      <c r="C265" s="41" t="s">
        <v>350</v>
      </c>
      <c r="D265" s="41" t="s">
        <v>359</v>
      </c>
      <c r="E265" s="41" t="s">
        <v>156</v>
      </c>
      <c r="F265" s="42">
        <v>20093912.719999999</v>
      </c>
      <c r="G265" s="42">
        <v>7928815.9800000004</v>
      </c>
      <c r="H265" s="43">
        <v>0.39458795758121518</v>
      </c>
      <c r="I265" s="34"/>
    </row>
    <row r="266" spans="1:9" ht="34" outlineLevel="4" x14ac:dyDescent="0.3">
      <c r="A266" s="44" t="s">
        <v>360</v>
      </c>
      <c r="B266" s="41" t="s">
        <v>190</v>
      </c>
      <c r="C266" s="41" t="s">
        <v>350</v>
      </c>
      <c r="D266" s="41" t="s">
        <v>361</v>
      </c>
      <c r="E266" s="41" t="s">
        <v>156</v>
      </c>
      <c r="F266" s="42">
        <v>20093912.719999999</v>
      </c>
      <c r="G266" s="42">
        <v>7928815.9800000004</v>
      </c>
      <c r="H266" s="43">
        <v>0.39458795758121518</v>
      </c>
      <c r="I266" s="34"/>
    </row>
    <row r="267" spans="1:9" ht="67.95" outlineLevel="5" x14ac:dyDescent="0.3">
      <c r="A267" s="44" t="s">
        <v>362</v>
      </c>
      <c r="B267" s="41" t="s">
        <v>190</v>
      </c>
      <c r="C267" s="41" t="s">
        <v>350</v>
      </c>
      <c r="D267" s="41" t="s">
        <v>363</v>
      </c>
      <c r="E267" s="41" t="s">
        <v>156</v>
      </c>
      <c r="F267" s="42">
        <v>2170900</v>
      </c>
      <c r="G267" s="42">
        <v>1130845.03</v>
      </c>
      <c r="H267" s="43">
        <v>0.5209106960246902</v>
      </c>
      <c r="I267" s="34"/>
    </row>
    <row r="268" spans="1:9" ht="34" outlineLevel="6" x14ac:dyDescent="0.3">
      <c r="A268" s="40" t="s">
        <v>169</v>
      </c>
      <c r="B268" s="41" t="s">
        <v>190</v>
      </c>
      <c r="C268" s="41" t="s">
        <v>350</v>
      </c>
      <c r="D268" s="41" t="s">
        <v>363</v>
      </c>
      <c r="E268" s="41" t="s">
        <v>170</v>
      </c>
      <c r="F268" s="42">
        <v>2170900</v>
      </c>
      <c r="G268" s="42">
        <v>1130845.03</v>
      </c>
      <c r="H268" s="43">
        <v>0.5209106960246902</v>
      </c>
      <c r="I268" s="34"/>
    </row>
    <row r="269" spans="1:9" ht="50.95" outlineLevel="7" x14ac:dyDescent="0.3">
      <c r="A269" s="40" t="s">
        <v>171</v>
      </c>
      <c r="B269" s="41" t="s">
        <v>190</v>
      </c>
      <c r="C269" s="41" t="s">
        <v>350</v>
      </c>
      <c r="D269" s="41" t="s">
        <v>363</v>
      </c>
      <c r="E269" s="41" t="s">
        <v>172</v>
      </c>
      <c r="F269" s="42">
        <v>2170900</v>
      </c>
      <c r="G269" s="42">
        <v>1130845.03</v>
      </c>
      <c r="H269" s="43">
        <v>0.5209106960246902</v>
      </c>
      <c r="I269" s="34"/>
    </row>
    <row r="270" spans="1:9" ht="50.95" outlineLevel="5" x14ac:dyDescent="0.3">
      <c r="A270" s="40" t="s">
        <v>364</v>
      </c>
      <c r="B270" s="41" t="s">
        <v>190</v>
      </c>
      <c r="C270" s="41" t="s">
        <v>350</v>
      </c>
      <c r="D270" s="41" t="s">
        <v>365</v>
      </c>
      <c r="E270" s="41" t="s">
        <v>156</v>
      </c>
      <c r="F270" s="42">
        <v>4948000</v>
      </c>
      <c r="G270" s="42">
        <v>4034746.67</v>
      </c>
      <c r="H270" s="43">
        <v>0.81542980396119646</v>
      </c>
      <c r="I270" s="34"/>
    </row>
    <row r="271" spans="1:9" ht="34" outlineLevel="6" x14ac:dyDescent="0.3">
      <c r="A271" s="40" t="s">
        <v>169</v>
      </c>
      <c r="B271" s="41" t="s">
        <v>190</v>
      </c>
      <c r="C271" s="41" t="s">
        <v>350</v>
      </c>
      <c r="D271" s="41" t="s">
        <v>365</v>
      </c>
      <c r="E271" s="41" t="s">
        <v>170</v>
      </c>
      <c r="F271" s="42">
        <v>4948000</v>
      </c>
      <c r="G271" s="42">
        <v>4034746.67</v>
      </c>
      <c r="H271" s="43">
        <v>0.81542980396119646</v>
      </c>
      <c r="I271" s="34"/>
    </row>
    <row r="272" spans="1:9" ht="50.95" outlineLevel="7" x14ac:dyDescent="0.3">
      <c r="A272" s="40" t="s">
        <v>171</v>
      </c>
      <c r="B272" s="41" t="s">
        <v>190</v>
      </c>
      <c r="C272" s="41" t="s">
        <v>350</v>
      </c>
      <c r="D272" s="41" t="s">
        <v>365</v>
      </c>
      <c r="E272" s="41" t="s">
        <v>172</v>
      </c>
      <c r="F272" s="42">
        <v>4948000</v>
      </c>
      <c r="G272" s="42">
        <v>4034746.67</v>
      </c>
      <c r="H272" s="43">
        <v>0.81542980396119646</v>
      </c>
      <c r="I272" s="34"/>
    </row>
    <row r="273" spans="1:9" ht="34" outlineLevel="5" x14ac:dyDescent="0.3">
      <c r="A273" s="40" t="s">
        <v>366</v>
      </c>
      <c r="B273" s="41" t="s">
        <v>190</v>
      </c>
      <c r="C273" s="41" t="s">
        <v>350</v>
      </c>
      <c r="D273" s="41" t="s">
        <v>367</v>
      </c>
      <c r="E273" s="41" t="s">
        <v>156</v>
      </c>
      <c r="F273" s="42">
        <v>3983396.72</v>
      </c>
      <c r="G273" s="42">
        <v>2741599.63</v>
      </c>
      <c r="H273" s="43">
        <v>0.68825673733044601</v>
      </c>
      <c r="I273" s="34"/>
    </row>
    <row r="274" spans="1:9" ht="34" outlineLevel="6" x14ac:dyDescent="0.3">
      <c r="A274" s="40" t="s">
        <v>169</v>
      </c>
      <c r="B274" s="41" t="s">
        <v>190</v>
      </c>
      <c r="C274" s="41" t="s">
        <v>350</v>
      </c>
      <c r="D274" s="41" t="s">
        <v>367</v>
      </c>
      <c r="E274" s="41" t="s">
        <v>170</v>
      </c>
      <c r="F274" s="42">
        <v>3983396.72</v>
      </c>
      <c r="G274" s="42">
        <v>2741599.63</v>
      </c>
      <c r="H274" s="43">
        <v>0.68825673733044601</v>
      </c>
      <c r="I274" s="34"/>
    </row>
    <row r="275" spans="1:9" ht="50.95" outlineLevel="7" x14ac:dyDescent="0.3">
      <c r="A275" s="40" t="s">
        <v>171</v>
      </c>
      <c r="B275" s="41" t="s">
        <v>190</v>
      </c>
      <c r="C275" s="41" t="s">
        <v>350</v>
      </c>
      <c r="D275" s="41" t="s">
        <v>367</v>
      </c>
      <c r="E275" s="41" t="s">
        <v>172</v>
      </c>
      <c r="F275" s="42">
        <v>3983396.72</v>
      </c>
      <c r="G275" s="42">
        <v>2741599.63</v>
      </c>
      <c r="H275" s="43">
        <v>0.68825673733044601</v>
      </c>
      <c r="I275" s="34"/>
    </row>
    <row r="276" spans="1:9" ht="50.95" outlineLevel="5" x14ac:dyDescent="0.3">
      <c r="A276" s="40" t="s">
        <v>368</v>
      </c>
      <c r="B276" s="41" t="s">
        <v>190</v>
      </c>
      <c r="C276" s="41" t="s">
        <v>350</v>
      </c>
      <c r="D276" s="41" t="s">
        <v>369</v>
      </c>
      <c r="E276" s="41" t="s">
        <v>156</v>
      </c>
      <c r="F276" s="42">
        <v>8991616</v>
      </c>
      <c r="G276" s="42">
        <v>21624.65</v>
      </c>
      <c r="H276" s="43">
        <v>2.4049792606801713E-3</v>
      </c>
      <c r="I276" s="34"/>
    </row>
    <row r="277" spans="1:9" ht="34" outlineLevel="6" x14ac:dyDescent="0.3">
      <c r="A277" s="40" t="s">
        <v>169</v>
      </c>
      <c r="B277" s="41" t="s">
        <v>190</v>
      </c>
      <c r="C277" s="41" t="s">
        <v>350</v>
      </c>
      <c r="D277" s="41" t="s">
        <v>369</v>
      </c>
      <c r="E277" s="41" t="s">
        <v>170</v>
      </c>
      <c r="F277" s="42">
        <v>8991616</v>
      </c>
      <c r="G277" s="42">
        <v>21624.65</v>
      </c>
      <c r="H277" s="43">
        <v>2.4049792606801713E-3</v>
      </c>
      <c r="I277" s="34"/>
    </row>
    <row r="278" spans="1:9" ht="50.95" outlineLevel="7" x14ac:dyDescent="0.3">
      <c r="A278" s="40" t="s">
        <v>171</v>
      </c>
      <c r="B278" s="41" t="s">
        <v>190</v>
      </c>
      <c r="C278" s="41" t="s">
        <v>350</v>
      </c>
      <c r="D278" s="41" t="s">
        <v>369</v>
      </c>
      <c r="E278" s="41" t="s">
        <v>172</v>
      </c>
      <c r="F278" s="42">
        <v>8991616</v>
      </c>
      <c r="G278" s="42">
        <v>21624.65</v>
      </c>
      <c r="H278" s="43">
        <v>2.4049792606801713E-3</v>
      </c>
      <c r="I278" s="34"/>
    </row>
    <row r="279" spans="1:9" ht="67.95" outlineLevel="3" x14ac:dyDescent="0.3">
      <c r="A279" s="40" t="s">
        <v>370</v>
      </c>
      <c r="B279" s="41" t="s">
        <v>190</v>
      </c>
      <c r="C279" s="41" t="s">
        <v>350</v>
      </c>
      <c r="D279" s="41" t="s">
        <v>371</v>
      </c>
      <c r="E279" s="41" t="s">
        <v>156</v>
      </c>
      <c r="F279" s="42">
        <v>13314993.390000001</v>
      </c>
      <c r="G279" s="42">
        <v>12517842.359999999</v>
      </c>
      <c r="H279" s="43">
        <v>0.94013132364010887</v>
      </c>
      <c r="I279" s="34"/>
    </row>
    <row r="280" spans="1:9" ht="34" outlineLevel="4" x14ac:dyDescent="0.3">
      <c r="A280" s="40" t="s">
        <v>372</v>
      </c>
      <c r="B280" s="41" t="s">
        <v>190</v>
      </c>
      <c r="C280" s="41" t="s">
        <v>350</v>
      </c>
      <c r="D280" s="41" t="s">
        <v>373</v>
      </c>
      <c r="E280" s="41" t="s">
        <v>156</v>
      </c>
      <c r="F280" s="42">
        <v>6580431.5700000003</v>
      </c>
      <c r="G280" s="42">
        <v>5783280.54</v>
      </c>
      <c r="H280" s="43">
        <v>0.87886037237524228</v>
      </c>
      <c r="I280" s="34"/>
    </row>
    <row r="281" spans="1:9" ht="34" outlineLevel="5" x14ac:dyDescent="0.3">
      <c r="A281" s="40" t="s">
        <v>374</v>
      </c>
      <c r="B281" s="41" t="s">
        <v>190</v>
      </c>
      <c r="C281" s="41" t="s">
        <v>350</v>
      </c>
      <c r="D281" s="41" t="s">
        <v>375</v>
      </c>
      <c r="E281" s="41" t="s">
        <v>156</v>
      </c>
      <c r="F281" s="42">
        <v>6580431.5700000003</v>
      </c>
      <c r="G281" s="42">
        <v>5783280.54</v>
      </c>
      <c r="H281" s="43">
        <v>0.87886037237524228</v>
      </c>
      <c r="I281" s="34"/>
    </row>
    <row r="282" spans="1:9" ht="34" outlineLevel="6" x14ac:dyDescent="0.3">
      <c r="A282" s="40" t="s">
        <v>169</v>
      </c>
      <c r="B282" s="41" t="s">
        <v>190</v>
      </c>
      <c r="C282" s="41" t="s">
        <v>350</v>
      </c>
      <c r="D282" s="41" t="s">
        <v>375</v>
      </c>
      <c r="E282" s="41" t="s">
        <v>170</v>
      </c>
      <c r="F282" s="42">
        <v>6580431.5700000003</v>
      </c>
      <c r="G282" s="42">
        <v>5783280.54</v>
      </c>
      <c r="H282" s="43">
        <v>0.87886037237524228</v>
      </c>
      <c r="I282" s="34"/>
    </row>
    <row r="283" spans="1:9" ht="50.95" outlineLevel="7" x14ac:dyDescent="0.3">
      <c r="A283" s="40" t="s">
        <v>171</v>
      </c>
      <c r="B283" s="41" t="s">
        <v>190</v>
      </c>
      <c r="C283" s="41" t="s">
        <v>350</v>
      </c>
      <c r="D283" s="41" t="s">
        <v>375</v>
      </c>
      <c r="E283" s="41" t="s">
        <v>172</v>
      </c>
      <c r="F283" s="42">
        <v>6580431.5700000003</v>
      </c>
      <c r="G283" s="42">
        <v>5783280.54</v>
      </c>
      <c r="H283" s="43">
        <v>0.87886037237524228</v>
      </c>
      <c r="I283" s="34"/>
    </row>
    <row r="284" spans="1:9" ht="34" outlineLevel="4" collapsed="1" x14ac:dyDescent="0.3">
      <c r="A284" s="40" t="s">
        <v>376</v>
      </c>
      <c r="B284" s="41" t="s">
        <v>190</v>
      </c>
      <c r="C284" s="41" t="s">
        <v>350</v>
      </c>
      <c r="D284" s="41" t="s">
        <v>377</v>
      </c>
      <c r="E284" s="41" t="s">
        <v>156</v>
      </c>
      <c r="F284" s="42">
        <v>6734561.8200000003</v>
      </c>
      <c r="G284" s="42">
        <v>6734561.8200000003</v>
      </c>
      <c r="H284" s="43">
        <v>1</v>
      </c>
      <c r="I284" s="34"/>
    </row>
    <row r="285" spans="1:9" ht="50.95" outlineLevel="5" x14ac:dyDescent="0.3">
      <c r="A285" s="40" t="s">
        <v>378</v>
      </c>
      <c r="B285" s="41" t="s">
        <v>190</v>
      </c>
      <c r="C285" s="41" t="s">
        <v>350</v>
      </c>
      <c r="D285" s="41" t="s">
        <v>379</v>
      </c>
      <c r="E285" s="41" t="s">
        <v>156</v>
      </c>
      <c r="F285" s="42">
        <v>752035.77</v>
      </c>
      <c r="G285" s="42">
        <v>752035.77</v>
      </c>
      <c r="H285" s="43">
        <v>1</v>
      </c>
      <c r="I285" s="34"/>
    </row>
    <row r="286" spans="1:9" ht="34" outlineLevel="6" x14ac:dyDescent="0.3">
      <c r="A286" s="40" t="s">
        <v>169</v>
      </c>
      <c r="B286" s="41" t="s">
        <v>190</v>
      </c>
      <c r="C286" s="41" t="s">
        <v>350</v>
      </c>
      <c r="D286" s="41" t="s">
        <v>379</v>
      </c>
      <c r="E286" s="41" t="s">
        <v>170</v>
      </c>
      <c r="F286" s="42">
        <v>752035.77</v>
      </c>
      <c r="G286" s="42">
        <v>752035.77</v>
      </c>
      <c r="H286" s="43">
        <v>1</v>
      </c>
      <c r="I286" s="34"/>
    </row>
    <row r="287" spans="1:9" ht="50.95" outlineLevel="7" x14ac:dyDescent="0.3">
      <c r="A287" s="40" t="s">
        <v>171</v>
      </c>
      <c r="B287" s="41" t="s">
        <v>190</v>
      </c>
      <c r="C287" s="41" t="s">
        <v>350</v>
      </c>
      <c r="D287" s="41" t="s">
        <v>379</v>
      </c>
      <c r="E287" s="41" t="s">
        <v>172</v>
      </c>
      <c r="F287" s="42">
        <v>752035.77</v>
      </c>
      <c r="G287" s="42">
        <v>752035.77</v>
      </c>
      <c r="H287" s="43">
        <v>1</v>
      </c>
      <c r="I287" s="34"/>
    </row>
    <row r="288" spans="1:9" ht="84.9" outlineLevel="5" x14ac:dyDescent="0.3">
      <c r="A288" s="40" t="s">
        <v>380</v>
      </c>
      <c r="B288" s="41" t="s">
        <v>190</v>
      </c>
      <c r="C288" s="41" t="s">
        <v>350</v>
      </c>
      <c r="D288" s="41" t="s">
        <v>381</v>
      </c>
      <c r="E288" s="41" t="s">
        <v>156</v>
      </c>
      <c r="F288" s="42">
        <v>5803050.2599999998</v>
      </c>
      <c r="G288" s="42">
        <v>5803050.2599999998</v>
      </c>
      <c r="H288" s="43">
        <v>1</v>
      </c>
      <c r="I288" s="34"/>
    </row>
    <row r="289" spans="1:9" ht="34" outlineLevel="6" x14ac:dyDescent="0.3">
      <c r="A289" s="44" t="s">
        <v>169</v>
      </c>
      <c r="B289" s="41" t="s">
        <v>190</v>
      </c>
      <c r="C289" s="41" t="s">
        <v>350</v>
      </c>
      <c r="D289" s="41" t="s">
        <v>381</v>
      </c>
      <c r="E289" s="41" t="s">
        <v>170</v>
      </c>
      <c r="F289" s="42">
        <v>5803050.2599999998</v>
      </c>
      <c r="G289" s="42">
        <v>5803050.2599999998</v>
      </c>
      <c r="H289" s="43">
        <v>1</v>
      </c>
      <c r="I289" s="34"/>
    </row>
    <row r="290" spans="1:9" ht="50.95" outlineLevel="7" x14ac:dyDescent="0.3">
      <c r="A290" s="44" t="s">
        <v>171</v>
      </c>
      <c r="B290" s="41" t="s">
        <v>190</v>
      </c>
      <c r="C290" s="41" t="s">
        <v>350</v>
      </c>
      <c r="D290" s="41" t="s">
        <v>381</v>
      </c>
      <c r="E290" s="41" t="s">
        <v>172</v>
      </c>
      <c r="F290" s="42">
        <v>5803050.2599999998</v>
      </c>
      <c r="G290" s="42">
        <v>5803050.2599999998</v>
      </c>
      <c r="H290" s="43">
        <v>1</v>
      </c>
      <c r="I290" s="34"/>
    </row>
    <row r="291" spans="1:9" ht="50.95" outlineLevel="5" x14ac:dyDescent="0.3">
      <c r="A291" s="44" t="s">
        <v>382</v>
      </c>
      <c r="B291" s="41" t="s">
        <v>190</v>
      </c>
      <c r="C291" s="41" t="s">
        <v>350</v>
      </c>
      <c r="D291" s="41" t="s">
        <v>383</v>
      </c>
      <c r="E291" s="41" t="s">
        <v>156</v>
      </c>
      <c r="F291" s="42">
        <v>179475.79</v>
      </c>
      <c r="G291" s="42">
        <v>179475.79</v>
      </c>
      <c r="H291" s="43">
        <v>1</v>
      </c>
      <c r="I291" s="34"/>
    </row>
    <row r="292" spans="1:9" ht="34" outlineLevel="6" x14ac:dyDescent="0.3">
      <c r="A292" s="40" t="s">
        <v>169</v>
      </c>
      <c r="B292" s="41" t="s">
        <v>190</v>
      </c>
      <c r="C292" s="41" t="s">
        <v>350</v>
      </c>
      <c r="D292" s="41" t="s">
        <v>383</v>
      </c>
      <c r="E292" s="41" t="s">
        <v>170</v>
      </c>
      <c r="F292" s="42">
        <v>179475.79</v>
      </c>
      <c r="G292" s="42">
        <v>179475.79</v>
      </c>
      <c r="H292" s="43">
        <v>1</v>
      </c>
      <c r="I292" s="34"/>
    </row>
    <row r="293" spans="1:9" ht="50.95" outlineLevel="7" x14ac:dyDescent="0.3">
      <c r="A293" s="40" t="s">
        <v>171</v>
      </c>
      <c r="B293" s="41" t="s">
        <v>190</v>
      </c>
      <c r="C293" s="41" t="s">
        <v>350</v>
      </c>
      <c r="D293" s="41" t="s">
        <v>383</v>
      </c>
      <c r="E293" s="41" t="s">
        <v>172</v>
      </c>
      <c r="F293" s="42">
        <v>179475.79</v>
      </c>
      <c r="G293" s="42">
        <v>179475.79</v>
      </c>
      <c r="H293" s="43">
        <v>1</v>
      </c>
      <c r="I293" s="34"/>
    </row>
    <row r="294" spans="1:9" ht="34" outlineLevel="2" x14ac:dyDescent="0.3">
      <c r="A294" s="40" t="s">
        <v>384</v>
      </c>
      <c r="B294" s="41" t="s">
        <v>190</v>
      </c>
      <c r="C294" s="41" t="s">
        <v>385</v>
      </c>
      <c r="D294" s="41" t="s">
        <v>155</v>
      </c>
      <c r="E294" s="41" t="s">
        <v>156</v>
      </c>
      <c r="F294" s="42">
        <v>5404603.9800000004</v>
      </c>
      <c r="G294" s="42">
        <v>2845175.18</v>
      </c>
      <c r="H294" s="43">
        <v>0.52643545956904692</v>
      </c>
      <c r="I294" s="34"/>
    </row>
    <row r="295" spans="1:9" ht="67.95" outlineLevel="3" x14ac:dyDescent="0.3">
      <c r="A295" s="40" t="s">
        <v>330</v>
      </c>
      <c r="B295" s="41" t="s">
        <v>190</v>
      </c>
      <c r="C295" s="41" t="s">
        <v>385</v>
      </c>
      <c r="D295" s="41" t="s">
        <v>331</v>
      </c>
      <c r="E295" s="41" t="s">
        <v>156</v>
      </c>
      <c r="F295" s="42">
        <v>5404603.9800000004</v>
      </c>
      <c r="G295" s="42">
        <v>2845175.18</v>
      </c>
      <c r="H295" s="43">
        <v>0.52643545956904692</v>
      </c>
      <c r="I295" s="34"/>
    </row>
    <row r="296" spans="1:9" ht="50.95" outlineLevel="4" x14ac:dyDescent="0.3">
      <c r="A296" s="40" t="s">
        <v>690</v>
      </c>
      <c r="B296" s="41" t="s">
        <v>190</v>
      </c>
      <c r="C296" s="41" t="s">
        <v>385</v>
      </c>
      <c r="D296" s="41" t="s">
        <v>332</v>
      </c>
      <c r="E296" s="41" t="s">
        <v>156</v>
      </c>
      <c r="F296" s="42">
        <v>5404603.9800000004</v>
      </c>
      <c r="G296" s="42">
        <v>2845175.18</v>
      </c>
      <c r="H296" s="43">
        <v>0.52643545956904692</v>
      </c>
      <c r="I296" s="34"/>
    </row>
    <row r="297" spans="1:9" ht="50.95" outlineLevel="5" x14ac:dyDescent="0.3">
      <c r="A297" s="40" t="s">
        <v>386</v>
      </c>
      <c r="B297" s="41" t="s">
        <v>190</v>
      </c>
      <c r="C297" s="41" t="s">
        <v>385</v>
      </c>
      <c r="D297" s="41" t="s">
        <v>387</v>
      </c>
      <c r="E297" s="41" t="s">
        <v>156</v>
      </c>
      <c r="F297" s="42">
        <v>5104603.9800000004</v>
      </c>
      <c r="G297" s="42">
        <v>2759819.92</v>
      </c>
      <c r="H297" s="43">
        <v>0.54065309097690273</v>
      </c>
      <c r="I297" s="34"/>
    </row>
    <row r="298" spans="1:9" outlineLevel="6" x14ac:dyDescent="0.3">
      <c r="A298" s="40" t="s">
        <v>173</v>
      </c>
      <c r="B298" s="41" t="s">
        <v>190</v>
      </c>
      <c r="C298" s="41" t="s">
        <v>385</v>
      </c>
      <c r="D298" s="41" t="s">
        <v>387</v>
      </c>
      <c r="E298" s="41" t="s">
        <v>174</v>
      </c>
      <c r="F298" s="42">
        <v>5104603.9800000004</v>
      </c>
      <c r="G298" s="42">
        <v>2759819.92</v>
      </c>
      <c r="H298" s="43">
        <v>0.54065309097690273</v>
      </c>
      <c r="I298" s="34"/>
    </row>
    <row r="299" spans="1:9" ht="67.95" outlineLevel="7" x14ac:dyDescent="0.3">
      <c r="A299" s="40" t="s">
        <v>312</v>
      </c>
      <c r="B299" s="41" t="s">
        <v>190</v>
      </c>
      <c r="C299" s="41" t="s">
        <v>385</v>
      </c>
      <c r="D299" s="41" t="s">
        <v>387</v>
      </c>
      <c r="E299" s="41" t="s">
        <v>313</v>
      </c>
      <c r="F299" s="42">
        <v>5104603.9800000004</v>
      </c>
      <c r="G299" s="42">
        <v>2759819.92</v>
      </c>
      <c r="H299" s="43">
        <v>0.54065309097690273</v>
      </c>
      <c r="I299" s="34"/>
    </row>
    <row r="300" spans="1:9" ht="50.95" outlineLevel="5" x14ac:dyDescent="0.3">
      <c r="A300" s="40" t="s">
        <v>666</v>
      </c>
      <c r="B300" s="41" t="s">
        <v>190</v>
      </c>
      <c r="C300" s="41" t="s">
        <v>385</v>
      </c>
      <c r="D300" s="41" t="s">
        <v>388</v>
      </c>
      <c r="E300" s="41" t="s">
        <v>156</v>
      </c>
      <c r="F300" s="42">
        <v>300000</v>
      </c>
      <c r="G300" s="42">
        <v>85355.26</v>
      </c>
      <c r="H300" s="43">
        <v>0.28451753333333335</v>
      </c>
      <c r="I300" s="34"/>
    </row>
    <row r="301" spans="1:9" outlineLevel="6" x14ac:dyDescent="0.3">
      <c r="A301" s="40" t="s">
        <v>173</v>
      </c>
      <c r="B301" s="41" t="s">
        <v>190</v>
      </c>
      <c r="C301" s="41" t="s">
        <v>385</v>
      </c>
      <c r="D301" s="41" t="s">
        <v>388</v>
      </c>
      <c r="E301" s="41" t="s">
        <v>174</v>
      </c>
      <c r="F301" s="42">
        <v>300000</v>
      </c>
      <c r="G301" s="42">
        <v>85355.26</v>
      </c>
      <c r="H301" s="43">
        <v>0.28451753333333335</v>
      </c>
      <c r="I301" s="34"/>
    </row>
    <row r="302" spans="1:9" ht="67.95" outlineLevel="7" x14ac:dyDescent="0.3">
      <c r="A302" s="40" t="s">
        <v>312</v>
      </c>
      <c r="B302" s="41" t="s">
        <v>190</v>
      </c>
      <c r="C302" s="41" t="s">
        <v>385</v>
      </c>
      <c r="D302" s="41" t="s">
        <v>388</v>
      </c>
      <c r="E302" s="41" t="s">
        <v>313</v>
      </c>
      <c r="F302" s="42">
        <v>300000</v>
      </c>
      <c r="G302" s="42">
        <v>85355.26</v>
      </c>
      <c r="H302" s="43">
        <v>0.28451753333333335</v>
      </c>
      <c r="I302" s="34"/>
    </row>
    <row r="303" spans="1:9" outlineLevel="1" x14ac:dyDescent="0.3">
      <c r="A303" s="40" t="s">
        <v>389</v>
      </c>
      <c r="B303" s="41" t="s">
        <v>190</v>
      </c>
      <c r="C303" s="41" t="s">
        <v>390</v>
      </c>
      <c r="D303" s="41" t="s">
        <v>155</v>
      </c>
      <c r="E303" s="41" t="s">
        <v>156</v>
      </c>
      <c r="F303" s="42">
        <v>515000</v>
      </c>
      <c r="G303" s="42">
        <v>9253</v>
      </c>
      <c r="H303" s="43">
        <v>1.7966990291262135E-2</v>
      </c>
      <c r="I303" s="34"/>
    </row>
    <row r="304" spans="1:9" ht="34" outlineLevel="2" x14ac:dyDescent="0.3">
      <c r="A304" s="40" t="s">
        <v>391</v>
      </c>
      <c r="B304" s="41" t="s">
        <v>190</v>
      </c>
      <c r="C304" s="41" t="s">
        <v>392</v>
      </c>
      <c r="D304" s="41" t="s">
        <v>155</v>
      </c>
      <c r="E304" s="41" t="s">
        <v>156</v>
      </c>
      <c r="F304" s="42">
        <v>515000</v>
      </c>
      <c r="G304" s="42">
        <v>9253</v>
      </c>
      <c r="H304" s="43">
        <v>1.7966990291262135E-2</v>
      </c>
      <c r="I304" s="34"/>
    </row>
    <row r="305" spans="1:9" ht="50.95" outlineLevel="3" x14ac:dyDescent="0.3">
      <c r="A305" s="40" t="s">
        <v>393</v>
      </c>
      <c r="B305" s="41" t="s">
        <v>190</v>
      </c>
      <c r="C305" s="41" t="s">
        <v>392</v>
      </c>
      <c r="D305" s="41" t="s">
        <v>394</v>
      </c>
      <c r="E305" s="41" t="s">
        <v>156</v>
      </c>
      <c r="F305" s="42">
        <v>470000</v>
      </c>
      <c r="G305" s="42">
        <v>9253</v>
      </c>
      <c r="H305" s="43">
        <v>1.9687234042553192E-2</v>
      </c>
      <c r="I305" s="34"/>
    </row>
    <row r="306" spans="1:9" ht="50.95" outlineLevel="4" x14ac:dyDescent="0.3">
      <c r="A306" s="40" t="s">
        <v>667</v>
      </c>
      <c r="B306" s="41" t="s">
        <v>190</v>
      </c>
      <c r="C306" s="41" t="s">
        <v>392</v>
      </c>
      <c r="D306" s="41" t="s">
        <v>395</v>
      </c>
      <c r="E306" s="41" t="s">
        <v>156</v>
      </c>
      <c r="F306" s="42">
        <v>440000</v>
      </c>
      <c r="G306" s="42">
        <v>0</v>
      </c>
      <c r="H306" s="43">
        <v>0</v>
      </c>
      <c r="I306" s="34"/>
    </row>
    <row r="307" spans="1:9" ht="34" outlineLevel="5" x14ac:dyDescent="0.3">
      <c r="A307" s="40" t="s">
        <v>396</v>
      </c>
      <c r="B307" s="41" t="s">
        <v>190</v>
      </c>
      <c r="C307" s="41" t="s">
        <v>392</v>
      </c>
      <c r="D307" s="41" t="s">
        <v>397</v>
      </c>
      <c r="E307" s="41" t="s">
        <v>156</v>
      </c>
      <c r="F307" s="42">
        <v>440000</v>
      </c>
      <c r="G307" s="42">
        <v>0</v>
      </c>
      <c r="H307" s="43">
        <v>0</v>
      </c>
      <c r="I307" s="34"/>
    </row>
    <row r="308" spans="1:9" ht="34" outlineLevel="6" x14ac:dyDescent="0.3">
      <c r="A308" s="40" t="s">
        <v>169</v>
      </c>
      <c r="B308" s="41" t="s">
        <v>190</v>
      </c>
      <c r="C308" s="41" t="s">
        <v>392</v>
      </c>
      <c r="D308" s="41" t="s">
        <v>397</v>
      </c>
      <c r="E308" s="41" t="s">
        <v>170</v>
      </c>
      <c r="F308" s="42">
        <v>440000</v>
      </c>
      <c r="G308" s="42">
        <v>0</v>
      </c>
      <c r="H308" s="43">
        <v>0</v>
      </c>
      <c r="I308" s="34"/>
    </row>
    <row r="309" spans="1:9" ht="50.95" outlineLevel="7" x14ac:dyDescent="0.3">
      <c r="A309" s="40" t="s">
        <v>171</v>
      </c>
      <c r="B309" s="41" t="s">
        <v>190</v>
      </c>
      <c r="C309" s="41" t="s">
        <v>392</v>
      </c>
      <c r="D309" s="41" t="s">
        <v>397</v>
      </c>
      <c r="E309" s="41" t="s">
        <v>172</v>
      </c>
      <c r="F309" s="42">
        <v>440000</v>
      </c>
      <c r="G309" s="42">
        <v>0</v>
      </c>
      <c r="H309" s="43">
        <v>0</v>
      </c>
      <c r="I309" s="34"/>
    </row>
    <row r="310" spans="1:9" ht="34" outlineLevel="4" collapsed="1" x14ac:dyDescent="0.3">
      <c r="A310" s="40" t="s">
        <v>668</v>
      </c>
      <c r="B310" s="41" t="s">
        <v>190</v>
      </c>
      <c r="C310" s="41" t="s">
        <v>392</v>
      </c>
      <c r="D310" s="41" t="s">
        <v>398</v>
      </c>
      <c r="E310" s="41" t="s">
        <v>156</v>
      </c>
      <c r="F310" s="42">
        <v>30000</v>
      </c>
      <c r="G310" s="42">
        <v>9253</v>
      </c>
      <c r="H310" s="43">
        <v>0.30843333333333334</v>
      </c>
      <c r="I310" s="34"/>
    </row>
    <row r="311" spans="1:9" ht="22.45" customHeight="1" outlineLevel="5" x14ac:dyDescent="0.3">
      <c r="A311" s="40" t="s">
        <v>399</v>
      </c>
      <c r="B311" s="41" t="s">
        <v>190</v>
      </c>
      <c r="C311" s="41" t="s">
        <v>392</v>
      </c>
      <c r="D311" s="41" t="s">
        <v>400</v>
      </c>
      <c r="E311" s="41" t="s">
        <v>156</v>
      </c>
      <c r="F311" s="42">
        <v>30000</v>
      </c>
      <c r="G311" s="42">
        <v>9253</v>
      </c>
      <c r="H311" s="43">
        <v>0.30843333333333334</v>
      </c>
      <c r="I311" s="34"/>
    </row>
    <row r="312" spans="1:9" ht="34" outlineLevel="6" x14ac:dyDescent="0.3">
      <c r="A312" s="40" t="s">
        <v>169</v>
      </c>
      <c r="B312" s="41" t="s">
        <v>190</v>
      </c>
      <c r="C312" s="41" t="s">
        <v>392</v>
      </c>
      <c r="D312" s="41" t="s">
        <v>400</v>
      </c>
      <c r="E312" s="41" t="s">
        <v>170</v>
      </c>
      <c r="F312" s="42">
        <v>30000</v>
      </c>
      <c r="G312" s="42">
        <v>9253</v>
      </c>
      <c r="H312" s="43">
        <v>0.30843333333333334</v>
      </c>
      <c r="I312" s="34"/>
    </row>
    <row r="313" spans="1:9" ht="50.95" outlineLevel="7" x14ac:dyDescent="0.3">
      <c r="A313" s="40" t="s">
        <v>171</v>
      </c>
      <c r="B313" s="41" t="s">
        <v>190</v>
      </c>
      <c r="C313" s="41" t="s">
        <v>392</v>
      </c>
      <c r="D313" s="41" t="s">
        <v>400</v>
      </c>
      <c r="E313" s="41" t="s">
        <v>172</v>
      </c>
      <c r="F313" s="42">
        <v>30000</v>
      </c>
      <c r="G313" s="42">
        <v>9253</v>
      </c>
      <c r="H313" s="43">
        <v>0.30843333333333334</v>
      </c>
      <c r="I313" s="34"/>
    </row>
    <row r="314" spans="1:9" ht="84.9" outlineLevel="3" x14ac:dyDescent="0.3">
      <c r="A314" s="40" t="s">
        <v>401</v>
      </c>
      <c r="B314" s="41" t="s">
        <v>190</v>
      </c>
      <c r="C314" s="41" t="s">
        <v>392</v>
      </c>
      <c r="D314" s="41" t="s">
        <v>402</v>
      </c>
      <c r="E314" s="41" t="s">
        <v>156</v>
      </c>
      <c r="F314" s="42">
        <v>45000</v>
      </c>
      <c r="G314" s="42">
        <v>0</v>
      </c>
      <c r="H314" s="43">
        <v>0</v>
      </c>
      <c r="I314" s="34"/>
    </row>
    <row r="315" spans="1:9" ht="34" outlineLevel="4" x14ac:dyDescent="0.3">
      <c r="A315" s="40" t="s">
        <v>669</v>
      </c>
      <c r="B315" s="41" t="s">
        <v>190</v>
      </c>
      <c r="C315" s="41" t="s">
        <v>392</v>
      </c>
      <c r="D315" s="41" t="s">
        <v>403</v>
      </c>
      <c r="E315" s="41" t="s">
        <v>156</v>
      </c>
      <c r="F315" s="42">
        <v>45000</v>
      </c>
      <c r="G315" s="42">
        <v>0</v>
      </c>
      <c r="H315" s="43">
        <v>0</v>
      </c>
      <c r="I315" s="34"/>
    </row>
    <row r="316" spans="1:9" ht="24.45" customHeight="1" outlineLevel="5" x14ac:dyDescent="0.3">
      <c r="A316" s="40" t="s">
        <v>404</v>
      </c>
      <c r="B316" s="41" t="s">
        <v>190</v>
      </c>
      <c r="C316" s="41" t="s">
        <v>392</v>
      </c>
      <c r="D316" s="41" t="s">
        <v>405</v>
      </c>
      <c r="E316" s="41" t="s">
        <v>156</v>
      </c>
      <c r="F316" s="42">
        <v>45000</v>
      </c>
      <c r="G316" s="42">
        <v>0</v>
      </c>
      <c r="H316" s="43">
        <v>0</v>
      </c>
      <c r="I316" s="34"/>
    </row>
    <row r="317" spans="1:9" ht="34" outlineLevel="6" x14ac:dyDescent="0.3">
      <c r="A317" s="40" t="s">
        <v>169</v>
      </c>
      <c r="B317" s="41" t="s">
        <v>190</v>
      </c>
      <c r="C317" s="41" t="s">
        <v>392</v>
      </c>
      <c r="D317" s="41" t="s">
        <v>405</v>
      </c>
      <c r="E317" s="41" t="s">
        <v>170</v>
      </c>
      <c r="F317" s="42">
        <v>45000</v>
      </c>
      <c r="G317" s="42">
        <v>0</v>
      </c>
      <c r="H317" s="43">
        <v>0</v>
      </c>
      <c r="I317" s="34"/>
    </row>
    <row r="318" spans="1:9" ht="50.95" outlineLevel="7" x14ac:dyDescent="0.3">
      <c r="A318" s="40" t="s">
        <v>171</v>
      </c>
      <c r="B318" s="41" t="s">
        <v>190</v>
      </c>
      <c r="C318" s="41" t="s">
        <v>392</v>
      </c>
      <c r="D318" s="41" t="s">
        <v>405</v>
      </c>
      <c r="E318" s="41" t="s">
        <v>172</v>
      </c>
      <c r="F318" s="42">
        <v>45000</v>
      </c>
      <c r="G318" s="42">
        <v>0</v>
      </c>
      <c r="H318" s="43">
        <v>0</v>
      </c>
      <c r="I318" s="34"/>
    </row>
    <row r="319" spans="1:9" outlineLevel="1" x14ac:dyDescent="0.3">
      <c r="A319" s="40" t="s">
        <v>406</v>
      </c>
      <c r="B319" s="41" t="s">
        <v>190</v>
      </c>
      <c r="C319" s="41" t="s">
        <v>407</v>
      </c>
      <c r="D319" s="41" t="s">
        <v>155</v>
      </c>
      <c r="E319" s="41" t="s">
        <v>156</v>
      </c>
      <c r="F319" s="42">
        <v>28383886.370000001</v>
      </c>
      <c r="G319" s="42">
        <v>22332738.170000002</v>
      </c>
      <c r="H319" s="43">
        <v>0.78681044163156999</v>
      </c>
      <c r="I319" s="34"/>
    </row>
    <row r="320" spans="1:9" outlineLevel="2" x14ac:dyDescent="0.3">
      <c r="A320" s="40" t="s">
        <v>408</v>
      </c>
      <c r="B320" s="41" t="s">
        <v>190</v>
      </c>
      <c r="C320" s="41" t="s">
        <v>409</v>
      </c>
      <c r="D320" s="41" t="s">
        <v>155</v>
      </c>
      <c r="E320" s="41" t="s">
        <v>156</v>
      </c>
      <c r="F320" s="42">
        <v>28383886.370000001</v>
      </c>
      <c r="G320" s="42">
        <v>22332738.170000002</v>
      </c>
      <c r="H320" s="43">
        <v>0.78681044163156999</v>
      </c>
      <c r="I320" s="34"/>
    </row>
    <row r="321" spans="1:9" ht="50.95" outlineLevel="3" x14ac:dyDescent="0.3">
      <c r="A321" s="40" t="s">
        <v>410</v>
      </c>
      <c r="B321" s="41" t="s">
        <v>190</v>
      </c>
      <c r="C321" s="41" t="s">
        <v>409</v>
      </c>
      <c r="D321" s="41" t="s">
        <v>411</v>
      </c>
      <c r="E321" s="41" t="s">
        <v>156</v>
      </c>
      <c r="F321" s="42">
        <v>28383886.370000001</v>
      </c>
      <c r="G321" s="42">
        <v>22332738.170000002</v>
      </c>
      <c r="H321" s="43">
        <v>0.78681044163156999</v>
      </c>
      <c r="I321" s="34"/>
    </row>
    <row r="322" spans="1:9" ht="40.75" customHeight="1" outlineLevel="4" x14ac:dyDescent="0.3">
      <c r="A322" s="40" t="s">
        <v>692</v>
      </c>
      <c r="B322" s="41" t="s">
        <v>190</v>
      </c>
      <c r="C322" s="41" t="s">
        <v>409</v>
      </c>
      <c r="D322" s="41" t="s">
        <v>412</v>
      </c>
      <c r="E322" s="41" t="s">
        <v>156</v>
      </c>
      <c r="F322" s="42">
        <v>21888161.350000001</v>
      </c>
      <c r="G322" s="42">
        <v>15837013.15</v>
      </c>
      <c r="H322" s="43">
        <v>0.72354241622949289</v>
      </c>
      <c r="I322" s="34"/>
    </row>
    <row r="323" spans="1:9" ht="50.95" outlineLevel="5" x14ac:dyDescent="0.3">
      <c r="A323" s="40" t="s">
        <v>413</v>
      </c>
      <c r="B323" s="41" t="s">
        <v>190</v>
      </c>
      <c r="C323" s="41" t="s">
        <v>409</v>
      </c>
      <c r="D323" s="41" t="s">
        <v>414</v>
      </c>
      <c r="E323" s="41" t="s">
        <v>156</v>
      </c>
      <c r="F323" s="42">
        <v>20985466.739999998</v>
      </c>
      <c r="G323" s="42">
        <v>15691220.609999999</v>
      </c>
      <c r="H323" s="43">
        <v>0.74771844745731875</v>
      </c>
      <c r="I323" s="34"/>
    </row>
    <row r="324" spans="1:9" ht="50.95" outlineLevel="6" x14ac:dyDescent="0.3">
      <c r="A324" s="44" t="s">
        <v>415</v>
      </c>
      <c r="B324" s="41" t="s">
        <v>190</v>
      </c>
      <c r="C324" s="41" t="s">
        <v>409</v>
      </c>
      <c r="D324" s="41" t="s">
        <v>414</v>
      </c>
      <c r="E324" s="41" t="s">
        <v>416</v>
      </c>
      <c r="F324" s="42">
        <v>20985466.739999998</v>
      </c>
      <c r="G324" s="42">
        <v>15691220.609999999</v>
      </c>
      <c r="H324" s="43">
        <v>0.74771844745731875</v>
      </c>
      <c r="I324" s="34"/>
    </row>
    <row r="325" spans="1:9" outlineLevel="7" x14ac:dyDescent="0.3">
      <c r="A325" s="40" t="s">
        <v>417</v>
      </c>
      <c r="B325" s="41" t="s">
        <v>190</v>
      </c>
      <c r="C325" s="41" t="s">
        <v>409</v>
      </c>
      <c r="D325" s="41" t="s">
        <v>414</v>
      </c>
      <c r="E325" s="41" t="s">
        <v>418</v>
      </c>
      <c r="F325" s="42">
        <v>20985466.739999998</v>
      </c>
      <c r="G325" s="42">
        <v>15691220.609999999</v>
      </c>
      <c r="H325" s="43">
        <v>0.74771844745731875</v>
      </c>
      <c r="I325" s="34"/>
    </row>
    <row r="326" spans="1:9" ht="50.95" outlineLevel="5" x14ac:dyDescent="0.3">
      <c r="A326" s="40" t="s">
        <v>419</v>
      </c>
      <c r="B326" s="41" t="s">
        <v>190</v>
      </c>
      <c r="C326" s="41" t="s">
        <v>409</v>
      </c>
      <c r="D326" s="41" t="s">
        <v>420</v>
      </c>
      <c r="E326" s="41" t="s">
        <v>156</v>
      </c>
      <c r="F326" s="42">
        <v>902694.61</v>
      </c>
      <c r="G326" s="42">
        <v>145792.54</v>
      </c>
      <c r="H326" s="43">
        <v>0.16150815390378812</v>
      </c>
      <c r="I326" s="34"/>
    </row>
    <row r="327" spans="1:9" ht="50.95" outlineLevel="6" x14ac:dyDescent="0.3">
      <c r="A327" s="40" t="s">
        <v>415</v>
      </c>
      <c r="B327" s="41" t="s">
        <v>190</v>
      </c>
      <c r="C327" s="41" t="s">
        <v>409</v>
      </c>
      <c r="D327" s="41" t="s">
        <v>420</v>
      </c>
      <c r="E327" s="41" t="s">
        <v>416</v>
      </c>
      <c r="F327" s="42">
        <v>902694.61</v>
      </c>
      <c r="G327" s="42">
        <v>145792.54</v>
      </c>
      <c r="H327" s="43">
        <v>0.16150815390378812</v>
      </c>
      <c r="I327" s="34"/>
    </row>
    <row r="328" spans="1:9" outlineLevel="7" x14ac:dyDescent="0.3">
      <c r="A328" s="40" t="s">
        <v>417</v>
      </c>
      <c r="B328" s="41" t="s">
        <v>190</v>
      </c>
      <c r="C328" s="41" t="s">
        <v>409</v>
      </c>
      <c r="D328" s="41" t="s">
        <v>420</v>
      </c>
      <c r="E328" s="41" t="s">
        <v>418</v>
      </c>
      <c r="F328" s="42">
        <v>902694.61</v>
      </c>
      <c r="G328" s="42">
        <v>145792.54</v>
      </c>
      <c r="H328" s="43">
        <v>0.16150815390378812</v>
      </c>
      <c r="I328" s="34"/>
    </row>
    <row r="329" spans="1:9" outlineLevel="4" x14ac:dyDescent="0.3">
      <c r="A329" s="40" t="s">
        <v>421</v>
      </c>
      <c r="B329" s="41" t="s">
        <v>190</v>
      </c>
      <c r="C329" s="41" t="s">
        <v>409</v>
      </c>
      <c r="D329" s="41" t="s">
        <v>422</v>
      </c>
      <c r="E329" s="41" t="s">
        <v>156</v>
      </c>
      <c r="F329" s="42">
        <v>6495725.0199999996</v>
      </c>
      <c r="G329" s="42">
        <v>6495725.0199999996</v>
      </c>
      <c r="H329" s="43">
        <v>1</v>
      </c>
      <c r="I329" s="34"/>
    </row>
    <row r="330" spans="1:9" ht="84.9" outlineLevel="5" x14ac:dyDescent="0.3">
      <c r="A330" s="40" t="s">
        <v>423</v>
      </c>
      <c r="B330" s="41" t="s">
        <v>190</v>
      </c>
      <c r="C330" s="41" t="s">
        <v>409</v>
      </c>
      <c r="D330" s="41" t="s">
        <v>424</v>
      </c>
      <c r="E330" s="41" t="s">
        <v>156</v>
      </c>
      <c r="F330" s="42">
        <v>3940795.91</v>
      </c>
      <c r="G330" s="42">
        <v>3940795.91</v>
      </c>
      <c r="H330" s="43">
        <v>1</v>
      </c>
      <c r="I330" s="34"/>
    </row>
    <row r="331" spans="1:9" ht="50.95" outlineLevel="6" x14ac:dyDescent="0.3">
      <c r="A331" s="40" t="s">
        <v>415</v>
      </c>
      <c r="B331" s="41" t="s">
        <v>190</v>
      </c>
      <c r="C331" s="41" t="s">
        <v>409</v>
      </c>
      <c r="D331" s="41" t="s">
        <v>424</v>
      </c>
      <c r="E331" s="41" t="s">
        <v>416</v>
      </c>
      <c r="F331" s="42">
        <v>3940795.91</v>
      </c>
      <c r="G331" s="42">
        <v>3940795.91</v>
      </c>
      <c r="H331" s="43">
        <v>1</v>
      </c>
      <c r="I331" s="34"/>
    </row>
    <row r="332" spans="1:9" outlineLevel="7" x14ac:dyDescent="0.3">
      <c r="A332" s="40" t="s">
        <v>417</v>
      </c>
      <c r="B332" s="41" t="s">
        <v>190</v>
      </c>
      <c r="C332" s="41" t="s">
        <v>409</v>
      </c>
      <c r="D332" s="41" t="s">
        <v>424</v>
      </c>
      <c r="E332" s="41" t="s">
        <v>418</v>
      </c>
      <c r="F332" s="42">
        <v>3940795.91</v>
      </c>
      <c r="G332" s="42">
        <v>3940795.91</v>
      </c>
      <c r="H332" s="43">
        <v>1</v>
      </c>
      <c r="I332" s="34"/>
    </row>
    <row r="333" spans="1:9" ht="84.9" outlineLevel="5" x14ac:dyDescent="0.3">
      <c r="A333" s="40" t="s">
        <v>425</v>
      </c>
      <c r="B333" s="41" t="s">
        <v>190</v>
      </c>
      <c r="C333" s="41" t="s">
        <v>409</v>
      </c>
      <c r="D333" s="41" t="s">
        <v>426</v>
      </c>
      <c r="E333" s="41" t="s">
        <v>156</v>
      </c>
      <c r="F333" s="42">
        <v>2554929.11</v>
      </c>
      <c r="G333" s="42">
        <v>2554929.11</v>
      </c>
      <c r="H333" s="43">
        <v>1</v>
      </c>
      <c r="I333" s="34"/>
    </row>
    <row r="334" spans="1:9" ht="50.95" outlineLevel="6" x14ac:dyDescent="0.3">
      <c r="A334" s="40" t="s">
        <v>415</v>
      </c>
      <c r="B334" s="41" t="s">
        <v>190</v>
      </c>
      <c r="C334" s="41" t="s">
        <v>409</v>
      </c>
      <c r="D334" s="41" t="s">
        <v>426</v>
      </c>
      <c r="E334" s="41" t="s">
        <v>416</v>
      </c>
      <c r="F334" s="42">
        <v>2554929.11</v>
      </c>
      <c r="G334" s="42">
        <v>2554929.11</v>
      </c>
      <c r="H334" s="43">
        <v>1</v>
      </c>
      <c r="I334" s="34"/>
    </row>
    <row r="335" spans="1:9" outlineLevel="7" x14ac:dyDescent="0.3">
      <c r="A335" s="40" t="s">
        <v>417</v>
      </c>
      <c r="B335" s="41" t="s">
        <v>190</v>
      </c>
      <c r="C335" s="41" t="s">
        <v>409</v>
      </c>
      <c r="D335" s="41" t="s">
        <v>426</v>
      </c>
      <c r="E335" s="41" t="s">
        <v>418</v>
      </c>
      <c r="F335" s="42">
        <v>2554929.11</v>
      </c>
      <c r="G335" s="42">
        <v>2554929.11</v>
      </c>
      <c r="H335" s="43">
        <v>1</v>
      </c>
      <c r="I335" s="34"/>
    </row>
    <row r="336" spans="1:9" outlineLevel="1" x14ac:dyDescent="0.3">
      <c r="A336" s="40" t="s">
        <v>427</v>
      </c>
      <c r="B336" s="41" t="s">
        <v>190</v>
      </c>
      <c r="C336" s="41" t="s">
        <v>428</v>
      </c>
      <c r="D336" s="41" t="s">
        <v>155</v>
      </c>
      <c r="E336" s="41" t="s">
        <v>156</v>
      </c>
      <c r="F336" s="42">
        <v>50680937.890000001</v>
      </c>
      <c r="G336" s="42">
        <v>34824779.729999997</v>
      </c>
      <c r="H336" s="43">
        <v>0.68713763359283409</v>
      </c>
      <c r="I336" s="34"/>
    </row>
    <row r="337" spans="1:9" outlineLevel="2" x14ac:dyDescent="0.3">
      <c r="A337" s="40" t="s">
        <v>429</v>
      </c>
      <c r="B337" s="41" t="s">
        <v>190</v>
      </c>
      <c r="C337" s="41" t="s">
        <v>430</v>
      </c>
      <c r="D337" s="41" t="s">
        <v>155</v>
      </c>
      <c r="E337" s="41" t="s">
        <v>156</v>
      </c>
      <c r="F337" s="42">
        <v>50680937.890000001</v>
      </c>
      <c r="G337" s="42">
        <v>34824779.729999997</v>
      </c>
      <c r="H337" s="43">
        <v>0.68713763359283409</v>
      </c>
      <c r="I337" s="34"/>
    </row>
    <row r="338" spans="1:9" ht="50.95" outlineLevel="3" x14ac:dyDescent="0.3">
      <c r="A338" s="40" t="s">
        <v>410</v>
      </c>
      <c r="B338" s="41" t="s">
        <v>190</v>
      </c>
      <c r="C338" s="41" t="s">
        <v>430</v>
      </c>
      <c r="D338" s="41" t="s">
        <v>411</v>
      </c>
      <c r="E338" s="41" t="s">
        <v>156</v>
      </c>
      <c r="F338" s="42">
        <v>50680937.890000001</v>
      </c>
      <c r="G338" s="42">
        <v>34824779.729999997</v>
      </c>
      <c r="H338" s="43">
        <v>0.68713763359283409</v>
      </c>
      <c r="I338" s="34"/>
    </row>
    <row r="339" spans="1:9" ht="37.4" customHeight="1" outlineLevel="4" x14ac:dyDescent="0.3">
      <c r="A339" s="40" t="s">
        <v>431</v>
      </c>
      <c r="B339" s="41" t="s">
        <v>190</v>
      </c>
      <c r="C339" s="41" t="s">
        <v>430</v>
      </c>
      <c r="D339" s="41" t="s">
        <v>432</v>
      </c>
      <c r="E339" s="41" t="s">
        <v>156</v>
      </c>
      <c r="F339" s="42">
        <v>10775851.630000001</v>
      </c>
      <c r="G339" s="42">
        <v>7255591.8200000003</v>
      </c>
      <c r="H339" s="43">
        <v>0.67331957316490998</v>
      </c>
      <c r="I339" s="34"/>
    </row>
    <row r="340" spans="1:9" ht="50.95" outlineLevel="5" x14ac:dyDescent="0.3">
      <c r="A340" s="40" t="s">
        <v>433</v>
      </c>
      <c r="B340" s="41" t="s">
        <v>190</v>
      </c>
      <c r="C340" s="41" t="s">
        <v>430</v>
      </c>
      <c r="D340" s="41" t="s">
        <v>434</v>
      </c>
      <c r="E340" s="41" t="s">
        <v>156</v>
      </c>
      <c r="F340" s="42">
        <v>10602650.6</v>
      </c>
      <c r="G340" s="42">
        <v>7082390.79</v>
      </c>
      <c r="H340" s="43">
        <v>0.66798304095770167</v>
      </c>
      <c r="I340" s="34"/>
    </row>
    <row r="341" spans="1:9" ht="50.95" outlineLevel="6" x14ac:dyDescent="0.3">
      <c r="A341" s="40" t="s">
        <v>415</v>
      </c>
      <c r="B341" s="41" t="s">
        <v>190</v>
      </c>
      <c r="C341" s="41" t="s">
        <v>430</v>
      </c>
      <c r="D341" s="41" t="s">
        <v>434</v>
      </c>
      <c r="E341" s="41" t="s">
        <v>416</v>
      </c>
      <c r="F341" s="42">
        <v>10602650.6</v>
      </c>
      <c r="G341" s="42">
        <v>7082390.79</v>
      </c>
      <c r="H341" s="43">
        <v>0.66798304095770167</v>
      </c>
      <c r="I341" s="34"/>
    </row>
    <row r="342" spans="1:9" outlineLevel="7" x14ac:dyDescent="0.3">
      <c r="A342" s="40" t="s">
        <v>417</v>
      </c>
      <c r="B342" s="41" t="s">
        <v>190</v>
      </c>
      <c r="C342" s="41" t="s">
        <v>430</v>
      </c>
      <c r="D342" s="41" t="s">
        <v>434</v>
      </c>
      <c r="E342" s="41" t="s">
        <v>418</v>
      </c>
      <c r="F342" s="42">
        <v>10602650.6</v>
      </c>
      <c r="G342" s="42">
        <v>7082390.79</v>
      </c>
      <c r="H342" s="43">
        <v>0.66798304095770167</v>
      </c>
      <c r="I342" s="34"/>
    </row>
    <row r="343" spans="1:9" ht="84.9" outlineLevel="5" x14ac:dyDescent="0.3">
      <c r="A343" s="40" t="s">
        <v>435</v>
      </c>
      <c r="B343" s="41" t="s">
        <v>190</v>
      </c>
      <c r="C343" s="41" t="s">
        <v>430</v>
      </c>
      <c r="D343" s="41" t="s">
        <v>436</v>
      </c>
      <c r="E343" s="41" t="s">
        <v>156</v>
      </c>
      <c r="F343" s="42">
        <v>168005</v>
      </c>
      <c r="G343" s="42">
        <v>168005</v>
      </c>
      <c r="H343" s="43">
        <v>1</v>
      </c>
      <c r="I343" s="34"/>
    </row>
    <row r="344" spans="1:9" ht="50.95" outlineLevel="6" x14ac:dyDescent="0.3">
      <c r="A344" s="40" t="s">
        <v>415</v>
      </c>
      <c r="B344" s="41" t="s">
        <v>190</v>
      </c>
      <c r="C344" s="41" t="s">
        <v>430</v>
      </c>
      <c r="D344" s="41" t="s">
        <v>436</v>
      </c>
      <c r="E344" s="41" t="s">
        <v>416</v>
      </c>
      <c r="F344" s="42">
        <v>168005</v>
      </c>
      <c r="G344" s="42">
        <v>168005</v>
      </c>
      <c r="H344" s="43">
        <v>1</v>
      </c>
      <c r="I344" s="34"/>
    </row>
    <row r="345" spans="1:9" outlineLevel="7" x14ac:dyDescent="0.3">
      <c r="A345" s="40" t="s">
        <v>417</v>
      </c>
      <c r="B345" s="41" t="s">
        <v>190</v>
      </c>
      <c r="C345" s="41" t="s">
        <v>430</v>
      </c>
      <c r="D345" s="41" t="s">
        <v>436</v>
      </c>
      <c r="E345" s="41" t="s">
        <v>418</v>
      </c>
      <c r="F345" s="42">
        <v>168005</v>
      </c>
      <c r="G345" s="42">
        <v>168005</v>
      </c>
      <c r="H345" s="43">
        <v>1</v>
      </c>
      <c r="I345" s="34"/>
    </row>
    <row r="346" spans="1:9" ht="67.95" outlineLevel="5" x14ac:dyDescent="0.3">
      <c r="A346" s="40" t="s">
        <v>437</v>
      </c>
      <c r="B346" s="41" t="s">
        <v>190</v>
      </c>
      <c r="C346" s="41" t="s">
        <v>430</v>
      </c>
      <c r="D346" s="41" t="s">
        <v>438</v>
      </c>
      <c r="E346" s="41" t="s">
        <v>156</v>
      </c>
      <c r="F346" s="42">
        <v>5196.03</v>
      </c>
      <c r="G346" s="42">
        <v>5196.03</v>
      </c>
      <c r="H346" s="43">
        <v>1</v>
      </c>
      <c r="I346" s="34"/>
    </row>
    <row r="347" spans="1:9" ht="50.95" outlineLevel="6" x14ac:dyDescent="0.3">
      <c r="A347" s="40" t="s">
        <v>415</v>
      </c>
      <c r="B347" s="41" t="s">
        <v>190</v>
      </c>
      <c r="C347" s="41" t="s">
        <v>430</v>
      </c>
      <c r="D347" s="41" t="s">
        <v>438</v>
      </c>
      <c r="E347" s="41" t="s">
        <v>416</v>
      </c>
      <c r="F347" s="42">
        <v>5196.03</v>
      </c>
      <c r="G347" s="42">
        <v>5196.03</v>
      </c>
      <c r="H347" s="43">
        <v>1</v>
      </c>
      <c r="I347" s="34"/>
    </row>
    <row r="348" spans="1:9" outlineLevel="7" x14ac:dyDescent="0.3">
      <c r="A348" s="40" t="s">
        <v>417</v>
      </c>
      <c r="B348" s="41" t="s">
        <v>190</v>
      </c>
      <c r="C348" s="41" t="s">
        <v>430</v>
      </c>
      <c r="D348" s="41" t="s">
        <v>438</v>
      </c>
      <c r="E348" s="41" t="s">
        <v>418</v>
      </c>
      <c r="F348" s="42">
        <v>5196.03</v>
      </c>
      <c r="G348" s="42">
        <v>5196.03</v>
      </c>
      <c r="H348" s="43">
        <v>1</v>
      </c>
      <c r="I348" s="34"/>
    </row>
    <row r="349" spans="1:9" ht="34" outlineLevel="4" collapsed="1" x14ac:dyDescent="0.3">
      <c r="A349" s="40" t="s">
        <v>670</v>
      </c>
      <c r="B349" s="41" t="s">
        <v>190</v>
      </c>
      <c r="C349" s="41" t="s">
        <v>430</v>
      </c>
      <c r="D349" s="41" t="s">
        <v>439</v>
      </c>
      <c r="E349" s="41" t="s">
        <v>156</v>
      </c>
      <c r="F349" s="42">
        <v>8556246.2899999991</v>
      </c>
      <c r="G349" s="42">
        <v>3486853.74</v>
      </c>
      <c r="H349" s="43">
        <v>0.40752143192455953</v>
      </c>
      <c r="I349" s="34"/>
    </row>
    <row r="350" spans="1:9" ht="24.45" customHeight="1" outlineLevel="5" x14ac:dyDescent="0.3">
      <c r="A350" s="40" t="s">
        <v>440</v>
      </c>
      <c r="B350" s="41" t="s">
        <v>190</v>
      </c>
      <c r="C350" s="41" t="s">
        <v>430</v>
      </c>
      <c r="D350" s="41" t="s">
        <v>441</v>
      </c>
      <c r="E350" s="41" t="s">
        <v>156</v>
      </c>
      <c r="F350" s="42">
        <v>763605.61</v>
      </c>
      <c r="G350" s="42">
        <v>646756.19999999995</v>
      </c>
      <c r="H350" s="43">
        <v>0.84697675282925178</v>
      </c>
      <c r="I350" s="34"/>
    </row>
    <row r="351" spans="1:9" ht="50.95" outlineLevel="6" x14ac:dyDescent="0.3">
      <c r="A351" s="40" t="s">
        <v>415</v>
      </c>
      <c r="B351" s="41" t="s">
        <v>190</v>
      </c>
      <c r="C351" s="41" t="s">
        <v>430</v>
      </c>
      <c r="D351" s="41" t="s">
        <v>441</v>
      </c>
      <c r="E351" s="41" t="s">
        <v>416</v>
      </c>
      <c r="F351" s="42">
        <v>763605.61</v>
      </c>
      <c r="G351" s="42">
        <v>646756.19999999995</v>
      </c>
      <c r="H351" s="43">
        <v>0.84697675282925178</v>
      </c>
      <c r="I351" s="34"/>
    </row>
    <row r="352" spans="1:9" outlineLevel="7" x14ac:dyDescent="0.3">
      <c r="A352" s="40" t="s">
        <v>417</v>
      </c>
      <c r="B352" s="41" t="s">
        <v>190</v>
      </c>
      <c r="C352" s="41" t="s">
        <v>430</v>
      </c>
      <c r="D352" s="41" t="s">
        <v>441</v>
      </c>
      <c r="E352" s="41" t="s">
        <v>418</v>
      </c>
      <c r="F352" s="42">
        <v>763605.61</v>
      </c>
      <c r="G352" s="42">
        <v>646756.19999999995</v>
      </c>
      <c r="H352" s="43">
        <v>0.84697675282925178</v>
      </c>
      <c r="I352" s="34"/>
    </row>
    <row r="353" spans="1:9" ht="39.4" customHeight="1" outlineLevel="5" x14ac:dyDescent="0.3">
      <c r="A353" s="40" t="s">
        <v>442</v>
      </c>
      <c r="B353" s="41" t="s">
        <v>190</v>
      </c>
      <c r="C353" s="41" t="s">
        <v>430</v>
      </c>
      <c r="D353" s="41" t="s">
        <v>443</v>
      </c>
      <c r="E353" s="41" t="s">
        <v>156</v>
      </c>
      <c r="F353" s="42">
        <v>2155186.87</v>
      </c>
      <c r="G353" s="42">
        <v>167097.1</v>
      </c>
      <c r="H353" s="43">
        <v>7.7532534336570078E-2</v>
      </c>
      <c r="I353" s="34"/>
    </row>
    <row r="354" spans="1:9" ht="50.95" outlineLevel="6" x14ac:dyDescent="0.3">
      <c r="A354" s="40" t="s">
        <v>415</v>
      </c>
      <c r="B354" s="41" t="s">
        <v>190</v>
      </c>
      <c r="C354" s="41" t="s">
        <v>430</v>
      </c>
      <c r="D354" s="41" t="s">
        <v>443</v>
      </c>
      <c r="E354" s="41" t="s">
        <v>416</v>
      </c>
      <c r="F354" s="42">
        <v>2155186.87</v>
      </c>
      <c r="G354" s="42">
        <v>167097.1</v>
      </c>
      <c r="H354" s="43">
        <v>7.7532534336570078E-2</v>
      </c>
      <c r="I354" s="34"/>
    </row>
    <row r="355" spans="1:9" outlineLevel="7" x14ac:dyDescent="0.3">
      <c r="A355" s="40" t="s">
        <v>417</v>
      </c>
      <c r="B355" s="41" t="s">
        <v>190</v>
      </c>
      <c r="C355" s="41" t="s">
        <v>430</v>
      </c>
      <c r="D355" s="41" t="s">
        <v>443</v>
      </c>
      <c r="E355" s="41" t="s">
        <v>418</v>
      </c>
      <c r="F355" s="42">
        <v>2155186.87</v>
      </c>
      <c r="G355" s="42">
        <v>167097.1</v>
      </c>
      <c r="H355" s="43">
        <v>7.7532534336570078E-2</v>
      </c>
      <c r="I355" s="34"/>
    </row>
    <row r="356" spans="1:9" ht="67.95" outlineLevel="5" x14ac:dyDescent="0.3">
      <c r="A356" s="40" t="s">
        <v>444</v>
      </c>
      <c r="B356" s="41" t="s">
        <v>190</v>
      </c>
      <c r="C356" s="41" t="s">
        <v>430</v>
      </c>
      <c r="D356" s="41" t="s">
        <v>445</v>
      </c>
      <c r="E356" s="41" t="s">
        <v>156</v>
      </c>
      <c r="F356" s="42">
        <v>3303781.73</v>
      </c>
      <c r="G356" s="42">
        <v>2451495.15</v>
      </c>
      <c r="H356" s="43">
        <v>0.7420269710130033</v>
      </c>
      <c r="I356" s="34"/>
    </row>
    <row r="357" spans="1:9" ht="50.95" outlineLevel="6" x14ac:dyDescent="0.3">
      <c r="A357" s="40" t="s">
        <v>415</v>
      </c>
      <c r="B357" s="41" t="s">
        <v>190</v>
      </c>
      <c r="C357" s="41" t="s">
        <v>430</v>
      </c>
      <c r="D357" s="41" t="s">
        <v>445</v>
      </c>
      <c r="E357" s="41" t="s">
        <v>416</v>
      </c>
      <c r="F357" s="42">
        <v>3303781.73</v>
      </c>
      <c r="G357" s="42">
        <v>2451495.15</v>
      </c>
      <c r="H357" s="43">
        <v>0.7420269710130033</v>
      </c>
      <c r="I357" s="34"/>
    </row>
    <row r="358" spans="1:9" outlineLevel="7" x14ac:dyDescent="0.3">
      <c r="A358" s="40" t="s">
        <v>417</v>
      </c>
      <c r="B358" s="41" t="s">
        <v>190</v>
      </c>
      <c r="C358" s="41" t="s">
        <v>430</v>
      </c>
      <c r="D358" s="41" t="s">
        <v>445</v>
      </c>
      <c r="E358" s="41" t="s">
        <v>418</v>
      </c>
      <c r="F358" s="42">
        <v>3303781.73</v>
      </c>
      <c r="G358" s="42">
        <v>2451495.15</v>
      </c>
      <c r="H358" s="43">
        <v>0.7420269710130033</v>
      </c>
      <c r="I358" s="34"/>
    </row>
    <row r="359" spans="1:9" ht="50.95" outlineLevel="5" x14ac:dyDescent="0.3">
      <c r="A359" s="40" t="s">
        <v>446</v>
      </c>
      <c r="B359" s="41" t="s">
        <v>190</v>
      </c>
      <c r="C359" s="41" t="s">
        <v>430</v>
      </c>
      <c r="D359" s="41" t="s">
        <v>447</v>
      </c>
      <c r="E359" s="41" t="s">
        <v>156</v>
      </c>
      <c r="F359" s="42">
        <v>1138953.98</v>
      </c>
      <c r="G359" s="42">
        <v>0</v>
      </c>
      <c r="H359" s="43">
        <v>0</v>
      </c>
      <c r="I359" s="34"/>
    </row>
    <row r="360" spans="1:9" ht="50.95" outlineLevel="6" x14ac:dyDescent="0.3">
      <c r="A360" s="40" t="s">
        <v>415</v>
      </c>
      <c r="B360" s="41" t="s">
        <v>190</v>
      </c>
      <c r="C360" s="41" t="s">
        <v>430</v>
      </c>
      <c r="D360" s="41" t="s">
        <v>447</v>
      </c>
      <c r="E360" s="41" t="s">
        <v>416</v>
      </c>
      <c r="F360" s="42">
        <v>1138953.98</v>
      </c>
      <c r="G360" s="42">
        <v>0</v>
      </c>
      <c r="H360" s="43">
        <v>0</v>
      </c>
      <c r="I360" s="34"/>
    </row>
    <row r="361" spans="1:9" outlineLevel="7" x14ac:dyDescent="0.3">
      <c r="A361" s="40" t="s">
        <v>417</v>
      </c>
      <c r="B361" s="41" t="s">
        <v>190</v>
      </c>
      <c r="C361" s="41" t="s">
        <v>430</v>
      </c>
      <c r="D361" s="41" t="s">
        <v>447</v>
      </c>
      <c r="E361" s="41" t="s">
        <v>418</v>
      </c>
      <c r="F361" s="42">
        <v>1138953.98</v>
      </c>
      <c r="G361" s="42">
        <v>0</v>
      </c>
      <c r="H361" s="43">
        <v>0</v>
      </c>
      <c r="I361" s="34"/>
    </row>
    <row r="362" spans="1:9" ht="67.95" outlineLevel="5" x14ac:dyDescent="0.3">
      <c r="A362" s="40" t="s">
        <v>448</v>
      </c>
      <c r="B362" s="41" t="s">
        <v>190</v>
      </c>
      <c r="C362" s="41" t="s">
        <v>430</v>
      </c>
      <c r="D362" s="41" t="s">
        <v>449</v>
      </c>
      <c r="E362" s="41" t="s">
        <v>156</v>
      </c>
      <c r="F362" s="42">
        <v>1059763.1000000001</v>
      </c>
      <c r="G362" s="42">
        <v>115746.69</v>
      </c>
      <c r="H362" s="43">
        <v>0.10921940007158204</v>
      </c>
      <c r="I362" s="34"/>
    </row>
    <row r="363" spans="1:9" ht="50.95" outlineLevel="6" x14ac:dyDescent="0.3">
      <c r="A363" s="40" t="s">
        <v>415</v>
      </c>
      <c r="B363" s="41" t="s">
        <v>190</v>
      </c>
      <c r="C363" s="41" t="s">
        <v>430</v>
      </c>
      <c r="D363" s="41" t="s">
        <v>449</v>
      </c>
      <c r="E363" s="41" t="s">
        <v>416</v>
      </c>
      <c r="F363" s="42">
        <v>1059763.1000000001</v>
      </c>
      <c r="G363" s="42">
        <v>115746.69</v>
      </c>
      <c r="H363" s="43">
        <v>0.10921940007158204</v>
      </c>
      <c r="I363" s="34"/>
    </row>
    <row r="364" spans="1:9" outlineLevel="7" x14ac:dyDescent="0.3">
      <c r="A364" s="40" t="s">
        <v>417</v>
      </c>
      <c r="B364" s="41" t="s">
        <v>190</v>
      </c>
      <c r="C364" s="41" t="s">
        <v>430</v>
      </c>
      <c r="D364" s="41" t="s">
        <v>449</v>
      </c>
      <c r="E364" s="41" t="s">
        <v>418</v>
      </c>
      <c r="F364" s="42">
        <v>1059763.1000000001</v>
      </c>
      <c r="G364" s="42">
        <v>115746.69</v>
      </c>
      <c r="H364" s="43">
        <v>0.10921940007158204</v>
      </c>
      <c r="I364" s="34"/>
    </row>
    <row r="365" spans="1:9" ht="50.95" outlineLevel="5" x14ac:dyDescent="0.3">
      <c r="A365" s="40" t="s">
        <v>450</v>
      </c>
      <c r="B365" s="41" t="s">
        <v>190</v>
      </c>
      <c r="C365" s="41" t="s">
        <v>430</v>
      </c>
      <c r="D365" s="41" t="s">
        <v>451</v>
      </c>
      <c r="E365" s="41" t="s">
        <v>156</v>
      </c>
      <c r="F365" s="42">
        <v>102178.82</v>
      </c>
      <c r="G365" s="42">
        <v>102178.81</v>
      </c>
      <c r="H365" s="43">
        <v>0.99999990213235967</v>
      </c>
      <c r="I365" s="34"/>
    </row>
    <row r="366" spans="1:9" ht="50.95" outlineLevel="6" x14ac:dyDescent="0.3">
      <c r="A366" s="40" t="s">
        <v>415</v>
      </c>
      <c r="B366" s="41" t="s">
        <v>190</v>
      </c>
      <c r="C366" s="41" t="s">
        <v>430</v>
      </c>
      <c r="D366" s="41" t="s">
        <v>451</v>
      </c>
      <c r="E366" s="41" t="s">
        <v>416</v>
      </c>
      <c r="F366" s="42">
        <v>102178.82</v>
      </c>
      <c r="G366" s="42">
        <v>102178.81</v>
      </c>
      <c r="H366" s="43">
        <v>0.99999990213235967</v>
      </c>
      <c r="I366" s="34"/>
    </row>
    <row r="367" spans="1:9" outlineLevel="7" x14ac:dyDescent="0.3">
      <c r="A367" s="40" t="s">
        <v>417</v>
      </c>
      <c r="B367" s="41" t="s">
        <v>190</v>
      </c>
      <c r="C367" s="41" t="s">
        <v>430</v>
      </c>
      <c r="D367" s="41" t="s">
        <v>451</v>
      </c>
      <c r="E367" s="41" t="s">
        <v>418</v>
      </c>
      <c r="F367" s="42">
        <v>102178.82</v>
      </c>
      <c r="G367" s="42">
        <v>102178.81</v>
      </c>
      <c r="H367" s="43">
        <v>0.99999990213235967</v>
      </c>
      <c r="I367" s="34"/>
    </row>
    <row r="368" spans="1:9" ht="84.9" outlineLevel="5" x14ac:dyDescent="0.3">
      <c r="A368" s="40" t="s">
        <v>452</v>
      </c>
      <c r="B368" s="41" t="s">
        <v>190</v>
      </c>
      <c r="C368" s="41" t="s">
        <v>430</v>
      </c>
      <c r="D368" s="41" t="s">
        <v>453</v>
      </c>
      <c r="E368" s="41" t="s">
        <v>156</v>
      </c>
      <c r="F368" s="42">
        <v>32776.18</v>
      </c>
      <c r="G368" s="42">
        <v>3579.79</v>
      </c>
      <c r="H368" s="43">
        <v>0.10921925617933512</v>
      </c>
      <c r="I368" s="34"/>
    </row>
    <row r="369" spans="1:9" ht="50.95" outlineLevel="6" x14ac:dyDescent="0.3">
      <c r="A369" s="40" t="s">
        <v>415</v>
      </c>
      <c r="B369" s="41" t="s">
        <v>190</v>
      </c>
      <c r="C369" s="41" t="s">
        <v>430</v>
      </c>
      <c r="D369" s="41" t="s">
        <v>453</v>
      </c>
      <c r="E369" s="41" t="s">
        <v>416</v>
      </c>
      <c r="F369" s="42">
        <v>32776.18</v>
      </c>
      <c r="G369" s="42">
        <v>3579.79</v>
      </c>
      <c r="H369" s="43">
        <v>0.10921925617933512</v>
      </c>
      <c r="I369" s="34"/>
    </row>
    <row r="370" spans="1:9" outlineLevel="7" x14ac:dyDescent="0.3">
      <c r="A370" s="40" t="s">
        <v>417</v>
      </c>
      <c r="B370" s="41" t="s">
        <v>190</v>
      </c>
      <c r="C370" s="41" t="s">
        <v>430</v>
      </c>
      <c r="D370" s="41" t="s">
        <v>453</v>
      </c>
      <c r="E370" s="41" t="s">
        <v>418</v>
      </c>
      <c r="F370" s="42">
        <v>32776.18</v>
      </c>
      <c r="G370" s="42">
        <v>3579.79</v>
      </c>
      <c r="H370" s="43">
        <v>0.10921925617933512</v>
      </c>
      <c r="I370" s="34"/>
    </row>
    <row r="371" spans="1:9" ht="34" outlineLevel="4" collapsed="1" x14ac:dyDescent="0.3">
      <c r="A371" s="40" t="s">
        <v>454</v>
      </c>
      <c r="B371" s="41" t="s">
        <v>190</v>
      </c>
      <c r="C371" s="41" t="s">
        <v>430</v>
      </c>
      <c r="D371" s="41" t="s">
        <v>455</v>
      </c>
      <c r="E371" s="41" t="s">
        <v>156</v>
      </c>
      <c r="F371" s="42">
        <v>26347135.780000001</v>
      </c>
      <c r="G371" s="42">
        <v>19080629.98</v>
      </c>
      <c r="H371" s="43">
        <v>0.72420129988034698</v>
      </c>
      <c r="I371" s="34"/>
    </row>
    <row r="372" spans="1:9" ht="50.95" outlineLevel="5" x14ac:dyDescent="0.3">
      <c r="A372" s="40" t="s">
        <v>433</v>
      </c>
      <c r="B372" s="41" t="s">
        <v>190</v>
      </c>
      <c r="C372" s="41" t="s">
        <v>430</v>
      </c>
      <c r="D372" s="41" t="s">
        <v>456</v>
      </c>
      <c r="E372" s="41" t="s">
        <v>156</v>
      </c>
      <c r="F372" s="42">
        <v>26347135.780000001</v>
      </c>
      <c r="G372" s="42">
        <v>19080629.98</v>
      </c>
      <c r="H372" s="43">
        <v>0.72420129988034698</v>
      </c>
      <c r="I372" s="34"/>
    </row>
    <row r="373" spans="1:9" ht="50.95" outlineLevel="6" x14ac:dyDescent="0.3">
      <c r="A373" s="40" t="s">
        <v>415</v>
      </c>
      <c r="B373" s="41" t="s">
        <v>190</v>
      </c>
      <c r="C373" s="41" t="s">
        <v>430</v>
      </c>
      <c r="D373" s="41" t="s">
        <v>456</v>
      </c>
      <c r="E373" s="41" t="s">
        <v>416</v>
      </c>
      <c r="F373" s="42">
        <v>26347135.780000001</v>
      </c>
      <c r="G373" s="42">
        <v>19080629.98</v>
      </c>
      <c r="H373" s="43">
        <v>0.72420129988034698</v>
      </c>
      <c r="I373" s="34"/>
    </row>
    <row r="374" spans="1:9" outlineLevel="7" x14ac:dyDescent="0.3">
      <c r="A374" s="40" t="s">
        <v>417</v>
      </c>
      <c r="B374" s="41" t="s">
        <v>190</v>
      </c>
      <c r="C374" s="41" t="s">
        <v>430</v>
      </c>
      <c r="D374" s="41" t="s">
        <v>456</v>
      </c>
      <c r="E374" s="41" t="s">
        <v>418</v>
      </c>
      <c r="F374" s="42">
        <v>26347135.780000001</v>
      </c>
      <c r="G374" s="42">
        <v>19080629.98</v>
      </c>
      <c r="H374" s="43">
        <v>0.72420129988034698</v>
      </c>
      <c r="I374" s="34"/>
    </row>
    <row r="375" spans="1:9" outlineLevel="4" x14ac:dyDescent="0.3">
      <c r="A375" s="40" t="s">
        <v>421</v>
      </c>
      <c r="B375" s="41" t="s">
        <v>190</v>
      </c>
      <c r="C375" s="41" t="s">
        <v>430</v>
      </c>
      <c r="D375" s="41" t="s">
        <v>422</v>
      </c>
      <c r="E375" s="41" t="s">
        <v>156</v>
      </c>
      <c r="F375" s="42">
        <v>5001704.1900000004</v>
      </c>
      <c r="G375" s="42">
        <v>5001704.1900000004</v>
      </c>
      <c r="H375" s="43">
        <v>1</v>
      </c>
      <c r="I375" s="34"/>
    </row>
    <row r="376" spans="1:9" ht="34" outlineLevel="5" x14ac:dyDescent="0.3">
      <c r="A376" s="40" t="s">
        <v>457</v>
      </c>
      <c r="B376" s="41" t="s">
        <v>190</v>
      </c>
      <c r="C376" s="41" t="s">
        <v>430</v>
      </c>
      <c r="D376" s="41" t="s">
        <v>458</v>
      </c>
      <c r="E376" s="41" t="s">
        <v>156</v>
      </c>
      <c r="F376" s="42">
        <v>5001704.1900000004</v>
      </c>
      <c r="G376" s="42">
        <v>5001704.1900000004</v>
      </c>
      <c r="H376" s="43">
        <v>1</v>
      </c>
      <c r="I376" s="34"/>
    </row>
    <row r="377" spans="1:9" ht="50.95" outlineLevel="6" x14ac:dyDescent="0.3">
      <c r="A377" s="40" t="s">
        <v>415</v>
      </c>
      <c r="B377" s="41" t="s">
        <v>190</v>
      </c>
      <c r="C377" s="41" t="s">
        <v>430</v>
      </c>
      <c r="D377" s="41" t="s">
        <v>458</v>
      </c>
      <c r="E377" s="41" t="s">
        <v>416</v>
      </c>
      <c r="F377" s="42">
        <v>5001704.1900000004</v>
      </c>
      <c r="G377" s="42">
        <v>5001704.1900000004</v>
      </c>
      <c r="H377" s="43">
        <v>1</v>
      </c>
      <c r="I377" s="34"/>
    </row>
    <row r="378" spans="1:9" outlineLevel="7" x14ac:dyDescent="0.3">
      <c r="A378" s="40" t="s">
        <v>417</v>
      </c>
      <c r="B378" s="41" t="s">
        <v>190</v>
      </c>
      <c r="C378" s="41" t="s">
        <v>430</v>
      </c>
      <c r="D378" s="41" t="s">
        <v>458</v>
      </c>
      <c r="E378" s="41" t="s">
        <v>418</v>
      </c>
      <c r="F378" s="42">
        <v>5001704.1900000004</v>
      </c>
      <c r="G378" s="42">
        <v>5001704.1900000004</v>
      </c>
      <c r="H378" s="43">
        <v>1</v>
      </c>
      <c r="I378" s="34"/>
    </row>
    <row r="379" spans="1:9" outlineLevel="1" x14ac:dyDescent="0.3">
      <c r="A379" s="40" t="s">
        <v>459</v>
      </c>
      <c r="B379" s="41" t="s">
        <v>190</v>
      </c>
      <c r="C379" s="41" t="s">
        <v>460</v>
      </c>
      <c r="D379" s="41" t="s">
        <v>155</v>
      </c>
      <c r="E379" s="41" t="s">
        <v>156</v>
      </c>
      <c r="F379" s="42">
        <v>46986684.369999997</v>
      </c>
      <c r="G379" s="42">
        <v>39498879.25</v>
      </c>
      <c r="H379" s="43">
        <v>0.84063984891896726</v>
      </c>
      <c r="I379" s="34"/>
    </row>
    <row r="380" spans="1:9" outlineLevel="2" x14ac:dyDescent="0.3">
      <c r="A380" s="40" t="s">
        <v>461</v>
      </c>
      <c r="B380" s="41" t="s">
        <v>190</v>
      </c>
      <c r="C380" s="41" t="s">
        <v>462</v>
      </c>
      <c r="D380" s="41" t="s">
        <v>155</v>
      </c>
      <c r="E380" s="41" t="s">
        <v>156</v>
      </c>
      <c r="F380" s="42">
        <v>5533145.6699999999</v>
      </c>
      <c r="G380" s="42">
        <v>4049411.04</v>
      </c>
      <c r="H380" s="43">
        <v>0.73184609289348423</v>
      </c>
      <c r="I380" s="34"/>
    </row>
    <row r="381" spans="1:9" outlineLevel="3" x14ac:dyDescent="0.3">
      <c r="A381" s="40" t="s">
        <v>161</v>
      </c>
      <c r="B381" s="41" t="s">
        <v>190</v>
      </c>
      <c r="C381" s="41" t="s">
        <v>462</v>
      </c>
      <c r="D381" s="41" t="s">
        <v>162</v>
      </c>
      <c r="E381" s="41" t="s">
        <v>156</v>
      </c>
      <c r="F381" s="42">
        <v>5533145.6699999999</v>
      </c>
      <c r="G381" s="42">
        <v>4049411.04</v>
      </c>
      <c r="H381" s="43">
        <v>0.73184609289348423</v>
      </c>
      <c r="I381" s="34"/>
    </row>
    <row r="382" spans="1:9" outlineLevel="5" x14ac:dyDescent="0.3">
      <c r="A382" s="40" t="s">
        <v>463</v>
      </c>
      <c r="B382" s="41" t="s">
        <v>190</v>
      </c>
      <c r="C382" s="41" t="s">
        <v>462</v>
      </c>
      <c r="D382" s="41" t="s">
        <v>464</v>
      </c>
      <c r="E382" s="41" t="s">
        <v>156</v>
      </c>
      <c r="F382" s="42">
        <v>5533145.6699999999</v>
      </c>
      <c r="G382" s="42">
        <v>4049411.04</v>
      </c>
      <c r="H382" s="43">
        <v>0.73184609289348423</v>
      </c>
      <c r="I382" s="34"/>
    </row>
    <row r="383" spans="1:9" ht="23.1" customHeight="1" outlineLevel="6" x14ac:dyDescent="0.3">
      <c r="A383" s="40" t="s">
        <v>465</v>
      </c>
      <c r="B383" s="41" t="s">
        <v>190</v>
      </c>
      <c r="C383" s="41" t="s">
        <v>462</v>
      </c>
      <c r="D383" s="41" t="s">
        <v>464</v>
      </c>
      <c r="E383" s="41" t="s">
        <v>466</v>
      </c>
      <c r="F383" s="42">
        <v>5533145.6699999999</v>
      </c>
      <c r="G383" s="42">
        <v>4049411.04</v>
      </c>
      <c r="H383" s="43">
        <v>0.73184609289348423</v>
      </c>
      <c r="I383" s="34"/>
    </row>
    <row r="384" spans="1:9" ht="34" outlineLevel="7" x14ac:dyDescent="0.3">
      <c r="A384" s="40" t="s">
        <v>467</v>
      </c>
      <c r="B384" s="41" t="s">
        <v>190</v>
      </c>
      <c r="C384" s="41" t="s">
        <v>462</v>
      </c>
      <c r="D384" s="41" t="s">
        <v>464</v>
      </c>
      <c r="E384" s="41" t="s">
        <v>468</v>
      </c>
      <c r="F384" s="42">
        <v>5533145.6699999999</v>
      </c>
      <c r="G384" s="42">
        <v>4049411.04</v>
      </c>
      <c r="H384" s="43">
        <v>0.73184609289348423</v>
      </c>
      <c r="I384" s="34"/>
    </row>
    <row r="385" spans="1:9" outlineLevel="2" x14ac:dyDescent="0.3">
      <c r="A385" s="40" t="s">
        <v>469</v>
      </c>
      <c r="B385" s="41" t="s">
        <v>190</v>
      </c>
      <c r="C385" s="41" t="s">
        <v>470</v>
      </c>
      <c r="D385" s="41" t="s">
        <v>155</v>
      </c>
      <c r="E385" s="41" t="s">
        <v>156</v>
      </c>
      <c r="F385" s="42">
        <v>3430000</v>
      </c>
      <c r="G385" s="42">
        <v>2380000</v>
      </c>
      <c r="H385" s="43">
        <v>0.69387755102040816</v>
      </c>
      <c r="I385" s="34"/>
    </row>
    <row r="386" spans="1:9" ht="50.95" outlineLevel="3" x14ac:dyDescent="0.3">
      <c r="A386" s="40" t="s">
        <v>471</v>
      </c>
      <c r="B386" s="41" t="s">
        <v>190</v>
      </c>
      <c r="C386" s="41" t="s">
        <v>470</v>
      </c>
      <c r="D386" s="41" t="s">
        <v>472</v>
      </c>
      <c r="E386" s="41" t="s">
        <v>156</v>
      </c>
      <c r="F386" s="42">
        <v>150000</v>
      </c>
      <c r="G386" s="42">
        <v>0</v>
      </c>
      <c r="H386" s="43">
        <v>0</v>
      </c>
      <c r="I386" s="34"/>
    </row>
    <row r="387" spans="1:9" ht="34" outlineLevel="4" x14ac:dyDescent="0.3">
      <c r="A387" s="40" t="s">
        <v>671</v>
      </c>
      <c r="B387" s="41" t="s">
        <v>190</v>
      </c>
      <c r="C387" s="41" t="s">
        <v>470</v>
      </c>
      <c r="D387" s="41" t="s">
        <v>473</v>
      </c>
      <c r="E387" s="41" t="s">
        <v>156</v>
      </c>
      <c r="F387" s="42">
        <v>150000</v>
      </c>
      <c r="G387" s="42">
        <v>0</v>
      </c>
      <c r="H387" s="43">
        <v>0</v>
      </c>
      <c r="I387" s="34"/>
    </row>
    <row r="388" spans="1:9" ht="34" outlineLevel="5" x14ac:dyDescent="0.3">
      <c r="A388" s="40" t="s">
        <v>474</v>
      </c>
      <c r="B388" s="41" t="s">
        <v>190</v>
      </c>
      <c r="C388" s="41" t="s">
        <v>470</v>
      </c>
      <c r="D388" s="41" t="s">
        <v>475</v>
      </c>
      <c r="E388" s="41" t="s">
        <v>156</v>
      </c>
      <c r="F388" s="42">
        <v>150000</v>
      </c>
      <c r="G388" s="42">
        <v>0</v>
      </c>
      <c r="H388" s="43">
        <v>0</v>
      </c>
      <c r="I388" s="34"/>
    </row>
    <row r="389" spans="1:9" ht="25.85" customHeight="1" outlineLevel="6" x14ac:dyDescent="0.3">
      <c r="A389" s="48" t="s">
        <v>465</v>
      </c>
      <c r="B389" s="41" t="s">
        <v>190</v>
      </c>
      <c r="C389" s="41" t="s">
        <v>470</v>
      </c>
      <c r="D389" s="41" t="s">
        <v>475</v>
      </c>
      <c r="E389" s="41" t="s">
        <v>466</v>
      </c>
      <c r="F389" s="42">
        <v>150000</v>
      </c>
      <c r="G389" s="42">
        <v>0</v>
      </c>
      <c r="H389" s="43">
        <v>0</v>
      </c>
      <c r="I389" s="34"/>
    </row>
    <row r="390" spans="1:9" ht="34" outlineLevel="7" x14ac:dyDescent="0.3">
      <c r="A390" s="44" t="s">
        <v>476</v>
      </c>
      <c r="B390" s="41" t="s">
        <v>190</v>
      </c>
      <c r="C390" s="41" t="s">
        <v>470</v>
      </c>
      <c r="D390" s="41" t="s">
        <v>475</v>
      </c>
      <c r="E390" s="41" t="s">
        <v>477</v>
      </c>
      <c r="F390" s="42">
        <v>150000</v>
      </c>
      <c r="G390" s="42">
        <v>0</v>
      </c>
      <c r="H390" s="43">
        <v>0</v>
      </c>
      <c r="I390" s="34"/>
    </row>
    <row r="391" spans="1:9" ht="50.95" outlineLevel="3" x14ac:dyDescent="0.3">
      <c r="A391" s="40" t="s">
        <v>478</v>
      </c>
      <c r="B391" s="41" t="s">
        <v>190</v>
      </c>
      <c r="C391" s="41" t="s">
        <v>470</v>
      </c>
      <c r="D391" s="41" t="s">
        <v>479</v>
      </c>
      <c r="E391" s="41" t="s">
        <v>156</v>
      </c>
      <c r="F391" s="42">
        <v>630000</v>
      </c>
      <c r="G391" s="42">
        <v>630000</v>
      </c>
      <c r="H391" s="43">
        <v>1</v>
      </c>
      <c r="I391" s="34"/>
    </row>
    <row r="392" spans="1:9" ht="50.95" outlineLevel="4" x14ac:dyDescent="0.3">
      <c r="A392" s="40" t="s">
        <v>672</v>
      </c>
      <c r="B392" s="41" t="s">
        <v>190</v>
      </c>
      <c r="C392" s="41" t="s">
        <v>470</v>
      </c>
      <c r="D392" s="41" t="s">
        <v>480</v>
      </c>
      <c r="E392" s="41" t="s">
        <v>156</v>
      </c>
      <c r="F392" s="42">
        <v>630000</v>
      </c>
      <c r="G392" s="42">
        <v>630000</v>
      </c>
      <c r="H392" s="43">
        <v>1</v>
      </c>
      <c r="I392" s="34"/>
    </row>
    <row r="393" spans="1:9" ht="34" outlineLevel="5" x14ac:dyDescent="0.3">
      <c r="A393" s="44" t="s">
        <v>481</v>
      </c>
      <c r="B393" s="41" t="s">
        <v>190</v>
      </c>
      <c r="C393" s="41" t="s">
        <v>470</v>
      </c>
      <c r="D393" s="41" t="s">
        <v>482</v>
      </c>
      <c r="E393" s="41" t="s">
        <v>156</v>
      </c>
      <c r="F393" s="42">
        <v>630000</v>
      </c>
      <c r="G393" s="42">
        <v>630000</v>
      </c>
      <c r="H393" s="43">
        <v>1</v>
      </c>
      <c r="I393" s="34"/>
    </row>
    <row r="394" spans="1:9" ht="26.5" customHeight="1" outlineLevel="6" x14ac:dyDescent="0.3">
      <c r="A394" s="48" t="s">
        <v>465</v>
      </c>
      <c r="B394" s="41" t="s">
        <v>190</v>
      </c>
      <c r="C394" s="41" t="s">
        <v>470</v>
      </c>
      <c r="D394" s="41" t="s">
        <v>482</v>
      </c>
      <c r="E394" s="41" t="s">
        <v>466</v>
      </c>
      <c r="F394" s="42">
        <v>630000</v>
      </c>
      <c r="G394" s="42">
        <v>630000</v>
      </c>
      <c r="H394" s="43">
        <v>1</v>
      </c>
      <c r="I394" s="34"/>
    </row>
    <row r="395" spans="1:9" ht="34" outlineLevel="7" x14ac:dyDescent="0.3">
      <c r="A395" s="40" t="s">
        <v>476</v>
      </c>
      <c r="B395" s="41" t="s">
        <v>190</v>
      </c>
      <c r="C395" s="41" t="s">
        <v>470</v>
      </c>
      <c r="D395" s="41" t="s">
        <v>482</v>
      </c>
      <c r="E395" s="41" t="s">
        <v>477</v>
      </c>
      <c r="F395" s="42">
        <v>630000</v>
      </c>
      <c r="G395" s="42">
        <v>630000</v>
      </c>
      <c r="H395" s="43">
        <v>1</v>
      </c>
      <c r="I395" s="34"/>
    </row>
    <row r="396" spans="1:9" outlineLevel="3" x14ac:dyDescent="0.3">
      <c r="A396" s="40" t="s">
        <v>161</v>
      </c>
      <c r="B396" s="41" t="s">
        <v>190</v>
      </c>
      <c r="C396" s="41" t="s">
        <v>470</v>
      </c>
      <c r="D396" s="41" t="s">
        <v>162</v>
      </c>
      <c r="E396" s="41" t="s">
        <v>156</v>
      </c>
      <c r="F396" s="42">
        <v>2650000</v>
      </c>
      <c r="G396" s="42">
        <v>1750000</v>
      </c>
      <c r="H396" s="43">
        <v>0.660377358490566</v>
      </c>
      <c r="I396" s="34"/>
    </row>
    <row r="397" spans="1:9" ht="34" outlineLevel="5" x14ac:dyDescent="0.3">
      <c r="A397" s="40" t="s">
        <v>207</v>
      </c>
      <c r="B397" s="41" t="s">
        <v>190</v>
      </c>
      <c r="C397" s="41" t="s">
        <v>470</v>
      </c>
      <c r="D397" s="41" t="s">
        <v>208</v>
      </c>
      <c r="E397" s="41" t="s">
        <v>156</v>
      </c>
      <c r="F397" s="42">
        <v>350000</v>
      </c>
      <c r="G397" s="42">
        <v>250000</v>
      </c>
      <c r="H397" s="43">
        <v>0.7142857142857143</v>
      </c>
      <c r="I397" s="34"/>
    </row>
    <row r="398" spans="1:9" ht="22.45" customHeight="1" outlineLevel="6" x14ac:dyDescent="0.3">
      <c r="A398" s="40" t="s">
        <v>465</v>
      </c>
      <c r="B398" s="41" t="s">
        <v>190</v>
      </c>
      <c r="C398" s="41" t="s">
        <v>470</v>
      </c>
      <c r="D398" s="41" t="s">
        <v>208</v>
      </c>
      <c r="E398" s="41" t="s">
        <v>466</v>
      </c>
      <c r="F398" s="42">
        <v>350000</v>
      </c>
      <c r="G398" s="42">
        <v>250000</v>
      </c>
      <c r="H398" s="43">
        <v>0.7142857142857143</v>
      </c>
      <c r="I398" s="34"/>
    </row>
    <row r="399" spans="1:9" outlineLevel="7" x14ac:dyDescent="0.3">
      <c r="A399" s="40" t="s">
        <v>483</v>
      </c>
      <c r="B399" s="41" t="s">
        <v>190</v>
      </c>
      <c r="C399" s="41" t="s">
        <v>470</v>
      </c>
      <c r="D399" s="41" t="s">
        <v>208</v>
      </c>
      <c r="E399" s="41" t="s">
        <v>484</v>
      </c>
      <c r="F399" s="42">
        <v>350000</v>
      </c>
      <c r="G399" s="42">
        <v>250000</v>
      </c>
      <c r="H399" s="43">
        <v>0.7142857142857143</v>
      </c>
      <c r="I399" s="34"/>
    </row>
    <row r="400" spans="1:9" ht="203.8" outlineLevel="5" x14ac:dyDescent="0.3">
      <c r="A400" s="40" t="s">
        <v>485</v>
      </c>
      <c r="B400" s="41" t="s">
        <v>190</v>
      </c>
      <c r="C400" s="41" t="s">
        <v>470</v>
      </c>
      <c r="D400" s="41" t="s">
        <v>486</v>
      </c>
      <c r="E400" s="41" t="s">
        <v>156</v>
      </c>
      <c r="F400" s="42">
        <v>2300000</v>
      </c>
      <c r="G400" s="42">
        <v>1500000</v>
      </c>
      <c r="H400" s="43">
        <v>0.65217391304347827</v>
      </c>
      <c r="I400" s="34"/>
    </row>
    <row r="401" spans="1:9" ht="21.75" customHeight="1" outlineLevel="6" x14ac:dyDescent="0.3">
      <c r="A401" s="40" t="s">
        <v>465</v>
      </c>
      <c r="B401" s="41" t="s">
        <v>190</v>
      </c>
      <c r="C401" s="41" t="s">
        <v>470</v>
      </c>
      <c r="D401" s="41" t="s">
        <v>486</v>
      </c>
      <c r="E401" s="41" t="s">
        <v>466</v>
      </c>
      <c r="F401" s="42">
        <v>2300000</v>
      </c>
      <c r="G401" s="42">
        <v>1500000</v>
      </c>
      <c r="H401" s="43">
        <v>0.65217391304347827</v>
      </c>
      <c r="I401" s="34"/>
    </row>
    <row r="402" spans="1:9" outlineLevel="7" x14ac:dyDescent="0.3">
      <c r="A402" s="40" t="s">
        <v>483</v>
      </c>
      <c r="B402" s="41" t="s">
        <v>190</v>
      </c>
      <c r="C402" s="41" t="s">
        <v>470</v>
      </c>
      <c r="D402" s="41" t="s">
        <v>486</v>
      </c>
      <c r="E402" s="41" t="s">
        <v>484</v>
      </c>
      <c r="F402" s="42">
        <v>2300000</v>
      </c>
      <c r="G402" s="42">
        <v>1500000</v>
      </c>
      <c r="H402" s="43">
        <v>0.65217391304347827</v>
      </c>
      <c r="I402" s="34"/>
    </row>
    <row r="403" spans="1:9" outlineLevel="2" x14ac:dyDescent="0.3">
      <c r="A403" s="40" t="s">
        <v>487</v>
      </c>
      <c r="B403" s="41" t="s">
        <v>190</v>
      </c>
      <c r="C403" s="41" t="s">
        <v>488</v>
      </c>
      <c r="D403" s="41" t="s">
        <v>155</v>
      </c>
      <c r="E403" s="41" t="s">
        <v>156</v>
      </c>
      <c r="F403" s="42">
        <v>37793295.57</v>
      </c>
      <c r="G403" s="42">
        <v>32866225.079999998</v>
      </c>
      <c r="H403" s="43">
        <v>0.86963109684694795</v>
      </c>
      <c r="I403" s="34"/>
    </row>
    <row r="404" spans="1:9" outlineLevel="3" x14ac:dyDescent="0.3">
      <c r="A404" s="40" t="s">
        <v>161</v>
      </c>
      <c r="B404" s="41" t="s">
        <v>190</v>
      </c>
      <c r="C404" s="41" t="s">
        <v>488</v>
      </c>
      <c r="D404" s="41" t="s">
        <v>162</v>
      </c>
      <c r="E404" s="41" t="s">
        <v>156</v>
      </c>
      <c r="F404" s="42">
        <v>37793295.57</v>
      </c>
      <c r="G404" s="42">
        <v>32866225.079999998</v>
      </c>
      <c r="H404" s="43">
        <v>0.86963109684694795</v>
      </c>
      <c r="I404" s="34"/>
    </row>
    <row r="405" spans="1:9" ht="36.700000000000003" outlineLevel="4" x14ac:dyDescent="0.3">
      <c r="A405" s="46" t="s">
        <v>199</v>
      </c>
      <c r="B405" s="41" t="s">
        <v>190</v>
      </c>
      <c r="C405" s="41" t="s">
        <v>488</v>
      </c>
      <c r="D405" s="41" t="s">
        <v>200</v>
      </c>
      <c r="E405" s="41" t="s">
        <v>156</v>
      </c>
      <c r="F405" s="42">
        <v>37793295.57</v>
      </c>
      <c r="G405" s="42">
        <v>32866225.079999998</v>
      </c>
      <c r="H405" s="43">
        <v>0.86963109684694795</v>
      </c>
      <c r="I405" s="34"/>
    </row>
    <row r="406" spans="1:9" ht="67.95" outlineLevel="5" x14ac:dyDescent="0.3">
      <c r="A406" s="40" t="s">
        <v>489</v>
      </c>
      <c r="B406" s="41" t="s">
        <v>190</v>
      </c>
      <c r="C406" s="41" t="s">
        <v>488</v>
      </c>
      <c r="D406" s="41" t="s">
        <v>490</v>
      </c>
      <c r="E406" s="41" t="s">
        <v>156</v>
      </c>
      <c r="F406" s="42">
        <v>13008055.380000001</v>
      </c>
      <c r="G406" s="42">
        <v>9641731.3000000007</v>
      </c>
      <c r="H406" s="43">
        <v>0.7412123502198682</v>
      </c>
      <c r="I406" s="34"/>
    </row>
    <row r="407" spans="1:9" ht="34" outlineLevel="6" x14ac:dyDescent="0.3">
      <c r="A407" s="40" t="s">
        <v>169</v>
      </c>
      <c r="B407" s="41" t="s">
        <v>190</v>
      </c>
      <c r="C407" s="41" t="s">
        <v>488</v>
      </c>
      <c r="D407" s="41" t="s">
        <v>490</v>
      </c>
      <c r="E407" s="41" t="s">
        <v>170</v>
      </c>
      <c r="F407" s="42">
        <v>130000</v>
      </c>
      <c r="G407" s="42">
        <v>72424.259999999995</v>
      </c>
      <c r="H407" s="43">
        <v>0.55710969230769236</v>
      </c>
      <c r="I407" s="34"/>
    </row>
    <row r="408" spans="1:9" ht="50.95" outlineLevel="7" x14ac:dyDescent="0.3">
      <c r="A408" s="40" t="s">
        <v>171</v>
      </c>
      <c r="B408" s="41" t="s">
        <v>190</v>
      </c>
      <c r="C408" s="41" t="s">
        <v>488</v>
      </c>
      <c r="D408" s="41" t="s">
        <v>490</v>
      </c>
      <c r="E408" s="41" t="s">
        <v>172</v>
      </c>
      <c r="F408" s="42">
        <v>130000</v>
      </c>
      <c r="G408" s="42">
        <v>72424.259999999995</v>
      </c>
      <c r="H408" s="43">
        <v>0.55710969230769236</v>
      </c>
      <c r="I408" s="34"/>
    </row>
    <row r="409" spans="1:9" ht="23.1" customHeight="1" outlineLevel="6" x14ac:dyDescent="0.3">
      <c r="A409" s="40" t="s">
        <v>465</v>
      </c>
      <c r="B409" s="41" t="s">
        <v>190</v>
      </c>
      <c r="C409" s="41" t="s">
        <v>488</v>
      </c>
      <c r="D409" s="41" t="s">
        <v>490</v>
      </c>
      <c r="E409" s="41" t="s">
        <v>466</v>
      </c>
      <c r="F409" s="42">
        <v>12878055.380000001</v>
      </c>
      <c r="G409" s="42">
        <v>9569307.0399999991</v>
      </c>
      <c r="H409" s="43">
        <v>0.74307080981041718</v>
      </c>
      <c r="I409" s="34"/>
    </row>
    <row r="410" spans="1:9" ht="34" outlineLevel="7" x14ac:dyDescent="0.3">
      <c r="A410" s="40" t="s">
        <v>467</v>
      </c>
      <c r="B410" s="41" t="s">
        <v>190</v>
      </c>
      <c r="C410" s="41" t="s">
        <v>488</v>
      </c>
      <c r="D410" s="41" t="s">
        <v>490</v>
      </c>
      <c r="E410" s="41" t="s">
        <v>468</v>
      </c>
      <c r="F410" s="42">
        <v>11308055.380000001</v>
      </c>
      <c r="G410" s="42">
        <v>8393905.5</v>
      </c>
      <c r="H410" s="43">
        <v>0.74229433955955737</v>
      </c>
      <c r="I410" s="34"/>
    </row>
    <row r="411" spans="1:9" ht="34" outlineLevel="7" x14ac:dyDescent="0.3">
      <c r="A411" s="40" t="s">
        <v>476</v>
      </c>
      <c r="B411" s="41" t="s">
        <v>190</v>
      </c>
      <c r="C411" s="41" t="s">
        <v>488</v>
      </c>
      <c r="D411" s="41" t="s">
        <v>490</v>
      </c>
      <c r="E411" s="41" t="s">
        <v>477</v>
      </c>
      <c r="F411" s="42">
        <v>1570000</v>
      </c>
      <c r="G411" s="42">
        <v>1175401.54</v>
      </c>
      <c r="H411" s="43">
        <v>0.74866340127388531</v>
      </c>
      <c r="I411" s="34"/>
    </row>
    <row r="412" spans="1:9" ht="118.9" outlineLevel="5" x14ac:dyDescent="0.3">
      <c r="A412" s="40" t="s">
        <v>258</v>
      </c>
      <c r="B412" s="41" t="s">
        <v>190</v>
      </c>
      <c r="C412" s="41" t="s">
        <v>488</v>
      </c>
      <c r="D412" s="41" t="s">
        <v>259</v>
      </c>
      <c r="E412" s="41" t="s">
        <v>156</v>
      </c>
      <c r="F412" s="42">
        <v>24785240.190000001</v>
      </c>
      <c r="G412" s="42">
        <v>23224493.780000001</v>
      </c>
      <c r="H412" s="43">
        <v>0.93702919971581689</v>
      </c>
      <c r="I412" s="34"/>
    </row>
    <row r="413" spans="1:9" ht="34" outlineLevel="6" x14ac:dyDescent="0.3">
      <c r="A413" s="40" t="s">
        <v>335</v>
      </c>
      <c r="B413" s="41" t="s">
        <v>190</v>
      </c>
      <c r="C413" s="41" t="s">
        <v>488</v>
      </c>
      <c r="D413" s="41" t="s">
        <v>259</v>
      </c>
      <c r="E413" s="41" t="s">
        <v>336</v>
      </c>
      <c r="F413" s="42">
        <v>24785240.190000001</v>
      </c>
      <c r="G413" s="42">
        <v>23224493.780000001</v>
      </c>
      <c r="H413" s="43">
        <v>0.93702919971581689</v>
      </c>
      <c r="I413" s="34"/>
    </row>
    <row r="414" spans="1:9" outlineLevel="7" x14ac:dyDescent="0.3">
      <c r="A414" s="40" t="s">
        <v>337</v>
      </c>
      <c r="B414" s="41" t="s">
        <v>190</v>
      </c>
      <c r="C414" s="41" t="s">
        <v>488</v>
      </c>
      <c r="D414" s="41" t="s">
        <v>259</v>
      </c>
      <c r="E414" s="41" t="s">
        <v>338</v>
      </c>
      <c r="F414" s="42">
        <v>24785240.190000001</v>
      </c>
      <c r="G414" s="42">
        <v>23224493.780000001</v>
      </c>
      <c r="H414" s="43">
        <v>0.93702919971581689</v>
      </c>
      <c r="I414" s="34"/>
    </row>
    <row r="415" spans="1:9" outlineLevel="2" x14ac:dyDescent="0.3">
      <c r="A415" s="40" t="s">
        <v>491</v>
      </c>
      <c r="B415" s="41" t="s">
        <v>190</v>
      </c>
      <c r="C415" s="41" t="s">
        <v>492</v>
      </c>
      <c r="D415" s="41" t="s">
        <v>155</v>
      </c>
      <c r="E415" s="41" t="s">
        <v>156</v>
      </c>
      <c r="F415" s="42">
        <v>230243.13</v>
      </c>
      <c r="G415" s="42">
        <v>203243.13</v>
      </c>
      <c r="H415" s="43">
        <v>0.88273265743043017</v>
      </c>
      <c r="I415" s="34"/>
    </row>
    <row r="416" spans="1:9" ht="50.95" outlineLevel="3" x14ac:dyDescent="0.3">
      <c r="A416" s="40" t="s">
        <v>410</v>
      </c>
      <c r="B416" s="41" t="s">
        <v>190</v>
      </c>
      <c r="C416" s="41" t="s">
        <v>492</v>
      </c>
      <c r="D416" s="41" t="s">
        <v>411</v>
      </c>
      <c r="E416" s="41" t="s">
        <v>156</v>
      </c>
      <c r="F416" s="42">
        <v>230243.13</v>
      </c>
      <c r="G416" s="42">
        <v>203243.13</v>
      </c>
      <c r="H416" s="43">
        <v>0.88273265743043017</v>
      </c>
      <c r="I416" s="34"/>
    </row>
    <row r="417" spans="1:9" ht="34" outlineLevel="4" x14ac:dyDescent="0.3">
      <c r="A417" s="40" t="s">
        <v>670</v>
      </c>
      <c r="B417" s="41" t="s">
        <v>190</v>
      </c>
      <c r="C417" s="41" t="s">
        <v>492</v>
      </c>
      <c r="D417" s="41" t="s">
        <v>439</v>
      </c>
      <c r="E417" s="41" t="s">
        <v>156</v>
      </c>
      <c r="F417" s="42">
        <v>230243.13</v>
      </c>
      <c r="G417" s="42">
        <v>203243.13</v>
      </c>
      <c r="H417" s="43">
        <v>0.88273265743043017</v>
      </c>
      <c r="I417" s="34"/>
    </row>
    <row r="418" spans="1:9" ht="21.1" customHeight="1" outlineLevel="5" x14ac:dyDescent="0.3">
      <c r="A418" s="40" t="s">
        <v>440</v>
      </c>
      <c r="B418" s="41" t="s">
        <v>190</v>
      </c>
      <c r="C418" s="41" t="s">
        <v>492</v>
      </c>
      <c r="D418" s="41" t="s">
        <v>441</v>
      </c>
      <c r="E418" s="41" t="s">
        <v>156</v>
      </c>
      <c r="F418" s="42">
        <v>114000</v>
      </c>
      <c r="G418" s="42">
        <v>87000</v>
      </c>
      <c r="H418" s="43">
        <v>0.76315789473684215</v>
      </c>
      <c r="I418" s="34"/>
    </row>
    <row r="419" spans="1:9" ht="50.95" outlineLevel="6" x14ac:dyDescent="0.3">
      <c r="A419" s="40" t="s">
        <v>415</v>
      </c>
      <c r="B419" s="41" t="s">
        <v>190</v>
      </c>
      <c r="C419" s="41" t="s">
        <v>492</v>
      </c>
      <c r="D419" s="41" t="s">
        <v>441</v>
      </c>
      <c r="E419" s="41" t="s">
        <v>416</v>
      </c>
      <c r="F419" s="42">
        <v>114000</v>
      </c>
      <c r="G419" s="42">
        <v>87000</v>
      </c>
      <c r="H419" s="43">
        <v>0.76315789473684215</v>
      </c>
      <c r="I419" s="34"/>
    </row>
    <row r="420" spans="1:9" ht="50.95" outlineLevel="7" x14ac:dyDescent="0.3">
      <c r="A420" s="40" t="s">
        <v>493</v>
      </c>
      <c r="B420" s="41" t="s">
        <v>190</v>
      </c>
      <c r="C420" s="41" t="s">
        <v>492</v>
      </c>
      <c r="D420" s="41" t="s">
        <v>441</v>
      </c>
      <c r="E420" s="41" t="s">
        <v>494</v>
      </c>
      <c r="F420" s="42">
        <v>114000</v>
      </c>
      <c r="G420" s="42">
        <v>87000</v>
      </c>
      <c r="H420" s="43">
        <v>0.76315789473684215</v>
      </c>
      <c r="I420" s="34"/>
    </row>
    <row r="421" spans="1:9" ht="159.65" customHeight="1" outlineLevel="5" x14ac:dyDescent="0.3">
      <c r="A421" s="40" t="s">
        <v>495</v>
      </c>
      <c r="B421" s="41" t="s">
        <v>190</v>
      </c>
      <c r="C421" s="41" t="s">
        <v>492</v>
      </c>
      <c r="D421" s="41" t="s">
        <v>496</v>
      </c>
      <c r="E421" s="41" t="s">
        <v>156</v>
      </c>
      <c r="F421" s="42">
        <v>106243.13</v>
      </c>
      <c r="G421" s="42">
        <v>106243.13</v>
      </c>
      <c r="H421" s="43">
        <v>1</v>
      </c>
      <c r="I421" s="34"/>
    </row>
    <row r="422" spans="1:9" ht="50.95" outlineLevel="6" x14ac:dyDescent="0.3">
      <c r="A422" s="40" t="s">
        <v>415</v>
      </c>
      <c r="B422" s="41" t="s">
        <v>190</v>
      </c>
      <c r="C422" s="41" t="s">
        <v>492</v>
      </c>
      <c r="D422" s="41" t="s">
        <v>496</v>
      </c>
      <c r="E422" s="41" t="s">
        <v>416</v>
      </c>
      <c r="F422" s="42">
        <v>106243.13</v>
      </c>
      <c r="G422" s="42">
        <v>106243.13</v>
      </c>
      <c r="H422" s="43">
        <v>1</v>
      </c>
      <c r="I422" s="34"/>
    </row>
    <row r="423" spans="1:9" ht="50.95" outlineLevel="7" x14ac:dyDescent="0.3">
      <c r="A423" s="40" t="s">
        <v>493</v>
      </c>
      <c r="B423" s="41" t="s">
        <v>190</v>
      </c>
      <c r="C423" s="41" t="s">
        <v>492</v>
      </c>
      <c r="D423" s="41" t="s">
        <v>496</v>
      </c>
      <c r="E423" s="41" t="s">
        <v>494</v>
      </c>
      <c r="F423" s="42">
        <v>106243.13</v>
      </c>
      <c r="G423" s="42">
        <v>106243.13</v>
      </c>
      <c r="H423" s="43">
        <v>1</v>
      </c>
      <c r="I423" s="34"/>
    </row>
    <row r="424" spans="1:9" ht="84.9" outlineLevel="5" x14ac:dyDescent="0.3">
      <c r="A424" s="40" t="s">
        <v>497</v>
      </c>
      <c r="B424" s="41" t="s">
        <v>190</v>
      </c>
      <c r="C424" s="41" t="s">
        <v>492</v>
      </c>
      <c r="D424" s="41" t="s">
        <v>498</v>
      </c>
      <c r="E424" s="41" t="s">
        <v>156</v>
      </c>
      <c r="F424" s="42">
        <v>10000</v>
      </c>
      <c r="G424" s="42">
        <v>10000</v>
      </c>
      <c r="H424" s="43">
        <v>1</v>
      </c>
      <c r="I424" s="34"/>
    </row>
    <row r="425" spans="1:9" ht="50.95" outlineLevel="6" x14ac:dyDescent="0.3">
      <c r="A425" s="40" t="s">
        <v>415</v>
      </c>
      <c r="B425" s="41" t="s">
        <v>190</v>
      </c>
      <c r="C425" s="41" t="s">
        <v>492</v>
      </c>
      <c r="D425" s="41" t="s">
        <v>498</v>
      </c>
      <c r="E425" s="41" t="s">
        <v>416</v>
      </c>
      <c r="F425" s="42">
        <v>10000</v>
      </c>
      <c r="G425" s="42">
        <v>10000</v>
      </c>
      <c r="H425" s="43">
        <v>1</v>
      </c>
      <c r="I425" s="34"/>
    </row>
    <row r="426" spans="1:9" ht="50.95" outlineLevel="7" x14ac:dyDescent="0.3">
      <c r="A426" s="40" t="s">
        <v>493</v>
      </c>
      <c r="B426" s="41" t="s">
        <v>190</v>
      </c>
      <c r="C426" s="41" t="s">
        <v>492</v>
      </c>
      <c r="D426" s="41" t="s">
        <v>498</v>
      </c>
      <c r="E426" s="41" t="s">
        <v>494</v>
      </c>
      <c r="F426" s="42">
        <v>10000</v>
      </c>
      <c r="G426" s="42">
        <v>10000</v>
      </c>
      <c r="H426" s="43">
        <v>1</v>
      </c>
      <c r="I426" s="34"/>
    </row>
    <row r="427" spans="1:9" outlineLevel="1" x14ac:dyDescent="0.3">
      <c r="A427" s="40" t="s">
        <v>499</v>
      </c>
      <c r="B427" s="41" t="s">
        <v>190</v>
      </c>
      <c r="C427" s="41" t="s">
        <v>500</v>
      </c>
      <c r="D427" s="41" t="s">
        <v>155</v>
      </c>
      <c r="E427" s="41" t="s">
        <v>156</v>
      </c>
      <c r="F427" s="42">
        <v>184874927.36000001</v>
      </c>
      <c r="G427" s="42">
        <v>49317690.18</v>
      </c>
      <c r="H427" s="43">
        <v>0.26676245872954701</v>
      </c>
      <c r="I427" s="34"/>
    </row>
    <row r="428" spans="1:9" outlineLevel="2" x14ac:dyDescent="0.3">
      <c r="A428" s="40" t="s">
        <v>501</v>
      </c>
      <c r="B428" s="41" t="s">
        <v>190</v>
      </c>
      <c r="C428" s="41" t="s">
        <v>502</v>
      </c>
      <c r="D428" s="41" t="s">
        <v>155</v>
      </c>
      <c r="E428" s="41" t="s">
        <v>156</v>
      </c>
      <c r="F428" s="42">
        <v>184874927.36000001</v>
      </c>
      <c r="G428" s="42">
        <v>49317690.18</v>
      </c>
      <c r="H428" s="43">
        <v>0.26676245872954701</v>
      </c>
      <c r="I428" s="34"/>
    </row>
    <row r="429" spans="1:9" ht="50.95" outlineLevel="3" x14ac:dyDescent="0.3">
      <c r="A429" s="40" t="s">
        <v>503</v>
      </c>
      <c r="B429" s="41" t="s">
        <v>190</v>
      </c>
      <c r="C429" s="41" t="s">
        <v>502</v>
      </c>
      <c r="D429" s="41" t="s">
        <v>504</v>
      </c>
      <c r="E429" s="41" t="s">
        <v>156</v>
      </c>
      <c r="F429" s="42">
        <v>184724927.36000001</v>
      </c>
      <c r="G429" s="42">
        <v>49177690.18</v>
      </c>
      <c r="H429" s="43">
        <v>0.26622119105864023</v>
      </c>
      <c r="I429" s="34"/>
    </row>
    <row r="430" spans="1:9" ht="50.95" outlineLevel="4" x14ac:dyDescent="0.3">
      <c r="A430" s="40" t="s">
        <v>680</v>
      </c>
      <c r="B430" s="41" t="s">
        <v>190</v>
      </c>
      <c r="C430" s="41" t="s">
        <v>502</v>
      </c>
      <c r="D430" s="41" t="s">
        <v>505</v>
      </c>
      <c r="E430" s="41" t="s">
        <v>156</v>
      </c>
      <c r="F430" s="42">
        <v>184724927.36000001</v>
      </c>
      <c r="G430" s="42">
        <v>49177690.18</v>
      </c>
      <c r="H430" s="43">
        <v>0.26622119105864023</v>
      </c>
      <c r="I430" s="34"/>
    </row>
    <row r="431" spans="1:9" ht="34" outlineLevel="5" x14ac:dyDescent="0.3">
      <c r="A431" s="40" t="s">
        <v>506</v>
      </c>
      <c r="B431" s="41" t="s">
        <v>190</v>
      </c>
      <c r="C431" s="41" t="s">
        <v>502</v>
      </c>
      <c r="D431" s="41" t="s">
        <v>507</v>
      </c>
      <c r="E431" s="41" t="s">
        <v>156</v>
      </c>
      <c r="F431" s="42">
        <v>661000</v>
      </c>
      <c r="G431" s="42">
        <v>609125.16</v>
      </c>
      <c r="H431" s="43">
        <v>0.92152066565809376</v>
      </c>
      <c r="I431" s="34"/>
    </row>
    <row r="432" spans="1:9" ht="34" outlineLevel="6" x14ac:dyDescent="0.3">
      <c r="A432" s="40" t="s">
        <v>169</v>
      </c>
      <c r="B432" s="41" t="s">
        <v>190</v>
      </c>
      <c r="C432" s="41" t="s">
        <v>502</v>
      </c>
      <c r="D432" s="41" t="s">
        <v>507</v>
      </c>
      <c r="E432" s="41" t="s">
        <v>170</v>
      </c>
      <c r="F432" s="42">
        <v>631000</v>
      </c>
      <c r="G432" s="42">
        <v>595125.16</v>
      </c>
      <c r="H432" s="43">
        <v>0.94314605388272588</v>
      </c>
      <c r="I432" s="34"/>
    </row>
    <row r="433" spans="1:9" ht="50.95" outlineLevel="7" x14ac:dyDescent="0.3">
      <c r="A433" s="40" t="s">
        <v>171</v>
      </c>
      <c r="B433" s="41" t="s">
        <v>190</v>
      </c>
      <c r="C433" s="41" t="s">
        <v>502</v>
      </c>
      <c r="D433" s="41" t="s">
        <v>507</v>
      </c>
      <c r="E433" s="41" t="s">
        <v>172</v>
      </c>
      <c r="F433" s="42">
        <v>631000</v>
      </c>
      <c r="G433" s="42">
        <v>595125.16</v>
      </c>
      <c r="H433" s="43">
        <v>0.94314605388272588</v>
      </c>
      <c r="I433" s="34"/>
    </row>
    <row r="434" spans="1:9" outlineLevel="6" x14ac:dyDescent="0.3">
      <c r="A434" s="40" t="s">
        <v>173</v>
      </c>
      <c r="B434" s="41" t="s">
        <v>190</v>
      </c>
      <c r="C434" s="41" t="s">
        <v>502</v>
      </c>
      <c r="D434" s="41" t="s">
        <v>507</v>
      </c>
      <c r="E434" s="41" t="s">
        <v>174</v>
      </c>
      <c r="F434" s="42">
        <v>30000</v>
      </c>
      <c r="G434" s="42">
        <v>14000</v>
      </c>
      <c r="H434" s="43">
        <v>0.46666666666666667</v>
      </c>
      <c r="I434" s="34"/>
    </row>
    <row r="435" spans="1:9" outlineLevel="7" x14ac:dyDescent="0.3">
      <c r="A435" s="40" t="s">
        <v>175</v>
      </c>
      <c r="B435" s="41" t="s">
        <v>190</v>
      </c>
      <c r="C435" s="41" t="s">
        <v>502</v>
      </c>
      <c r="D435" s="41" t="s">
        <v>507</v>
      </c>
      <c r="E435" s="41" t="s">
        <v>176</v>
      </c>
      <c r="F435" s="42">
        <v>30000</v>
      </c>
      <c r="G435" s="42">
        <v>14000</v>
      </c>
      <c r="H435" s="43">
        <v>0.46666666666666667</v>
      </c>
      <c r="I435" s="34"/>
    </row>
    <row r="436" spans="1:9" ht="67.95" outlineLevel="5" x14ac:dyDescent="0.3">
      <c r="A436" s="40" t="s">
        <v>508</v>
      </c>
      <c r="B436" s="41" t="s">
        <v>190</v>
      </c>
      <c r="C436" s="41" t="s">
        <v>502</v>
      </c>
      <c r="D436" s="41" t="s">
        <v>509</v>
      </c>
      <c r="E436" s="41" t="s">
        <v>156</v>
      </c>
      <c r="F436" s="42">
        <v>16185413</v>
      </c>
      <c r="G436" s="42">
        <v>3497704.11</v>
      </c>
      <c r="H436" s="43">
        <v>0.21610224651048446</v>
      </c>
      <c r="I436" s="34"/>
    </row>
    <row r="437" spans="1:9" ht="34" outlineLevel="6" x14ac:dyDescent="0.3">
      <c r="A437" s="40" t="s">
        <v>335</v>
      </c>
      <c r="B437" s="41" t="s">
        <v>190</v>
      </c>
      <c r="C437" s="41" t="s">
        <v>502</v>
      </c>
      <c r="D437" s="41" t="s">
        <v>509</v>
      </c>
      <c r="E437" s="41" t="s">
        <v>336</v>
      </c>
      <c r="F437" s="42">
        <v>16185413</v>
      </c>
      <c r="G437" s="42">
        <v>3497704.11</v>
      </c>
      <c r="H437" s="43">
        <v>0.21610224651048446</v>
      </c>
      <c r="I437" s="34"/>
    </row>
    <row r="438" spans="1:9" outlineLevel="7" x14ac:dyDescent="0.3">
      <c r="A438" s="40" t="s">
        <v>337</v>
      </c>
      <c r="B438" s="41" t="s">
        <v>190</v>
      </c>
      <c r="C438" s="41" t="s">
        <v>502</v>
      </c>
      <c r="D438" s="41" t="s">
        <v>509</v>
      </c>
      <c r="E438" s="41" t="s">
        <v>338</v>
      </c>
      <c r="F438" s="42">
        <v>16185413</v>
      </c>
      <c r="G438" s="42">
        <v>3497704.11</v>
      </c>
      <c r="H438" s="43">
        <v>0.21610224651048446</v>
      </c>
      <c r="I438" s="34"/>
    </row>
    <row r="439" spans="1:9" ht="67.95" outlineLevel="5" x14ac:dyDescent="0.3">
      <c r="A439" s="40" t="s">
        <v>510</v>
      </c>
      <c r="B439" s="41" t="s">
        <v>190</v>
      </c>
      <c r="C439" s="41" t="s">
        <v>502</v>
      </c>
      <c r="D439" s="41" t="s">
        <v>511</v>
      </c>
      <c r="E439" s="41" t="s">
        <v>156</v>
      </c>
      <c r="F439" s="42">
        <v>112589.47</v>
      </c>
      <c r="G439" s="42">
        <v>92607.44</v>
      </c>
      <c r="H439" s="43">
        <v>0.82252310096139536</v>
      </c>
      <c r="I439" s="34"/>
    </row>
    <row r="440" spans="1:9" ht="34" outlineLevel="6" x14ac:dyDescent="0.3">
      <c r="A440" s="40" t="s">
        <v>169</v>
      </c>
      <c r="B440" s="41" t="s">
        <v>190</v>
      </c>
      <c r="C440" s="41" t="s">
        <v>502</v>
      </c>
      <c r="D440" s="41" t="s">
        <v>511</v>
      </c>
      <c r="E440" s="41" t="s">
        <v>170</v>
      </c>
      <c r="F440" s="42">
        <v>112589.47</v>
      </c>
      <c r="G440" s="42">
        <v>92607.44</v>
      </c>
      <c r="H440" s="43">
        <v>0.82252310096139536</v>
      </c>
      <c r="I440" s="34"/>
    </row>
    <row r="441" spans="1:9" ht="50.95" outlineLevel="7" x14ac:dyDescent="0.3">
      <c r="A441" s="40" t="s">
        <v>171</v>
      </c>
      <c r="B441" s="41" t="s">
        <v>190</v>
      </c>
      <c r="C441" s="41" t="s">
        <v>502</v>
      </c>
      <c r="D441" s="41" t="s">
        <v>511</v>
      </c>
      <c r="E441" s="41" t="s">
        <v>172</v>
      </c>
      <c r="F441" s="42">
        <v>112589.47</v>
      </c>
      <c r="G441" s="42">
        <v>92607.44</v>
      </c>
      <c r="H441" s="43">
        <v>0.82252310096139536</v>
      </c>
      <c r="I441" s="34"/>
    </row>
    <row r="442" spans="1:9" ht="50.95" outlineLevel="5" x14ac:dyDescent="0.3">
      <c r="A442" s="40" t="s">
        <v>512</v>
      </c>
      <c r="B442" s="41" t="s">
        <v>190</v>
      </c>
      <c r="C442" s="41" t="s">
        <v>502</v>
      </c>
      <c r="D442" s="41" t="s">
        <v>513</v>
      </c>
      <c r="E442" s="41" t="s">
        <v>156</v>
      </c>
      <c r="F442" s="42">
        <v>1715445</v>
      </c>
      <c r="G442" s="42">
        <v>1702534.32</v>
      </c>
      <c r="H442" s="43">
        <v>0.99247385955247769</v>
      </c>
      <c r="I442" s="34"/>
    </row>
    <row r="443" spans="1:9" ht="34" outlineLevel="6" x14ac:dyDescent="0.3">
      <c r="A443" s="40" t="s">
        <v>169</v>
      </c>
      <c r="B443" s="41" t="s">
        <v>190</v>
      </c>
      <c r="C443" s="41" t="s">
        <v>502</v>
      </c>
      <c r="D443" s="41" t="s">
        <v>513</v>
      </c>
      <c r="E443" s="41" t="s">
        <v>170</v>
      </c>
      <c r="F443" s="42">
        <v>1715445</v>
      </c>
      <c r="G443" s="42">
        <v>1702534.32</v>
      </c>
      <c r="H443" s="43">
        <v>0.99247385955247769</v>
      </c>
      <c r="I443" s="34"/>
    </row>
    <row r="444" spans="1:9" ht="50.95" outlineLevel="7" x14ac:dyDescent="0.3">
      <c r="A444" s="40" t="s">
        <v>171</v>
      </c>
      <c r="B444" s="41" t="s">
        <v>190</v>
      </c>
      <c r="C444" s="41" t="s">
        <v>502</v>
      </c>
      <c r="D444" s="41" t="s">
        <v>513</v>
      </c>
      <c r="E444" s="41" t="s">
        <v>172</v>
      </c>
      <c r="F444" s="42">
        <v>1715445</v>
      </c>
      <c r="G444" s="42">
        <v>1702534.32</v>
      </c>
      <c r="H444" s="43">
        <v>0.99247385955247769</v>
      </c>
      <c r="I444" s="34"/>
    </row>
    <row r="445" spans="1:9" ht="101.9" outlineLevel="5" x14ac:dyDescent="0.3">
      <c r="A445" s="40" t="s">
        <v>514</v>
      </c>
      <c r="B445" s="41" t="s">
        <v>190</v>
      </c>
      <c r="C445" s="41" t="s">
        <v>502</v>
      </c>
      <c r="D445" s="41" t="s">
        <v>515</v>
      </c>
      <c r="E445" s="41" t="s">
        <v>156</v>
      </c>
      <c r="F445" s="42">
        <v>139667782.74000001</v>
      </c>
      <c r="G445" s="42">
        <v>43220003.450000003</v>
      </c>
      <c r="H445" s="43">
        <v>0.30944862589002819</v>
      </c>
      <c r="I445" s="34"/>
    </row>
    <row r="446" spans="1:9" ht="34" outlineLevel="6" x14ac:dyDescent="0.3">
      <c r="A446" s="40" t="s">
        <v>335</v>
      </c>
      <c r="B446" s="41" t="s">
        <v>190</v>
      </c>
      <c r="C446" s="41" t="s">
        <v>502</v>
      </c>
      <c r="D446" s="41" t="s">
        <v>515</v>
      </c>
      <c r="E446" s="41" t="s">
        <v>336</v>
      </c>
      <c r="F446" s="42">
        <v>139667782.74000001</v>
      </c>
      <c r="G446" s="42">
        <v>43220003.450000003</v>
      </c>
      <c r="H446" s="43">
        <v>0.30944862589002819</v>
      </c>
      <c r="I446" s="34"/>
    </row>
    <row r="447" spans="1:9" outlineLevel="7" x14ac:dyDescent="0.3">
      <c r="A447" s="40" t="s">
        <v>337</v>
      </c>
      <c r="B447" s="41" t="s">
        <v>190</v>
      </c>
      <c r="C447" s="41" t="s">
        <v>502</v>
      </c>
      <c r="D447" s="41" t="s">
        <v>515</v>
      </c>
      <c r="E447" s="41" t="s">
        <v>338</v>
      </c>
      <c r="F447" s="42">
        <v>139667782.74000001</v>
      </c>
      <c r="G447" s="42">
        <v>43220003.450000003</v>
      </c>
      <c r="H447" s="43">
        <v>0.30944862589002819</v>
      </c>
      <c r="I447" s="34"/>
    </row>
    <row r="448" spans="1:9" ht="101.9" outlineLevel="5" x14ac:dyDescent="0.3">
      <c r="A448" s="40" t="s">
        <v>516</v>
      </c>
      <c r="B448" s="41" t="s">
        <v>190</v>
      </c>
      <c r="C448" s="41" t="s">
        <v>502</v>
      </c>
      <c r="D448" s="41" t="s">
        <v>517</v>
      </c>
      <c r="E448" s="41" t="s">
        <v>156</v>
      </c>
      <c r="F448" s="42">
        <v>26326160</v>
      </c>
      <c r="G448" s="42">
        <v>0</v>
      </c>
      <c r="H448" s="43">
        <v>0</v>
      </c>
      <c r="I448" s="34"/>
    </row>
    <row r="449" spans="1:9" ht="34" outlineLevel="6" x14ac:dyDescent="0.3">
      <c r="A449" s="40" t="s">
        <v>335</v>
      </c>
      <c r="B449" s="41" t="s">
        <v>190</v>
      </c>
      <c r="C449" s="41" t="s">
        <v>502</v>
      </c>
      <c r="D449" s="41" t="s">
        <v>517</v>
      </c>
      <c r="E449" s="41" t="s">
        <v>336</v>
      </c>
      <c r="F449" s="42">
        <v>26326160</v>
      </c>
      <c r="G449" s="42">
        <v>0</v>
      </c>
      <c r="H449" s="43">
        <v>0</v>
      </c>
      <c r="I449" s="34"/>
    </row>
    <row r="450" spans="1:9" outlineLevel="7" x14ac:dyDescent="0.3">
      <c r="A450" s="40" t="s">
        <v>337</v>
      </c>
      <c r="B450" s="41" t="s">
        <v>190</v>
      </c>
      <c r="C450" s="41" t="s">
        <v>502</v>
      </c>
      <c r="D450" s="41" t="s">
        <v>517</v>
      </c>
      <c r="E450" s="41" t="s">
        <v>338</v>
      </c>
      <c r="F450" s="42">
        <v>26326160</v>
      </c>
      <c r="G450" s="42">
        <v>0</v>
      </c>
      <c r="H450" s="43">
        <v>0</v>
      </c>
      <c r="I450" s="34"/>
    </row>
    <row r="451" spans="1:9" ht="50.95" outlineLevel="5" x14ac:dyDescent="0.3">
      <c r="A451" s="40" t="s">
        <v>518</v>
      </c>
      <c r="B451" s="41" t="s">
        <v>190</v>
      </c>
      <c r="C451" s="41" t="s">
        <v>502</v>
      </c>
      <c r="D451" s="41" t="s">
        <v>519</v>
      </c>
      <c r="E451" s="41" t="s">
        <v>156</v>
      </c>
      <c r="F451" s="42">
        <v>3482.15</v>
      </c>
      <c r="G451" s="42">
        <v>3060</v>
      </c>
      <c r="H451" s="43">
        <v>0.87876742816937814</v>
      </c>
      <c r="I451" s="34"/>
    </row>
    <row r="452" spans="1:9" ht="34" outlineLevel="6" x14ac:dyDescent="0.3">
      <c r="A452" s="40" t="s">
        <v>169</v>
      </c>
      <c r="B452" s="41" t="s">
        <v>190</v>
      </c>
      <c r="C452" s="41" t="s">
        <v>502</v>
      </c>
      <c r="D452" s="41" t="s">
        <v>519</v>
      </c>
      <c r="E452" s="41" t="s">
        <v>170</v>
      </c>
      <c r="F452" s="42">
        <v>3482.15</v>
      </c>
      <c r="G452" s="42">
        <v>3060</v>
      </c>
      <c r="H452" s="43">
        <v>0.87876742816937814</v>
      </c>
      <c r="I452" s="34"/>
    </row>
    <row r="453" spans="1:9" ht="50.95" outlineLevel="7" x14ac:dyDescent="0.3">
      <c r="A453" s="40" t="s">
        <v>171</v>
      </c>
      <c r="B453" s="41" t="s">
        <v>190</v>
      </c>
      <c r="C453" s="41" t="s">
        <v>502</v>
      </c>
      <c r="D453" s="41" t="s">
        <v>519</v>
      </c>
      <c r="E453" s="41" t="s">
        <v>172</v>
      </c>
      <c r="F453" s="42">
        <v>3482.15</v>
      </c>
      <c r="G453" s="42">
        <v>3060</v>
      </c>
      <c r="H453" s="43">
        <v>0.87876742816937814</v>
      </c>
      <c r="I453" s="34"/>
    </row>
    <row r="454" spans="1:9" ht="67.95" outlineLevel="5" x14ac:dyDescent="0.3">
      <c r="A454" s="40" t="s">
        <v>520</v>
      </c>
      <c r="B454" s="41" t="s">
        <v>190</v>
      </c>
      <c r="C454" s="41" t="s">
        <v>502</v>
      </c>
      <c r="D454" s="41" t="s">
        <v>521</v>
      </c>
      <c r="E454" s="41" t="s">
        <v>156</v>
      </c>
      <c r="F454" s="42">
        <v>53055</v>
      </c>
      <c r="G454" s="42">
        <v>52655.7</v>
      </c>
      <c r="H454" s="43">
        <v>0.99247384789369519</v>
      </c>
      <c r="I454" s="34"/>
    </row>
    <row r="455" spans="1:9" ht="34" outlineLevel="6" x14ac:dyDescent="0.3">
      <c r="A455" s="40" t="s">
        <v>169</v>
      </c>
      <c r="B455" s="41" t="s">
        <v>190</v>
      </c>
      <c r="C455" s="41" t="s">
        <v>502</v>
      </c>
      <c r="D455" s="41" t="s">
        <v>521</v>
      </c>
      <c r="E455" s="41" t="s">
        <v>170</v>
      </c>
      <c r="F455" s="42">
        <v>53055</v>
      </c>
      <c r="G455" s="42">
        <v>52655.7</v>
      </c>
      <c r="H455" s="43">
        <v>0.99247384789369519</v>
      </c>
      <c r="I455" s="34"/>
    </row>
    <row r="456" spans="1:9" ht="50.95" outlineLevel="7" x14ac:dyDescent="0.3">
      <c r="A456" s="40" t="s">
        <v>171</v>
      </c>
      <c r="B456" s="41" t="s">
        <v>190</v>
      </c>
      <c r="C456" s="41" t="s">
        <v>502</v>
      </c>
      <c r="D456" s="41" t="s">
        <v>521</v>
      </c>
      <c r="E456" s="41" t="s">
        <v>172</v>
      </c>
      <c r="F456" s="42">
        <v>53055</v>
      </c>
      <c r="G456" s="42">
        <v>52655.7</v>
      </c>
      <c r="H456" s="43">
        <v>0.99247384789369519</v>
      </c>
      <c r="I456" s="34"/>
    </row>
    <row r="457" spans="1:9" ht="50.95" outlineLevel="3" x14ac:dyDescent="0.3">
      <c r="A457" s="40" t="s">
        <v>522</v>
      </c>
      <c r="B457" s="41" t="s">
        <v>190</v>
      </c>
      <c r="C457" s="41" t="s">
        <v>502</v>
      </c>
      <c r="D457" s="41" t="s">
        <v>523</v>
      </c>
      <c r="E457" s="41" t="s">
        <v>156</v>
      </c>
      <c r="F457" s="42">
        <v>150000</v>
      </c>
      <c r="G457" s="42">
        <v>140000</v>
      </c>
      <c r="H457" s="43">
        <v>0.93333333333333335</v>
      </c>
      <c r="I457" s="34"/>
    </row>
    <row r="458" spans="1:9" ht="34" outlineLevel="4" x14ac:dyDescent="0.3">
      <c r="A458" s="40" t="s">
        <v>524</v>
      </c>
      <c r="B458" s="41" t="s">
        <v>190</v>
      </c>
      <c r="C458" s="41" t="s">
        <v>502</v>
      </c>
      <c r="D458" s="41" t="s">
        <v>525</v>
      </c>
      <c r="E458" s="41" t="s">
        <v>156</v>
      </c>
      <c r="F458" s="42">
        <v>150000</v>
      </c>
      <c r="G458" s="42">
        <v>140000</v>
      </c>
      <c r="H458" s="43">
        <v>0.93333333333333335</v>
      </c>
      <c r="I458" s="34"/>
    </row>
    <row r="459" spans="1:9" ht="50.95" outlineLevel="5" x14ac:dyDescent="0.3">
      <c r="A459" s="40" t="s">
        <v>526</v>
      </c>
      <c r="B459" s="41" t="s">
        <v>190</v>
      </c>
      <c r="C459" s="41" t="s">
        <v>502</v>
      </c>
      <c r="D459" s="41" t="s">
        <v>527</v>
      </c>
      <c r="E459" s="41" t="s">
        <v>156</v>
      </c>
      <c r="F459" s="42">
        <v>150000</v>
      </c>
      <c r="G459" s="42">
        <v>140000</v>
      </c>
      <c r="H459" s="43">
        <v>0.93333333333333335</v>
      </c>
      <c r="I459" s="34"/>
    </row>
    <row r="460" spans="1:9" ht="34" outlineLevel="6" x14ac:dyDescent="0.3">
      <c r="A460" s="40" t="s">
        <v>169</v>
      </c>
      <c r="B460" s="41" t="s">
        <v>190</v>
      </c>
      <c r="C460" s="41" t="s">
        <v>502</v>
      </c>
      <c r="D460" s="41" t="s">
        <v>527</v>
      </c>
      <c r="E460" s="41" t="s">
        <v>170</v>
      </c>
      <c r="F460" s="42">
        <v>150000</v>
      </c>
      <c r="G460" s="42">
        <v>140000</v>
      </c>
      <c r="H460" s="43">
        <v>0.93333333333333335</v>
      </c>
      <c r="I460" s="34"/>
    </row>
    <row r="461" spans="1:9" ht="50.95" outlineLevel="7" x14ac:dyDescent="0.3">
      <c r="A461" s="40" t="s">
        <v>171</v>
      </c>
      <c r="B461" s="41" t="s">
        <v>190</v>
      </c>
      <c r="C461" s="41" t="s">
        <v>502</v>
      </c>
      <c r="D461" s="41" t="s">
        <v>527</v>
      </c>
      <c r="E461" s="41" t="s">
        <v>172</v>
      </c>
      <c r="F461" s="42">
        <v>150000</v>
      </c>
      <c r="G461" s="42">
        <v>140000</v>
      </c>
      <c r="H461" s="43">
        <v>0.93333333333333335</v>
      </c>
      <c r="I461" s="34"/>
    </row>
    <row r="462" spans="1:9" outlineLevel="1" x14ac:dyDescent="0.3">
      <c r="A462" s="40" t="s">
        <v>528</v>
      </c>
      <c r="B462" s="41" t="s">
        <v>190</v>
      </c>
      <c r="C462" s="41" t="s">
        <v>529</v>
      </c>
      <c r="D462" s="41" t="s">
        <v>155</v>
      </c>
      <c r="E462" s="41" t="s">
        <v>156</v>
      </c>
      <c r="F462" s="42">
        <v>3357000</v>
      </c>
      <c r="G462" s="42">
        <v>2517750</v>
      </c>
      <c r="H462" s="43">
        <v>0.75</v>
      </c>
      <c r="I462" s="34"/>
    </row>
    <row r="463" spans="1:9" outlineLevel="2" x14ac:dyDescent="0.3">
      <c r="A463" s="40" t="s">
        <v>530</v>
      </c>
      <c r="B463" s="41" t="s">
        <v>190</v>
      </c>
      <c r="C463" s="41" t="s">
        <v>531</v>
      </c>
      <c r="D463" s="41" t="s">
        <v>155</v>
      </c>
      <c r="E463" s="41" t="s">
        <v>156</v>
      </c>
      <c r="F463" s="42">
        <v>3357000</v>
      </c>
      <c r="G463" s="42">
        <v>2517750</v>
      </c>
      <c r="H463" s="43">
        <v>0.75</v>
      </c>
      <c r="I463" s="34"/>
    </row>
    <row r="464" spans="1:9" ht="67.95" outlineLevel="3" x14ac:dyDescent="0.3">
      <c r="A464" s="40" t="s">
        <v>184</v>
      </c>
      <c r="B464" s="41" t="s">
        <v>190</v>
      </c>
      <c r="C464" s="41" t="s">
        <v>531</v>
      </c>
      <c r="D464" s="41" t="s">
        <v>185</v>
      </c>
      <c r="E464" s="41" t="s">
        <v>156</v>
      </c>
      <c r="F464" s="42">
        <v>3357000</v>
      </c>
      <c r="G464" s="42">
        <v>2517750</v>
      </c>
      <c r="H464" s="43">
        <v>0.75</v>
      </c>
      <c r="I464" s="34"/>
    </row>
    <row r="465" spans="1:9" ht="39.4" customHeight="1" outlineLevel="4" x14ac:dyDescent="0.3">
      <c r="A465" s="40" t="s">
        <v>681</v>
      </c>
      <c r="B465" s="41" t="s">
        <v>190</v>
      </c>
      <c r="C465" s="41" t="s">
        <v>531</v>
      </c>
      <c r="D465" s="41" t="s">
        <v>186</v>
      </c>
      <c r="E465" s="41" t="s">
        <v>156</v>
      </c>
      <c r="F465" s="42">
        <v>3357000</v>
      </c>
      <c r="G465" s="42">
        <v>2517750</v>
      </c>
      <c r="H465" s="43">
        <v>0.75</v>
      </c>
      <c r="I465" s="34"/>
    </row>
    <row r="466" spans="1:9" ht="34" outlineLevel="5" x14ac:dyDescent="0.3">
      <c r="A466" s="40" t="s">
        <v>228</v>
      </c>
      <c r="B466" s="41" t="s">
        <v>190</v>
      </c>
      <c r="C466" s="41" t="s">
        <v>531</v>
      </c>
      <c r="D466" s="41" t="s">
        <v>229</v>
      </c>
      <c r="E466" s="41" t="s">
        <v>156</v>
      </c>
      <c r="F466" s="42">
        <v>3357000</v>
      </c>
      <c r="G466" s="42">
        <v>2517750</v>
      </c>
      <c r="H466" s="43">
        <v>0.75</v>
      </c>
      <c r="I466" s="34"/>
    </row>
    <row r="467" spans="1:9" ht="50.95" outlineLevel="6" x14ac:dyDescent="0.3">
      <c r="A467" s="40" t="s">
        <v>415</v>
      </c>
      <c r="B467" s="41" t="s">
        <v>190</v>
      </c>
      <c r="C467" s="41" t="s">
        <v>531</v>
      </c>
      <c r="D467" s="41" t="s">
        <v>229</v>
      </c>
      <c r="E467" s="41" t="s">
        <v>416</v>
      </c>
      <c r="F467" s="42">
        <v>3357000</v>
      </c>
      <c r="G467" s="42">
        <v>2517750</v>
      </c>
      <c r="H467" s="43">
        <v>0.75</v>
      </c>
      <c r="I467" s="34"/>
    </row>
    <row r="468" spans="1:9" outlineLevel="7" x14ac:dyDescent="0.3">
      <c r="A468" s="40" t="s">
        <v>532</v>
      </c>
      <c r="B468" s="41" t="s">
        <v>190</v>
      </c>
      <c r="C468" s="41" t="s">
        <v>531</v>
      </c>
      <c r="D468" s="41" t="s">
        <v>229</v>
      </c>
      <c r="E468" s="41" t="s">
        <v>533</v>
      </c>
      <c r="F468" s="42">
        <v>3357000</v>
      </c>
      <c r="G468" s="42">
        <v>2517750</v>
      </c>
      <c r="H468" s="43">
        <v>0.75</v>
      </c>
      <c r="I468" s="34"/>
    </row>
    <row r="469" spans="1:9" ht="34" x14ac:dyDescent="0.3">
      <c r="A469" s="36" t="s">
        <v>534</v>
      </c>
      <c r="B469" s="37" t="s">
        <v>535</v>
      </c>
      <c r="C469" s="37" t="s">
        <v>154</v>
      </c>
      <c r="D469" s="37" t="s">
        <v>155</v>
      </c>
      <c r="E469" s="37" t="s">
        <v>156</v>
      </c>
      <c r="F469" s="38">
        <v>5646668.2999999998</v>
      </c>
      <c r="G469" s="38">
        <v>4021054.52</v>
      </c>
      <c r="H469" s="39">
        <v>0.71211098410012852</v>
      </c>
      <c r="I469" s="34"/>
    </row>
    <row r="470" spans="1:9" outlineLevel="1" x14ac:dyDescent="0.3">
      <c r="A470" s="40" t="s">
        <v>157</v>
      </c>
      <c r="B470" s="41" t="s">
        <v>535</v>
      </c>
      <c r="C470" s="41" t="s">
        <v>158</v>
      </c>
      <c r="D470" s="41" t="s">
        <v>155</v>
      </c>
      <c r="E470" s="41" t="s">
        <v>156</v>
      </c>
      <c r="F470" s="42">
        <v>5646668.2999999998</v>
      </c>
      <c r="G470" s="42">
        <v>4021054.52</v>
      </c>
      <c r="H470" s="43">
        <v>0.71211098410012852</v>
      </c>
      <c r="I470" s="34"/>
    </row>
    <row r="471" spans="1:9" ht="67.95" outlineLevel="2" x14ac:dyDescent="0.3">
      <c r="A471" s="40" t="s">
        <v>536</v>
      </c>
      <c r="B471" s="41" t="s">
        <v>535</v>
      </c>
      <c r="C471" s="41" t="s">
        <v>537</v>
      </c>
      <c r="D471" s="41" t="s">
        <v>155</v>
      </c>
      <c r="E471" s="41" t="s">
        <v>156</v>
      </c>
      <c r="F471" s="42">
        <v>5509388.2999999998</v>
      </c>
      <c r="G471" s="42">
        <v>3906480.62</v>
      </c>
      <c r="H471" s="43">
        <v>0.7090588659361694</v>
      </c>
      <c r="I471" s="34"/>
    </row>
    <row r="472" spans="1:9" outlineLevel="3" x14ac:dyDescent="0.3">
      <c r="A472" s="40" t="s">
        <v>161</v>
      </c>
      <c r="B472" s="41" t="s">
        <v>535</v>
      </c>
      <c r="C472" s="41" t="s">
        <v>537</v>
      </c>
      <c r="D472" s="41" t="s">
        <v>162</v>
      </c>
      <c r="E472" s="41" t="s">
        <v>156</v>
      </c>
      <c r="F472" s="42">
        <v>5509388.2999999998</v>
      </c>
      <c r="G472" s="42">
        <v>3906480.62</v>
      </c>
      <c r="H472" s="43">
        <v>0.7090588659361694</v>
      </c>
      <c r="I472" s="34"/>
    </row>
    <row r="473" spans="1:9" ht="34" outlineLevel="5" x14ac:dyDescent="0.3">
      <c r="A473" s="40" t="s">
        <v>538</v>
      </c>
      <c r="B473" s="41" t="s">
        <v>535</v>
      </c>
      <c r="C473" s="41" t="s">
        <v>537</v>
      </c>
      <c r="D473" s="41" t="s">
        <v>539</v>
      </c>
      <c r="E473" s="41" t="s">
        <v>156</v>
      </c>
      <c r="F473" s="42">
        <v>2537974.2999999998</v>
      </c>
      <c r="G473" s="42">
        <v>1904532.93</v>
      </c>
      <c r="H473" s="43">
        <v>0.75041458457636867</v>
      </c>
      <c r="I473" s="34"/>
    </row>
    <row r="474" spans="1:9" ht="84.9" outlineLevel="6" x14ac:dyDescent="0.3">
      <c r="A474" s="40" t="s">
        <v>165</v>
      </c>
      <c r="B474" s="41" t="s">
        <v>535</v>
      </c>
      <c r="C474" s="41" t="s">
        <v>537</v>
      </c>
      <c r="D474" s="41" t="s">
        <v>539</v>
      </c>
      <c r="E474" s="41" t="s">
        <v>166</v>
      </c>
      <c r="F474" s="42">
        <v>2537974.2999999998</v>
      </c>
      <c r="G474" s="42">
        <v>1904532.93</v>
      </c>
      <c r="H474" s="43">
        <v>0.75041458457636867</v>
      </c>
      <c r="I474" s="34"/>
    </row>
    <row r="475" spans="1:9" ht="34" outlineLevel="7" x14ac:dyDescent="0.3">
      <c r="A475" s="40" t="s">
        <v>167</v>
      </c>
      <c r="B475" s="41" t="s">
        <v>535</v>
      </c>
      <c r="C475" s="41" t="s">
        <v>537</v>
      </c>
      <c r="D475" s="41" t="s">
        <v>539</v>
      </c>
      <c r="E475" s="41" t="s">
        <v>168</v>
      </c>
      <c r="F475" s="42">
        <v>2537974.2999999998</v>
      </c>
      <c r="G475" s="42">
        <v>1904532.93</v>
      </c>
      <c r="H475" s="43">
        <v>0.75041458457636867</v>
      </c>
      <c r="I475" s="34"/>
    </row>
    <row r="476" spans="1:9" ht="50.95" outlineLevel="5" x14ac:dyDescent="0.3">
      <c r="A476" s="40" t="s">
        <v>163</v>
      </c>
      <c r="B476" s="41" t="s">
        <v>535</v>
      </c>
      <c r="C476" s="41" t="s">
        <v>537</v>
      </c>
      <c r="D476" s="41" t="s">
        <v>164</v>
      </c>
      <c r="E476" s="41" t="s">
        <v>156</v>
      </c>
      <c r="F476" s="42">
        <v>2791414</v>
      </c>
      <c r="G476" s="42">
        <v>1866947.69</v>
      </c>
      <c r="H476" s="43">
        <v>0.66881791450497852</v>
      </c>
      <c r="I476" s="34"/>
    </row>
    <row r="477" spans="1:9" ht="84.9" outlineLevel="6" x14ac:dyDescent="0.3">
      <c r="A477" s="40" t="s">
        <v>165</v>
      </c>
      <c r="B477" s="41" t="s">
        <v>535</v>
      </c>
      <c r="C477" s="41" t="s">
        <v>537</v>
      </c>
      <c r="D477" s="41" t="s">
        <v>164</v>
      </c>
      <c r="E477" s="41" t="s">
        <v>166</v>
      </c>
      <c r="F477" s="42">
        <v>2560414</v>
      </c>
      <c r="G477" s="42">
        <v>1807866.14</v>
      </c>
      <c r="H477" s="43">
        <v>0.70608352399260432</v>
      </c>
      <c r="I477" s="34"/>
    </row>
    <row r="478" spans="1:9" ht="34" outlineLevel="7" x14ac:dyDescent="0.3">
      <c r="A478" s="40" t="s">
        <v>167</v>
      </c>
      <c r="B478" s="41" t="s">
        <v>535</v>
      </c>
      <c r="C478" s="41" t="s">
        <v>537</v>
      </c>
      <c r="D478" s="41" t="s">
        <v>164</v>
      </c>
      <c r="E478" s="41" t="s">
        <v>168</v>
      </c>
      <c r="F478" s="42">
        <v>2560414</v>
      </c>
      <c r="G478" s="42">
        <v>1807866.14</v>
      </c>
      <c r="H478" s="43">
        <v>0.70608352399260432</v>
      </c>
      <c r="I478" s="34"/>
    </row>
    <row r="479" spans="1:9" ht="34" outlineLevel="6" x14ac:dyDescent="0.3">
      <c r="A479" s="40" t="s">
        <v>169</v>
      </c>
      <c r="B479" s="41" t="s">
        <v>535</v>
      </c>
      <c r="C479" s="41" t="s">
        <v>537</v>
      </c>
      <c r="D479" s="41" t="s">
        <v>164</v>
      </c>
      <c r="E479" s="41" t="s">
        <v>170</v>
      </c>
      <c r="F479" s="42">
        <v>226000</v>
      </c>
      <c r="G479" s="42">
        <v>59080</v>
      </c>
      <c r="H479" s="43">
        <v>0.26141592920353984</v>
      </c>
      <c r="I479" s="34"/>
    </row>
    <row r="480" spans="1:9" ht="50.95" outlineLevel="7" x14ac:dyDescent="0.3">
      <c r="A480" s="40" t="s">
        <v>171</v>
      </c>
      <c r="B480" s="41" t="s">
        <v>535</v>
      </c>
      <c r="C480" s="41" t="s">
        <v>537</v>
      </c>
      <c r="D480" s="41" t="s">
        <v>164</v>
      </c>
      <c r="E480" s="41" t="s">
        <v>172</v>
      </c>
      <c r="F480" s="42">
        <v>226000</v>
      </c>
      <c r="G480" s="42">
        <v>59080</v>
      </c>
      <c r="H480" s="43">
        <v>0.26141592920353984</v>
      </c>
      <c r="I480" s="34"/>
    </row>
    <row r="481" spans="1:9" outlineLevel="6" x14ac:dyDescent="0.3">
      <c r="A481" s="40" t="s">
        <v>173</v>
      </c>
      <c r="B481" s="41" t="s">
        <v>535</v>
      </c>
      <c r="C481" s="41" t="s">
        <v>537</v>
      </c>
      <c r="D481" s="41" t="s">
        <v>164</v>
      </c>
      <c r="E481" s="41" t="s">
        <v>174</v>
      </c>
      <c r="F481" s="42">
        <v>5000</v>
      </c>
      <c r="G481" s="42">
        <v>1.55</v>
      </c>
      <c r="H481" s="43">
        <v>3.1E-4</v>
      </c>
      <c r="I481" s="34"/>
    </row>
    <row r="482" spans="1:9" outlineLevel="7" x14ac:dyDescent="0.3">
      <c r="A482" s="40" t="s">
        <v>175</v>
      </c>
      <c r="B482" s="41" t="s">
        <v>535</v>
      </c>
      <c r="C482" s="41" t="s">
        <v>537</v>
      </c>
      <c r="D482" s="41" t="s">
        <v>164</v>
      </c>
      <c r="E482" s="41" t="s">
        <v>176</v>
      </c>
      <c r="F482" s="42">
        <v>5000</v>
      </c>
      <c r="G482" s="42">
        <v>1.55</v>
      </c>
      <c r="H482" s="43">
        <v>3.1E-4</v>
      </c>
      <c r="I482" s="34"/>
    </row>
    <row r="483" spans="1:9" ht="34" outlineLevel="5" x14ac:dyDescent="0.3">
      <c r="A483" s="40" t="s">
        <v>540</v>
      </c>
      <c r="B483" s="41" t="s">
        <v>535</v>
      </c>
      <c r="C483" s="41" t="s">
        <v>537</v>
      </c>
      <c r="D483" s="41" t="s">
        <v>541</v>
      </c>
      <c r="E483" s="41" t="s">
        <v>156</v>
      </c>
      <c r="F483" s="42">
        <v>180000</v>
      </c>
      <c r="G483" s="42">
        <v>135000</v>
      </c>
      <c r="H483" s="43">
        <v>0.75</v>
      </c>
      <c r="I483" s="34"/>
    </row>
    <row r="484" spans="1:9" ht="84.9" outlineLevel="6" x14ac:dyDescent="0.3">
      <c r="A484" s="40" t="s">
        <v>165</v>
      </c>
      <c r="B484" s="41" t="s">
        <v>535</v>
      </c>
      <c r="C484" s="41" t="s">
        <v>537</v>
      </c>
      <c r="D484" s="41" t="s">
        <v>541</v>
      </c>
      <c r="E484" s="41" t="s">
        <v>166</v>
      </c>
      <c r="F484" s="42">
        <v>180000</v>
      </c>
      <c r="G484" s="42">
        <v>135000</v>
      </c>
      <c r="H484" s="43">
        <v>0.75</v>
      </c>
      <c r="I484" s="34"/>
    </row>
    <row r="485" spans="1:9" ht="34" outlineLevel="7" x14ac:dyDescent="0.3">
      <c r="A485" s="40" t="s">
        <v>167</v>
      </c>
      <c r="B485" s="41" t="s">
        <v>535</v>
      </c>
      <c r="C485" s="41" t="s">
        <v>537</v>
      </c>
      <c r="D485" s="41" t="s">
        <v>541</v>
      </c>
      <c r="E485" s="41" t="s">
        <v>168</v>
      </c>
      <c r="F485" s="42">
        <v>180000</v>
      </c>
      <c r="G485" s="42">
        <v>135000</v>
      </c>
      <c r="H485" s="43">
        <v>0.75</v>
      </c>
      <c r="I485" s="34"/>
    </row>
    <row r="486" spans="1:9" outlineLevel="2" x14ac:dyDescent="0.3">
      <c r="A486" s="40" t="s">
        <v>177</v>
      </c>
      <c r="B486" s="41" t="s">
        <v>535</v>
      </c>
      <c r="C486" s="41" t="s">
        <v>178</v>
      </c>
      <c r="D486" s="41" t="s">
        <v>155</v>
      </c>
      <c r="E486" s="41" t="s">
        <v>156</v>
      </c>
      <c r="F486" s="42">
        <v>137280</v>
      </c>
      <c r="G486" s="42">
        <v>114573.9</v>
      </c>
      <c r="H486" s="43">
        <v>0.8346000874125874</v>
      </c>
      <c r="I486" s="34"/>
    </row>
    <row r="487" spans="1:9" ht="50.95" outlineLevel="3" x14ac:dyDescent="0.3">
      <c r="A487" s="40" t="s">
        <v>179</v>
      </c>
      <c r="B487" s="41" t="s">
        <v>535</v>
      </c>
      <c r="C487" s="41" t="s">
        <v>178</v>
      </c>
      <c r="D487" s="41" t="s">
        <v>180</v>
      </c>
      <c r="E487" s="41" t="s">
        <v>156</v>
      </c>
      <c r="F487" s="42">
        <v>33280</v>
      </c>
      <c r="G487" s="42">
        <v>13620</v>
      </c>
      <c r="H487" s="43">
        <v>0.40925480769230771</v>
      </c>
      <c r="I487" s="34"/>
    </row>
    <row r="488" spans="1:9" ht="50.95" outlineLevel="4" x14ac:dyDescent="0.3">
      <c r="A488" s="40" t="s">
        <v>673</v>
      </c>
      <c r="B488" s="41" t="s">
        <v>535</v>
      </c>
      <c r="C488" s="41" t="s">
        <v>178</v>
      </c>
      <c r="D488" s="41" t="s">
        <v>181</v>
      </c>
      <c r="E488" s="41" t="s">
        <v>156</v>
      </c>
      <c r="F488" s="42">
        <v>33280</v>
      </c>
      <c r="G488" s="42">
        <v>13620</v>
      </c>
      <c r="H488" s="43">
        <v>0.40925480769230771</v>
      </c>
      <c r="I488" s="34"/>
    </row>
    <row r="489" spans="1:9" outlineLevel="5" x14ac:dyDescent="0.3">
      <c r="A489" s="40" t="s">
        <v>182</v>
      </c>
      <c r="B489" s="41" t="s">
        <v>535</v>
      </c>
      <c r="C489" s="41" t="s">
        <v>178</v>
      </c>
      <c r="D489" s="41" t="s">
        <v>183</v>
      </c>
      <c r="E489" s="41" t="s">
        <v>156</v>
      </c>
      <c r="F489" s="42">
        <v>33280</v>
      </c>
      <c r="G489" s="42">
        <v>13620</v>
      </c>
      <c r="H489" s="43">
        <v>0.40925480769230771</v>
      </c>
      <c r="I489" s="34"/>
    </row>
    <row r="490" spans="1:9" ht="34" outlineLevel="6" x14ac:dyDescent="0.3">
      <c r="A490" s="40" t="s">
        <v>169</v>
      </c>
      <c r="B490" s="41" t="s">
        <v>535</v>
      </c>
      <c r="C490" s="41" t="s">
        <v>178</v>
      </c>
      <c r="D490" s="41" t="s">
        <v>183</v>
      </c>
      <c r="E490" s="41" t="s">
        <v>170</v>
      </c>
      <c r="F490" s="42">
        <v>33280</v>
      </c>
      <c r="G490" s="42">
        <v>13620</v>
      </c>
      <c r="H490" s="43">
        <v>0.40925480769230771</v>
      </c>
      <c r="I490" s="34"/>
    </row>
    <row r="491" spans="1:9" ht="50.95" outlineLevel="7" x14ac:dyDescent="0.3">
      <c r="A491" s="44" t="s">
        <v>171</v>
      </c>
      <c r="B491" s="41" t="s">
        <v>535</v>
      </c>
      <c r="C491" s="41" t="s">
        <v>178</v>
      </c>
      <c r="D491" s="41" t="s">
        <v>183</v>
      </c>
      <c r="E491" s="41" t="s">
        <v>172</v>
      </c>
      <c r="F491" s="42">
        <v>33280</v>
      </c>
      <c r="G491" s="42">
        <v>13620</v>
      </c>
      <c r="H491" s="43">
        <v>0.40925480769230771</v>
      </c>
      <c r="I491" s="34"/>
    </row>
    <row r="492" spans="1:9" outlineLevel="3" x14ac:dyDescent="0.3">
      <c r="A492" s="40" t="s">
        <v>161</v>
      </c>
      <c r="B492" s="41" t="s">
        <v>535</v>
      </c>
      <c r="C492" s="41" t="s">
        <v>178</v>
      </c>
      <c r="D492" s="41" t="s">
        <v>162</v>
      </c>
      <c r="E492" s="41" t="s">
        <v>156</v>
      </c>
      <c r="F492" s="42">
        <v>104000</v>
      </c>
      <c r="G492" s="42">
        <v>100953.9</v>
      </c>
      <c r="H492" s="43">
        <v>0.97071057692307694</v>
      </c>
      <c r="I492" s="34"/>
    </row>
    <row r="493" spans="1:9" ht="34" outlineLevel="5" x14ac:dyDescent="0.3">
      <c r="A493" s="40" t="s">
        <v>542</v>
      </c>
      <c r="B493" s="41" t="s">
        <v>535</v>
      </c>
      <c r="C493" s="41" t="s">
        <v>178</v>
      </c>
      <c r="D493" s="41" t="s">
        <v>543</v>
      </c>
      <c r="E493" s="41" t="s">
        <v>156</v>
      </c>
      <c r="F493" s="42">
        <v>104000</v>
      </c>
      <c r="G493" s="42">
        <v>100953.9</v>
      </c>
      <c r="H493" s="43">
        <v>0.97071057692307694</v>
      </c>
      <c r="I493" s="34"/>
    </row>
    <row r="494" spans="1:9" ht="34" outlineLevel="6" x14ac:dyDescent="0.3">
      <c r="A494" s="40" t="s">
        <v>169</v>
      </c>
      <c r="B494" s="41" t="s">
        <v>535</v>
      </c>
      <c r="C494" s="41" t="s">
        <v>178</v>
      </c>
      <c r="D494" s="41" t="s">
        <v>543</v>
      </c>
      <c r="E494" s="41" t="s">
        <v>170</v>
      </c>
      <c r="F494" s="42">
        <v>104000</v>
      </c>
      <c r="G494" s="42">
        <v>100953.9</v>
      </c>
      <c r="H494" s="43">
        <v>0.97071057692307694</v>
      </c>
      <c r="I494" s="34"/>
    </row>
    <row r="495" spans="1:9" ht="50.95" outlineLevel="7" x14ac:dyDescent="0.3">
      <c r="A495" s="40" t="s">
        <v>171</v>
      </c>
      <c r="B495" s="41" t="s">
        <v>535</v>
      </c>
      <c r="C495" s="41" t="s">
        <v>178</v>
      </c>
      <c r="D495" s="41" t="s">
        <v>543</v>
      </c>
      <c r="E495" s="41" t="s">
        <v>172</v>
      </c>
      <c r="F495" s="42">
        <v>104000</v>
      </c>
      <c r="G495" s="42">
        <v>100953.9</v>
      </c>
      <c r="H495" s="43">
        <v>0.97071057692307694</v>
      </c>
      <c r="I495" s="34"/>
    </row>
    <row r="496" spans="1:9" ht="50.95" x14ac:dyDescent="0.3">
      <c r="A496" s="36" t="s">
        <v>544</v>
      </c>
      <c r="B496" s="37" t="s">
        <v>545</v>
      </c>
      <c r="C496" s="37" t="s">
        <v>154</v>
      </c>
      <c r="D496" s="37" t="s">
        <v>155</v>
      </c>
      <c r="E496" s="37" t="s">
        <v>156</v>
      </c>
      <c r="F496" s="38">
        <v>627829659.19000006</v>
      </c>
      <c r="G496" s="38">
        <v>441173945.06</v>
      </c>
      <c r="H496" s="39">
        <v>0.70269688378402584</v>
      </c>
      <c r="I496" s="34"/>
    </row>
    <row r="497" spans="1:9" outlineLevel="1" x14ac:dyDescent="0.3">
      <c r="A497" s="40" t="s">
        <v>406</v>
      </c>
      <c r="B497" s="41" t="s">
        <v>545</v>
      </c>
      <c r="C497" s="41" t="s">
        <v>407</v>
      </c>
      <c r="D497" s="41" t="s">
        <v>155</v>
      </c>
      <c r="E497" s="41" t="s">
        <v>156</v>
      </c>
      <c r="F497" s="42">
        <v>620764597.19000006</v>
      </c>
      <c r="G497" s="42">
        <v>437174909.01999998</v>
      </c>
      <c r="H497" s="43">
        <v>0.70425232205404276</v>
      </c>
      <c r="I497" s="34"/>
    </row>
    <row r="498" spans="1:9" outlineLevel="2" x14ac:dyDescent="0.3">
      <c r="A498" s="40" t="s">
        <v>546</v>
      </c>
      <c r="B498" s="41" t="s">
        <v>545</v>
      </c>
      <c r="C498" s="41" t="s">
        <v>547</v>
      </c>
      <c r="D498" s="41" t="s">
        <v>155</v>
      </c>
      <c r="E498" s="41" t="s">
        <v>156</v>
      </c>
      <c r="F498" s="42">
        <v>139469912.94</v>
      </c>
      <c r="G498" s="42">
        <v>107037824.51000001</v>
      </c>
      <c r="H498" s="43">
        <v>0.76746175754800749</v>
      </c>
      <c r="I498" s="34"/>
    </row>
    <row r="499" spans="1:9" ht="50.95" outlineLevel="3" x14ac:dyDescent="0.3">
      <c r="A499" s="40" t="s">
        <v>548</v>
      </c>
      <c r="B499" s="41" t="s">
        <v>545</v>
      </c>
      <c r="C499" s="41" t="s">
        <v>547</v>
      </c>
      <c r="D499" s="41" t="s">
        <v>549</v>
      </c>
      <c r="E499" s="41" t="s">
        <v>156</v>
      </c>
      <c r="F499" s="42">
        <v>139469912.94</v>
      </c>
      <c r="G499" s="42">
        <v>107037824.51000001</v>
      </c>
      <c r="H499" s="43">
        <v>0.76746175754800749</v>
      </c>
      <c r="I499" s="34"/>
    </row>
    <row r="500" spans="1:9" ht="50.95" outlineLevel="4" x14ac:dyDescent="0.3">
      <c r="A500" s="40" t="s">
        <v>674</v>
      </c>
      <c r="B500" s="41" t="s">
        <v>545</v>
      </c>
      <c r="C500" s="41" t="s">
        <v>547</v>
      </c>
      <c r="D500" s="41" t="s">
        <v>550</v>
      </c>
      <c r="E500" s="41" t="s">
        <v>156</v>
      </c>
      <c r="F500" s="42">
        <v>129989639.18000001</v>
      </c>
      <c r="G500" s="42">
        <v>99926673.010000005</v>
      </c>
      <c r="H500" s="43">
        <v>0.76872798201731263</v>
      </c>
      <c r="I500" s="34"/>
    </row>
    <row r="501" spans="1:9" ht="50.95" outlineLevel="5" x14ac:dyDescent="0.3">
      <c r="A501" s="40" t="s">
        <v>551</v>
      </c>
      <c r="B501" s="41" t="s">
        <v>545</v>
      </c>
      <c r="C501" s="41" t="s">
        <v>547</v>
      </c>
      <c r="D501" s="41" t="s">
        <v>552</v>
      </c>
      <c r="E501" s="41" t="s">
        <v>156</v>
      </c>
      <c r="F501" s="42">
        <v>52633669.18</v>
      </c>
      <c r="G501" s="42">
        <v>38837520.770000003</v>
      </c>
      <c r="H501" s="43">
        <v>0.73788359001119519</v>
      </c>
      <c r="I501" s="34"/>
    </row>
    <row r="502" spans="1:9" ht="50.95" outlineLevel="6" x14ac:dyDescent="0.3">
      <c r="A502" s="40" t="s">
        <v>415</v>
      </c>
      <c r="B502" s="41" t="s">
        <v>545</v>
      </c>
      <c r="C502" s="41" t="s">
        <v>547</v>
      </c>
      <c r="D502" s="41" t="s">
        <v>552</v>
      </c>
      <c r="E502" s="41" t="s">
        <v>416</v>
      </c>
      <c r="F502" s="42">
        <v>52633669.18</v>
      </c>
      <c r="G502" s="42">
        <v>38837520.770000003</v>
      </c>
      <c r="H502" s="43">
        <v>0.73788359001119519</v>
      </c>
      <c r="I502" s="34"/>
    </row>
    <row r="503" spans="1:9" outlineLevel="7" x14ac:dyDescent="0.3">
      <c r="A503" s="40" t="s">
        <v>417</v>
      </c>
      <c r="B503" s="41" t="s">
        <v>545</v>
      </c>
      <c r="C503" s="41" t="s">
        <v>547</v>
      </c>
      <c r="D503" s="41" t="s">
        <v>552</v>
      </c>
      <c r="E503" s="41" t="s">
        <v>418</v>
      </c>
      <c r="F503" s="42">
        <v>52633669.18</v>
      </c>
      <c r="G503" s="42">
        <v>38837520.770000003</v>
      </c>
      <c r="H503" s="43">
        <v>0.73788359001119519</v>
      </c>
      <c r="I503" s="34"/>
    </row>
    <row r="504" spans="1:9" ht="84.9" outlineLevel="5" x14ac:dyDescent="0.3">
      <c r="A504" s="40" t="s">
        <v>553</v>
      </c>
      <c r="B504" s="41" t="s">
        <v>545</v>
      </c>
      <c r="C504" s="41" t="s">
        <v>547</v>
      </c>
      <c r="D504" s="41" t="s">
        <v>554</v>
      </c>
      <c r="E504" s="41" t="s">
        <v>156</v>
      </c>
      <c r="F504" s="42">
        <v>77355970</v>
      </c>
      <c r="G504" s="42">
        <v>61089152.240000002</v>
      </c>
      <c r="H504" s="43">
        <v>0.78971477236986365</v>
      </c>
      <c r="I504" s="34"/>
    </row>
    <row r="505" spans="1:9" ht="50.95" outlineLevel="6" x14ac:dyDescent="0.3">
      <c r="A505" s="40" t="s">
        <v>415</v>
      </c>
      <c r="B505" s="41" t="s">
        <v>545</v>
      </c>
      <c r="C505" s="41" t="s">
        <v>547</v>
      </c>
      <c r="D505" s="41" t="s">
        <v>554</v>
      </c>
      <c r="E505" s="41" t="s">
        <v>416</v>
      </c>
      <c r="F505" s="42">
        <v>77355970</v>
      </c>
      <c r="G505" s="42">
        <v>61089152.240000002</v>
      </c>
      <c r="H505" s="43">
        <v>0.78971477236986365</v>
      </c>
      <c r="I505" s="34"/>
    </row>
    <row r="506" spans="1:9" outlineLevel="7" x14ac:dyDescent="0.3">
      <c r="A506" s="40" t="s">
        <v>417</v>
      </c>
      <c r="B506" s="41" t="s">
        <v>545</v>
      </c>
      <c r="C506" s="41" t="s">
        <v>547</v>
      </c>
      <c r="D506" s="41" t="s">
        <v>554</v>
      </c>
      <c r="E506" s="41" t="s">
        <v>418</v>
      </c>
      <c r="F506" s="42">
        <v>77355970</v>
      </c>
      <c r="G506" s="42">
        <v>61089152.240000002</v>
      </c>
      <c r="H506" s="43">
        <v>0.78971477236986365</v>
      </c>
      <c r="I506" s="34"/>
    </row>
    <row r="507" spans="1:9" ht="34" outlineLevel="4" collapsed="1" x14ac:dyDescent="0.3">
      <c r="A507" s="40" t="s">
        <v>675</v>
      </c>
      <c r="B507" s="41" t="s">
        <v>545</v>
      </c>
      <c r="C507" s="41" t="s">
        <v>547</v>
      </c>
      <c r="D507" s="41" t="s">
        <v>555</v>
      </c>
      <c r="E507" s="41" t="s">
        <v>156</v>
      </c>
      <c r="F507" s="42">
        <v>9480273.7599999998</v>
      </c>
      <c r="G507" s="42">
        <v>7111151.5</v>
      </c>
      <c r="H507" s="43">
        <v>0.75009980513474117</v>
      </c>
      <c r="I507" s="34"/>
    </row>
    <row r="508" spans="1:9" ht="34" outlineLevel="5" x14ac:dyDescent="0.3">
      <c r="A508" s="40" t="s">
        <v>556</v>
      </c>
      <c r="B508" s="41" t="s">
        <v>545</v>
      </c>
      <c r="C508" s="41" t="s">
        <v>547</v>
      </c>
      <c r="D508" s="41" t="s">
        <v>557</v>
      </c>
      <c r="E508" s="41" t="s">
        <v>156</v>
      </c>
      <c r="F508" s="42">
        <v>158000</v>
      </c>
      <c r="G508" s="42">
        <v>96638.37</v>
      </c>
      <c r="H508" s="43">
        <v>0.61163525316455691</v>
      </c>
      <c r="I508" s="34"/>
    </row>
    <row r="509" spans="1:9" ht="50.95" outlineLevel="6" x14ac:dyDescent="0.3">
      <c r="A509" s="40" t="s">
        <v>415</v>
      </c>
      <c r="B509" s="41" t="s">
        <v>545</v>
      </c>
      <c r="C509" s="41" t="s">
        <v>547</v>
      </c>
      <c r="D509" s="41" t="s">
        <v>557</v>
      </c>
      <c r="E509" s="41" t="s">
        <v>416</v>
      </c>
      <c r="F509" s="42">
        <v>158000</v>
      </c>
      <c r="G509" s="42">
        <v>96638.37</v>
      </c>
      <c r="H509" s="43">
        <v>0.61163525316455691</v>
      </c>
      <c r="I509" s="34"/>
    </row>
    <row r="510" spans="1:9" outlineLevel="7" x14ac:dyDescent="0.3">
      <c r="A510" s="40" t="s">
        <v>417</v>
      </c>
      <c r="B510" s="41" t="s">
        <v>545</v>
      </c>
      <c r="C510" s="41" t="s">
        <v>547</v>
      </c>
      <c r="D510" s="41" t="s">
        <v>557</v>
      </c>
      <c r="E510" s="41" t="s">
        <v>418</v>
      </c>
      <c r="F510" s="42">
        <v>158000</v>
      </c>
      <c r="G510" s="42">
        <v>96638.37</v>
      </c>
      <c r="H510" s="43">
        <v>0.61163525316455691</v>
      </c>
      <c r="I510" s="34"/>
    </row>
    <row r="511" spans="1:9" ht="50.95" outlineLevel="5" x14ac:dyDescent="0.3">
      <c r="A511" s="40" t="s">
        <v>276</v>
      </c>
      <c r="B511" s="41" t="s">
        <v>545</v>
      </c>
      <c r="C511" s="41" t="s">
        <v>547</v>
      </c>
      <c r="D511" s="41" t="s">
        <v>558</v>
      </c>
      <c r="E511" s="41" t="s">
        <v>156</v>
      </c>
      <c r="F511" s="42">
        <v>685000</v>
      </c>
      <c r="G511" s="42">
        <v>613824</v>
      </c>
      <c r="H511" s="43">
        <v>0.89609343065693425</v>
      </c>
      <c r="I511" s="34"/>
    </row>
    <row r="512" spans="1:9" ht="50.95" outlineLevel="6" x14ac:dyDescent="0.3">
      <c r="A512" s="40" t="s">
        <v>415</v>
      </c>
      <c r="B512" s="41" t="s">
        <v>545</v>
      </c>
      <c r="C512" s="41" t="s">
        <v>547</v>
      </c>
      <c r="D512" s="41" t="s">
        <v>558</v>
      </c>
      <c r="E512" s="41" t="s">
        <v>416</v>
      </c>
      <c r="F512" s="42">
        <v>685000</v>
      </c>
      <c r="G512" s="42">
        <v>613824</v>
      </c>
      <c r="H512" s="43">
        <v>0.89609343065693425</v>
      </c>
      <c r="I512" s="34"/>
    </row>
    <row r="513" spans="1:9" outlineLevel="7" x14ac:dyDescent="0.3">
      <c r="A513" s="40" t="s">
        <v>417</v>
      </c>
      <c r="B513" s="41" t="s">
        <v>545</v>
      </c>
      <c r="C513" s="41" t="s">
        <v>547</v>
      </c>
      <c r="D513" s="41" t="s">
        <v>558</v>
      </c>
      <c r="E513" s="41" t="s">
        <v>418</v>
      </c>
      <c r="F513" s="42">
        <v>685000</v>
      </c>
      <c r="G513" s="42">
        <v>613824</v>
      </c>
      <c r="H513" s="43">
        <v>0.89609343065693425</v>
      </c>
      <c r="I513" s="34"/>
    </row>
    <row r="514" spans="1:9" ht="50.95" outlineLevel="5" x14ac:dyDescent="0.3">
      <c r="A514" s="40" t="s">
        <v>559</v>
      </c>
      <c r="B514" s="41" t="s">
        <v>545</v>
      </c>
      <c r="C514" s="41" t="s">
        <v>547</v>
      </c>
      <c r="D514" s="41" t="s">
        <v>560</v>
      </c>
      <c r="E514" s="41" t="s">
        <v>156</v>
      </c>
      <c r="F514" s="42">
        <v>5390000</v>
      </c>
      <c r="G514" s="42">
        <v>3990000</v>
      </c>
      <c r="H514" s="43">
        <v>0.74025974025974028</v>
      </c>
      <c r="I514" s="34"/>
    </row>
    <row r="515" spans="1:9" ht="50.95" outlineLevel="6" x14ac:dyDescent="0.3">
      <c r="A515" s="40" t="s">
        <v>415</v>
      </c>
      <c r="B515" s="41" t="s">
        <v>545</v>
      </c>
      <c r="C515" s="41" t="s">
        <v>547</v>
      </c>
      <c r="D515" s="41" t="s">
        <v>560</v>
      </c>
      <c r="E515" s="41" t="s">
        <v>416</v>
      </c>
      <c r="F515" s="42">
        <v>5390000</v>
      </c>
      <c r="G515" s="42">
        <v>3990000</v>
      </c>
      <c r="H515" s="43">
        <v>0.74025974025974028</v>
      </c>
      <c r="I515" s="34"/>
    </row>
    <row r="516" spans="1:9" outlineLevel="7" x14ac:dyDescent="0.3">
      <c r="A516" s="40" t="s">
        <v>417</v>
      </c>
      <c r="B516" s="41" t="s">
        <v>545</v>
      </c>
      <c r="C516" s="41" t="s">
        <v>547</v>
      </c>
      <c r="D516" s="41" t="s">
        <v>560</v>
      </c>
      <c r="E516" s="41" t="s">
        <v>418</v>
      </c>
      <c r="F516" s="42">
        <v>5390000</v>
      </c>
      <c r="G516" s="42">
        <v>3990000</v>
      </c>
      <c r="H516" s="43">
        <v>0.74025974025974028</v>
      </c>
      <c r="I516" s="34"/>
    </row>
    <row r="517" spans="1:9" ht="84.9" outlineLevel="5" x14ac:dyDescent="0.3">
      <c r="A517" s="40" t="s">
        <v>561</v>
      </c>
      <c r="B517" s="41" t="s">
        <v>545</v>
      </c>
      <c r="C517" s="41" t="s">
        <v>547</v>
      </c>
      <c r="D517" s="41" t="s">
        <v>562</v>
      </c>
      <c r="E517" s="41" t="s">
        <v>156</v>
      </c>
      <c r="F517" s="42">
        <v>900000</v>
      </c>
      <c r="G517" s="42">
        <v>270000</v>
      </c>
      <c r="H517" s="43">
        <v>0.3</v>
      </c>
      <c r="I517" s="34"/>
    </row>
    <row r="518" spans="1:9" ht="50.95" outlineLevel="6" x14ac:dyDescent="0.3">
      <c r="A518" s="40" t="s">
        <v>415</v>
      </c>
      <c r="B518" s="41" t="s">
        <v>545</v>
      </c>
      <c r="C518" s="41" t="s">
        <v>547</v>
      </c>
      <c r="D518" s="41" t="s">
        <v>562</v>
      </c>
      <c r="E518" s="41" t="s">
        <v>416</v>
      </c>
      <c r="F518" s="42">
        <v>900000</v>
      </c>
      <c r="G518" s="42">
        <v>270000</v>
      </c>
      <c r="H518" s="43">
        <v>0.3</v>
      </c>
      <c r="I518" s="34"/>
    </row>
    <row r="519" spans="1:9" outlineLevel="7" x14ac:dyDescent="0.3">
      <c r="A519" s="40" t="s">
        <v>417</v>
      </c>
      <c r="B519" s="41" t="s">
        <v>545</v>
      </c>
      <c r="C519" s="41" t="s">
        <v>547</v>
      </c>
      <c r="D519" s="41" t="s">
        <v>562</v>
      </c>
      <c r="E519" s="41" t="s">
        <v>418</v>
      </c>
      <c r="F519" s="42">
        <v>900000</v>
      </c>
      <c r="G519" s="42">
        <v>270000</v>
      </c>
      <c r="H519" s="43">
        <v>0.3</v>
      </c>
      <c r="I519" s="34"/>
    </row>
    <row r="520" spans="1:9" ht="67.95" outlineLevel="5" x14ac:dyDescent="0.3">
      <c r="A520" s="40" t="s">
        <v>343</v>
      </c>
      <c r="B520" s="41" t="s">
        <v>545</v>
      </c>
      <c r="C520" s="41" t="s">
        <v>547</v>
      </c>
      <c r="D520" s="41" t="s">
        <v>563</v>
      </c>
      <c r="E520" s="41" t="s">
        <v>156</v>
      </c>
      <c r="F520" s="42">
        <v>2112546.39</v>
      </c>
      <c r="G520" s="42">
        <v>1905961.76</v>
      </c>
      <c r="H520" s="43">
        <v>0.90221060660353125</v>
      </c>
      <c r="I520" s="34"/>
    </row>
    <row r="521" spans="1:9" ht="50.95" outlineLevel="6" x14ac:dyDescent="0.3">
      <c r="A521" s="40" t="s">
        <v>415</v>
      </c>
      <c r="B521" s="41" t="s">
        <v>545</v>
      </c>
      <c r="C521" s="41" t="s">
        <v>547</v>
      </c>
      <c r="D521" s="41" t="s">
        <v>563</v>
      </c>
      <c r="E521" s="41" t="s">
        <v>416</v>
      </c>
      <c r="F521" s="42">
        <v>2112546.39</v>
      </c>
      <c r="G521" s="42">
        <v>1905961.76</v>
      </c>
      <c r="H521" s="43">
        <v>0.90221060660353125</v>
      </c>
      <c r="I521" s="34"/>
    </row>
    <row r="522" spans="1:9" outlineLevel="7" x14ac:dyDescent="0.3">
      <c r="A522" s="40" t="s">
        <v>417</v>
      </c>
      <c r="B522" s="41" t="s">
        <v>545</v>
      </c>
      <c r="C522" s="41" t="s">
        <v>547</v>
      </c>
      <c r="D522" s="41" t="s">
        <v>563</v>
      </c>
      <c r="E522" s="41" t="s">
        <v>418</v>
      </c>
      <c r="F522" s="42">
        <v>2112546.39</v>
      </c>
      <c r="G522" s="42">
        <v>1905961.76</v>
      </c>
      <c r="H522" s="43">
        <v>0.90221060660353125</v>
      </c>
      <c r="I522" s="34"/>
    </row>
    <row r="523" spans="1:9" ht="34" outlineLevel="5" x14ac:dyDescent="0.3">
      <c r="A523" s="40" t="s">
        <v>347</v>
      </c>
      <c r="B523" s="41" t="s">
        <v>545</v>
      </c>
      <c r="C523" s="41" t="s">
        <v>547</v>
      </c>
      <c r="D523" s="41" t="s">
        <v>564</v>
      </c>
      <c r="E523" s="41" t="s">
        <v>156</v>
      </c>
      <c r="F523" s="42">
        <v>234727.37</v>
      </c>
      <c r="G523" s="42">
        <v>234727.37</v>
      </c>
      <c r="H523" s="43">
        <v>1</v>
      </c>
      <c r="I523" s="34"/>
    </row>
    <row r="524" spans="1:9" ht="50.95" outlineLevel="6" x14ac:dyDescent="0.3">
      <c r="A524" s="44" t="s">
        <v>415</v>
      </c>
      <c r="B524" s="41" t="s">
        <v>545</v>
      </c>
      <c r="C524" s="41" t="s">
        <v>547</v>
      </c>
      <c r="D524" s="41" t="s">
        <v>564</v>
      </c>
      <c r="E524" s="41" t="s">
        <v>416</v>
      </c>
      <c r="F524" s="42">
        <v>234727.37</v>
      </c>
      <c r="G524" s="42">
        <v>234727.37</v>
      </c>
      <c r="H524" s="43">
        <v>1</v>
      </c>
      <c r="I524" s="34"/>
    </row>
    <row r="525" spans="1:9" outlineLevel="7" x14ac:dyDescent="0.3">
      <c r="A525" s="40" t="s">
        <v>417</v>
      </c>
      <c r="B525" s="41" t="s">
        <v>545</v>
      </c>
      <c r="C525" s="41" t="s">
        <v>547</v>
      </c>
      <c r="D525" s="41" t="s">
        <v>564</v>
      </c>
      <c r="E525" s="41" t="s">
        <v>418</v>
      </c>
      <c r="F525" s="42">
        <v>234727.37</v>
      </c>
      <c r="G525" s="42">
        <v>234727.37</v>
      </c>
      <c r="H525" s="43">
        <v>1</v>
      </c>
      <c r="I525" s="34"/>
    </row>
    <row r="526" spans="1:9" outlineLevel="2" x14ac:dyDescent="0.3">
      <c r="A526" s="40" t="s">
        <v>565</v>
      </c>
      <c r="B526" s="41" t="s">
        <v>545</v>
      </c>
      <c r="C526" s="41" t="s">
        <v>566</v>
      </c>
      <c r="D526" s="41" t="s">
        <v>155</v>
      </c>
      <c r="E526" s="41" t="s">
        <v>156</v>
      </c>
      <c r="F526" s="42">
        <v>427616382.04000002</v>
      </c>
      <c r="G526" s="42">
        <v>290704146.44</v>
      </c>
      <c r="H526" s="43">
        <v>0.6798246247095534</v>
      </c>
      <c r="I526" s="34"/>
    </row>
    <row r="527" spans="1:9" ht="50.95" outlineLevel="3" x14ac:dyDescent="0.3">
      <c r="A527" s="40" t="s">
        <v>548</v>
      </c>
      <c r="B527" s="41" t="s">
        <v>545</v>
      </c>
      <c r="C527" s="41" t="s">
        <v>566</v>
      </c>
      <c r="D527" s="41" t="s">
        <v>549</v>
      </c>
      <c r="E527" s="41" t="s">
        <v>156</v>
      </c>
      <c r="F527" s="42">
        <v>427616382.04000002</v>
      </c>
      <c r="G527" s="42">
        <v>290704146.44</v>
      </c>
      <c r="H527" s="43">
        <v>0.6798246247095534</v>
      </c>
      <c r="I527" s="34"/>
    </row>
    <row r="528" spans="1:9" ht="50.95" outlineLevel="4" x14ac:dyDescent="0.3">
      <c r="A528" s="40" t="s">
        <v>693</v>
      </c>
      <c r="B528" s="41" t="s">
        <v>545</v>
      </c>
      <c r="C528" s="41" t="s">
        <v>566</v>
      </c>
      <c r="D528" s="41" t="s">
        <v>567</v>
      </c>
      <c r="E528" s="41" t="s">
        <v>156</v>
      </c>
      <c r="F528" s="42">
        <v>416544302.04000002</v>
      </c>
      <c r="G528" s="42">
        <v>284173807.88999999</v>
      </c>
      <c r="H528" s="43">
        <v>0.68221748922809966</v>
      </c>
      <c r="I528" s="34"/>
    </row>
    <row r="529" spans="1:9" ht="67.95" outlineLevel="5" x14ac:dyDescent="0.3">
      <c r="A529" s="40" t="s">
        <v>568</v>
      </c>
      <c r="B529" s="41" t="s">
        <v>545</v>
      </c>
      <c r="C529" s="41" t="s">
        <v>566</v>
      </c>
      <c r="D529" s="41" t="s">
        <v>569</v>
      </c>
      <c r="E529" s="41" t="s">
        <v>156</v>
      </c>
      <c r="F529" s="42">
        <v>22230000</v>
      </c>
      <c r="G529" s="42">
        <v>14829851.73</v>
      </c>
      <c r="H529" s="43">
        <v>0.66710983940620783</v>
      </c>
      <c r="I529" s="34"/>
    </row>
    <row r="530" spans="1:9" ht="50.95" outlineLevel="6" x14ac:dyDescent="0.3">
      <c r="A530" s="40" t="s">
        <v>415</v>
      </c>
      <c r="B530" s="41" t="s">
        <v>545</v>
      </c>
      <c r="C530" s="41" t="s">
        <v>566</v>
      </c>
      <c r="D530" s="41" t="s">
        <v>569</v>
      </c>
      <c r="E530" s="41" t="s">
        <v>416</v>
      </c>
      <c r="F530" s="42">
        <v>22230000</v>
      </c>
      <c r="G530" s="42">
        <v>14829851.73</v>
      </c>
      <c r="H530" s="43">
        <v>0.66710983940620783</v>
      </c>
      <c r="I530" s="34"/>
    </row>
    <row r="531" spans="1:9" outlineLevel="7" x14ac:dyDescent="0.3">
      <c r="A531" s="40" t="s">
        <v>417</v>
      </c>
      <c r="B531" s="41" t="s">
        <v>545</v>
      </c>
      <c r="C531" s="41" t="s">
        <v>566</v>
      </c>
      <c r="D531" s="41" t="s">
        <v>569</v>
      </c>
      <c r="E531" s="41" t="s">
        <v>418</v>
      </c>
      <c r="F531" s="42">
        <v>22230000</v>
      </c>
      <c r="G531" s="42">
        <v>14829851.73</v>
      </c>
      <c r="H531" s="43">
        <v>0.66710983940620783</v>
      </c>
      <c r="I531" s="34"/>
    </row>
    <row r="532" spans="1:9" ht="50.95" outlineLevel="5" x14ac:dyDescent="0.3">
      <c r="A532" s="40" t="s">
        <v>570</v>
      </c>
      <c r="B532" s="41" t="s">
        <v>545</v>
      </c>
      <c r="C532" s="41" t="s">
        <v>566</v>
      </c>
      <c r="D532" s="41" t="s">
        <v>571</v>
      </c>
      <c r="E532" s="41" t="s">
        <v>156</v>
      </c>
      <c r="F532" s="42">
        <v>108130535.04000001</v>
      </c>
      <c r="G532" s="42">
        <v>81940889.819999993</v>
      </c>
      <c r="H532" s="43">
        <v>0.75779602671611823</v>
      </c>
      <c r="I532" s="34"/>
    </row>
    <row r="533" spans="1:9" ht="50.95" outlineLevel="6" x14ac:dyDescent="0.3">
      <c r="A533" s="40" t="s">
        <v>415</v>
      </c>
      <c r="B533" s="41" t="s">
        <v>545</v>
      </c>
      <c r="C533" s="41" t="s">
        <v>566</v>
      </c>
      <c r="D533" s="41" t="s">
        <v>571</v>
      </c>
      <c r="E533" s="41" t="s">
        <v>416</v>
      </c>
      <c r="F533" s="42">
        <v>108130535.04000001</v>
      </c>
      <c r="G533" s="42">
        <v>81940889.819999993</v>
      </c>
      <c r="H533" s="43">
        <v>0.75779602671611823</v>
      </c>
      <c r="I533" s="34"/>
    </row>
    <row r="534" spans="1:9" outlineLevel="7" x14ac:dyDescent="0.3">
      <c r="A534" s="40" t="s">
        <v>417</v>
      </c>
      <c r="B534" s="41" t="s">
        <v>545</v>
      </c>
      <c r="C534" s="41" t="s">
        <v>566</v>
      </c>
      <c r="D534" s="41" t="s">
        <v>571</v>
      </c>
      <c r="E534" s="41" t="s">
        <v>418</v>
      </c>
      <c r="F534" s="42">
        <v>108130535.04000001</v>
      </c>
      <c r="G534" s="42">
        <v>81940889.819999993</v>
      </c>
      <c r="H534" s="43">
        <v>0.75779602671611823</v>
      </c>
      <c r="I534" s="34"/>
    </row>
    <row r="535" spans="1:9" ht="101.9" outlineLevel="5" x14ac:dyDescent="0.3">
      <c r="A535" s="40" t="s">
        <v>572</v>
      </c>
      <c r="B535" s="41" t="s">
        <v>545</v>
      </c>
      <c r="C535" s="41" t="s">
        <v>566</v>
      </c>
      <c r="D535" s="41" t="s">
        <v>573</v>
      </c>
      <c r="E535" s="41" t="s">
        <v>156</v>
      </c>
      <c r="F535" s="42">
        <v>271748217</v>
      </c>
      <c r="G535" s="42">
        <v>180704084.22</v>
      </c>
      <c r="H535" s="43">
        <v>0.66496879433067269</v>
      </c>
      <c r="I535" s="34"/>
    </row>
    <row r="536" spans="1:9" ht="50.95" outlineLevel="6" x14ac:dyDescent="0.3">
      <c r="A536" s="40" t="s">
        <v>415</v>
      </c>
      <c r="B536" s="41" t="s">
        <v>545</v>
      </c>
      <c r="C536" s="41" t="s">
        <v>566</v>
      </c>
      <c r="D536" s="41" t="s">
        <v>573</v>
      </c>
      <c r="E536" s="41" t="s">
        <v>416</v>
      </c>
      <c r="F536" s="42">
        <v>271748217</v>
      </c>
      <c r="G536" s="42">
        <v>180704084.22</v>
      </c>
      <c r="H536" s="43">
        <v>0.66496879433067269</v>
      </c>
      <c r="I536" s="34"/>
    </row>
    <row r="537" spans="1:9" outlineLevel="7" x14ac:dyDescent="0.3">
      <c r="A537" s="40" t="s">
        <v>417</v>
      </c>
      <c r="B537" s="41" t="s">
        <v>545</v>
      </c>
      <c r="C537" s="41" t="s">
        <v>566</v>
      </c>
      <c r="D537" s="41" t="s">
        <v>573</v>
      </c>
      <c r="E537" s="41" t="s">
        <v>418</v>
      </c>
      <c r="F537" s="42">
        <v>271748217</v>
      </c>
      <c r="G537" s="42">
        <v>180704084.22</v>
      </c>
      <c r="H537" s="43">
        <v>0.66496879433067269</v>
      </c>
      <c r="I537" s="34"/>
    </row>
    <row r="538" spans="1:9" ht="101.9" outlineLevel="5" x14ac:dyDescent="0.3">
      <c r="A538" s="40" t="s">
        <v>574</v>
      </c>
      <c r="B538" s="41" t="s">
        <v>545</v>
      </c>
      <c r="C538" s="41" t="s">
        <v>566</v>
      </c>
      <c r="D538" s="41" t="s">
        <v>575</v>
      </c>
      <c r="E538" s="41" t="s">
        <v>156</v>
      </c>
      <c r="F538" s="42">
        <v>14435550</v>
      </c>
      <c r="G538" s="42">
        <v>6698982.1200000001</v>
      </c>
      <c r="H538" s="43">
        <v>0.46406143998669952</v>
      </c>
      <c r="I538" s="34"/>
    </row>
    <row r="539" spans="1:9" ht="50.95" outlineLevel="6" x14ac:dyDescent="0.3">
      <c r="A539" s="40" t="s">
        <v>415</v>
      </c>
      <c r="B539" s="41" t="s">
        <v>545</v>
      </c>
      <c r="C539" s="41" t="s">
        <v>566</v>
      </c>
      <c r="D539" s="41" t="s">
        <v>575</v>
      </c>
      <c r="E539" s="41" t="s">
        <v>416</v>
      </c>
      <c r="F539" s="42">
        <v>14435550</v>
      </c>
      <c r="G539" s="42">
        <v>6698982.1200000001</v>
      </c>
      <c r="H539" s="43">
        <v>0.46406143998669952</v>
      </c>
      <c r="I539" s="34"/>
    </row>
    <row r="540" spans="1:9" outlineLevel="7" x14ac:dyDescent="0.3">
      <c r="A540" s="40" t="s">
        <v>417</v>
      </c>
      <c r="B540" s="41" t="s">
        <v>545</v>
      </c>
      <c r="C540" s="41" t="s">
        <v>566</v>
      </c>
      <c r="D540" s="41" t="s">
        <v>575</v>
      </c>
      <c r="E540" s="41" t="s">
        <v>418</v>
      </c>
      <c r="F540" s="42">
        <v>14435550</v>
      </c>
      <c r="G540" s="42">
        <v>6698982.1200000001</v>
      </c>
      <c r="H540" s="43">
        <v>0.46406143998669952</v>
      </c>
      <c r="I540" s="34"/>
    </row>
    <row r="541" spans="1:9" ht="34" outlineLevel="4" collapsed="1" x14ac:dyDescent="0.3">
      <c r="A541" s="40" t="s">
        <v>676</v>
      </c>
      <c r="B541" s="41" t="s">
        <v>545</v>
      </c>
      <c r="C541" s="41" t="s">
        <v>566</v>
      </c>
      <c r="D541" s="41" t="s">
        <v>576</v>
      </c>
      <c r="E541" s="41" t="s">
        <v>156</v>
      </c>
      <c r="F541" s="42">
        <v>2700747</v>
      </c>
      <c r="G541" s="42">
        <v>2486118.5499999998</v>
      </c>
      <c r="H541" s="43">
        <v>0.92052996819028221</v>
      </c>
      <c r="I541" s="34"/>
    </row>
    <row r="542" spans="1:9" ht="34" outlineLevel="5" x14ac:dyDescent="0.3">
      <c r="A542" s="40" t="s">
        <v>556</v>
      </c>
      <c r="B542" s="41" t="s">
        <v>545</v>
      </c>
      <c r="C542" s="41" t="s">
        <v>566</v>
      </c>
      <c r="D542" s="41" t="s">
        <v>577</v>
      </c>
      <c r="E542" s="41" t="s">
        <v>156</v>
      </c>
      <c r="F542" s="42">
        <v>221200</v>
      </c>
      <c r="G542" s="42">
        <v>127341.18</v>
      </c>
      <c r="H542" s="43">
        <v>0.57568345388788422</v>
      </c>
      <c r="I542" s="34"/>
    </row>
    <row r="543" spans="1:9" ht="50.95" outlineLevel="6" x14ac:dyDescent="0.3">
      <c r="A543" s="40" t="s">
        <v>415</v>
      </c>
      <c r="B543" s="41" t="s">
        <v>545</v>
      </c>
      <c r="C543" s="41" t="s">
        <v>566</v>
      </c>
      <c r="D543" s="41" t="s">
        <v>577</v>
      </c>
      <c r="E543" s="41" t="s">
        <v>416</v>
      </c>
      <c r="F543" s="42">
        <v>221200</v>
      </c>
      <c r="G543" s="42">
        <v>127341.18</v>
      </c>
      <c r="H543" s="43">
        <v>0.57568345388788422</v>
      </c>
      <c r="I543" s="34"/>
    </row>
    <row r="544" spans="1:9" outlineLevel="7" x14ac:dyDescent="0.3">
      <c r="A544" s="40" t="s">
        <v>417</v>
      </c>
      <c r="B544" s="41" t="s">
        <v>545</v>
      </c>
      <c r="C544" s="41" t="s">
        <v>566</v>
      </c>
      <c r="D544" s="41" t="s">
        <v>577</v>
      </c>
      <c r="E544" s="41" t="s">
        <v>418</v>
      </c>
      <c r="F544" s="42">
        <v>221200</v>
      </c>
      <c r="G544" s="42">
        <v>127341.18</v>
      </c>
      <c r="H544" s="43">
        <v>0.57568345388788422</v>
      </c>
      <c r="I544" s="34"/>
    </row>
    <row r="545" spans="1:9" ht="50.95" outlineLevel="5" x14ac:dyDescent="0.3">
      <c r="A545" s="40" t="s">
        <v>276</v>
      </c>
      <c r="B545" s="41" t="s">
        <v>545</v>
      </c>
      <c r="C545" s="41" t="s">
        <v>566</v>
      </c>
      <c r="D545" s="41" t="s">
        <v>578</v>
      </c>
      <c r="E545" s="41" t="s">
        <v>156</v>
      </c>
      <c r="F545" s="42">
        <v>1355167</v>
      </c>
      <c r="G545" s="42">
        <v>1234397.3700000001</v>
      </c>
      <c r="H545" s="43">
        <v>0.91088210530510261</v>
      </c>
      <c r="I545" s="34"/>
    </row>
    <row r="546" spans="1:9" ht="50.95" outlineLevel="6" x14ac:dyDescent="0.3">
      <c r="A546" s="40" t="s">
        <v>415</v>
      </c>
      <c r="B546" s="41" t="s">
        <v>545</v>
      </c>
      <c r="C546" s="41" t="s">
        <v>566</v>
      </c>
      <c r="D546" s="41" t="s">
        <v>578</v>
      </c>
      <c r="E546" s="41" t="s">
        <v>416</v>
      </c>
      <c r="F546" s="42">
        <v>1355167</v>
      </c>
      <c r="G546" s="42">
        <v>1234397.3700000001</v>
      </c>
      <c r="H546" s="43">
        <v>0.91088210530510261</v>
      </c>
      <c r="I546" s="34"/>
    </row>
    <row r="547" spans="1:9" outlineLevel="7" x14ac:dyDescent="0.3">
      <c r="A547" s="40" t="s">
        <v>417</v>
      </c>
      <c r="B547" s="41" t="s">
        <v>545</v>
      </c>
      <c r="C547" s="41" t="s">
        <v>566</v>
      </c>
      <c r="D547" s="41" t="s">
        <v>578</v>
      </c>
      <c r="E547" s="41" t="s">
        <v>418</v>
      </c>
      <c r="F547" s="42">
        <v>1355167</v>
      </c>
      <c r="G547" s="42">
        <v>1234397.3700000001</v>
      </c>
      <c r="H547" s="43">
        <v>0.91088210530510261</v>
      </c>
      <c r="I547" s="34"/>
    </row>
    <row r="548" spans="1:9" ht="50.95" outlineLevel="5" x14ac:dyDescent="0.3">
      <c r="A548" s="40" t="s">
        <v>559</v>
      </c>
      <c r="B548" s="41" t="s">
        <v>545</v>
      </c>
      <c r="C548" s="41" t="s">
        <v>566</v>
      </c>
      <c r="D548" s="41" t="s">
        <v>579</v>
      </c>
      <c r="E548" s="41" t="s">
        <v>156</v>
      </c>
      <c r="F548" s="42">
        <v>647080</v>
      </c>
      <c r="G548" s="42">
        <v>647080</v>
      </c>
      <c r="H548" s="43">
        <v>1</v>
      </c>
      <c r="I548" s="34"/>
    </row>
    <row r="549" spans="1:9" ht="50.95" outlineLevel="6" x14ac:dyDescent="0.3">
      <c r="A549" s="40" t="s">
        <v>415</v>
      </c>
      <c r="B549" s="41" t="s">
        <v>545</v>
      </c>
      <c r="C549" s="41" t="s">
        <v>566</v>
      </c>
      <c r="D549" s="41" t="s">
        <v>579</v>
      </c>
      <c r="E549" s="41" t="s">
        <v>416</v>
      </c>
      <c r="F549" s="42">
        <v>647080</v>
      </c>
      <c r="G549" s="42">
        <v>647080</v>
      </c>
      <c r="H549" s="43">
        <v>1</v>
      </c>
      <c r="I549" s="34"/>
    </row>
    <row r="550" spans="1:9" outlineLevel="7" x14ac:dyDescent="0.3">
      <c r="A550" s="40" t="s">
        <v>417</v>
      </c>
      <c r="B550" s="41" t="s">
        <v>545</v>
      </c>
      <c r="C550" s="41" t="s">
        <v>566</v>
      </c>
      <c r="D550" s="41" t="s">
        <v>579</v>
      </c>
      <c r="E550" s="41" t="s">
        <v>418</v>
      </c>
      <c r="F550" s="42">
        <v>647080</v>
      </c>
      <c r="G550" s="42">
        <v>647080</v>
      </c>
      <c r="H550" s="43">
        <v>1</v>
      </c>
      <c r="I550" s="34"/>
    </row>
    <row r="551" spans="1:9" ht="67.95" outlineLevel="5" x14ac:dyDescent="0.3">
      <c r="A551" s="40" t="s">
        <v>580</v>
      </c>
      <c r="B551" s="41" t="s">
        <v>545</v>
      </c>
      <c r="C551" s="41" t="s">
        <v>566</v>
      </c>
      <c r="D551" s="41" t="s">
        <v>581</v>
      </c>
      <c r="E551" s="41" t="s">
        <v>156</v>
      </c>
      <c r="F551" s="42">
        <v>477300</v>
      </c>
      <c r="G551" s="42">
        <v>477300</v>
      </c>
      <c r="H551" s="43">
        <v>1</v>
      </c>
      <c r="I551" s="34"/>
    </row>
    <row r="552" spans="1:9" ht="50.95" outlineLevel="6" x14ac:dyDescent="0.3">
      <c r="A552" s="40" t="s">
        <v>415</v>
      </c>
      <c r="B552" s="41" t="s">
        <v>545</v>
      </c>
      <c r="C552" s="41" t="s">
        <v>566</v>
      </c>
      <c r="D552" s="41" t="s">
        <v>581</v>
      </c>
      <c r="E552" s="41" t="s">
        <v>416</v>
      </c>
      <c r="F552" s="42">
        <v>477300</v>
      </c>
      <c r="G552" s="42">
        <v>477300</v>
      </c>
      <c r="H552" s="43">
        <v>1</v>
      </c>
      <c r="I552" s="34"/>
    </row>
    <row r="553" spans="1:9" outlineLevel="7" x14ac:dyDescent="0.3">
      <c r="A553" s="40" t="s">
        <v>417</v>
      </c>
      <c r="B553" s="41" t="s">
        <v>545</v>
      </c>
      <c r="C553" s="41" t="s">
        <v>566</v>
      </c>
      <c r="D553" s="41" t="s">
        <v>581</v>
      </c>
      <c r="E553" s="41" t="s">
        <v>418</v>
      </c>
      <c r="F553" s="42">
        <v>477300</v>
      </c>
      <c r="G553" s="42">
        <v>477300</v>
      </c>
      <c r="H553" s="43">
        <v>1</v>
      </c>
      <c r="I553" s="34"/>
    </row>
    <row r="554" spans="1:9" ht="34" outlineLevel="4" collapsed="1" x14ac:dyDescent="0.3">
      <c r="A554" s="40" t="s">
        <v>677</v>
      </c>
      <c r="B554" s="41" t="s">
        <v>545</v>
      </c>
      <c r="C554" s="41" t="s">
        <v>566</v>
      </c>
      <c r="D554" s="41" t="s">
        <v>582</v>
      </c>
      <c r="E554" s="41" t="s">
        <v>156</v>
      </c>
      <c r="F554" s="42">
        <v>8014340</v>
      </c>
      <c r="G554" s="42">
        <v>4044220</v>
      </c>
      <c r="H554" s="43">
        <v>0.50462296333821621</v>
      </c>
      <c r="I554" s="34"/>
    </row>
    <row r="555" spans="1:9" ht="169.85" outlineLevel="5" x14ac:dyDescent="0.3">
      <c r="A555" s="44" t="s">
        <v>583</v>
      </c>
      <c r="B555" s="41" t="s">
        <v>545</v>
      </c>
      <c r="C555" s="41" t="s">
        <v>566</v>
      </c>
      <c r="D555" s="41" t="s">
        <v>584</v>
      </c>
      <c r="E555" s="41" t="s">
        <v>156</v>
      </c>
      <c r="F555" s="42">
        <v>904940</v>
      </c>
      <c r="G555" s="42">
        <v>210545</v>
      </c>
      <c r="H555" s="43">
        <v>0.23266183393374146</v>
      </c>
      <c r="I555" s="34"/>
    </row>
    <row r="556" spans="1:9" ht="50.95" outlineLevel="6" x14ac:dyDescent="0.3">
      <c r="A556" s="40" t="s">
        <v>415</v>
      </c>
      <c r="B556" s="41" t="s">
        <v>545</v>
      </c>
      <c r="C556" s="41" t="s">
        <v>566</v>
      </c>
      <c r="D556" s="41" t="s">
        <v>584</v>
      </c>
      <c r="E556" s="41" t="s">
        <v>416</v>
      </c>
      <c r="F556" s="42">
        <v>904940</v>
      </c>
      <c r="G556" s="42">
        <v>210545</v>
      </c>
      <c r="H556" s="43">
        <v>0.23266183393374146</v>
      </c>
      <c r="I556" s="34"/>
    </row>
    <row r="557" spans="1:9" outlineLevel="7" x14ac:dyDescent="0.3">
      <c r="A557" s="40" t="s">
        <v>417</v>
      </c>
      <c r="B557" s="41" t="s">
        <v>545</v>
      </c>
      <c r="C557" s="41" t="s">
        <v>566</v>
      </c>
      <c r="D557" s="41" t="s">
        <v>584</v>
      </c>
      <c r="E557" s="41" t="s">
        <v>418</v>
      </c>
      <c r="F557" s="42">
        <v>904940</v>
      </c>
      <c r="G557" s="42">
        <v>210545</v>
      </c>
      <c r="H557" s="43">
        <v>0.23266183393374146</v>
      </c>
      <c r="I557" s="34"/>
    </row>
    <row r="558" spans="1:9" ht="72.7" customHeight="1" outlineLevel="5" x14ac:dyDescent="0.3">
      <c r="A558" s="40" t="s">
        <v>585</v>
      </c>
      <c r="B558" s="41" t="s">
        <v>545</v>
      </c>
      <c r="C558" s="41" t="s">
        <v>566</v>
      </c>
      <c r="D558" s="41" t="s">
        <v>586</v>
      </c>
      <c r="E558" s="41" t="s">
        <v>156</v>
      </c>
      <c r="F558" s="42">
        <v>7109400</v>
      </c>
      <c r="G558" s="42">
        <v>3833675</v>
      </c>
      <c r="H558" s="43">
        <v>0.53924030157256586</v>
      </c>
      <c r="I558" s="34"/>
    </row>
    <row r="559" spans="1:9" ht="50.95" outlineLevel="6" x14ac:dyDescent="0.3">
      <c r="A559" s="40" t="s">
        <v>415</v>
      </c>
      <c r="B559" s="41" t="s">
        <v>545</v>
      </c>
      <c r="C559" s="41" t="s">
        <v>566</v>
      </c>
      <c r="D559" s="41" t="s">
        <v>586</v>
      </c>
      <c r="E559" s="41" t="s">
        <v>416</v>
      </c>
      <c r="F559" s="42">
        <v>7109400</v>
      </c>
      <c r="G559" s="42">
        <v>3833675</v>
      </c>
      <c r="H559" s="43">
        <v>0.53924030157256586</v>
      </c>
      <c r="I559" s="34"/>
    </row>
    <row r="560" spans="1:9" outlineLevel="7" x14ac:dyDescent="0.3">
      <c r="A560" s="40" t="s">
        <v>417</v>
      </c>
      <c r="B560" s="41" t="s">
        <v>545</v>
      </c>
      <c r="C560" s="41" t="s">
        <v>566</v>
      </c>
      <c r="D560" s="41" t="s">
        <v>586</v>
      </c>
      <c r="E560" s="41" t="s">
        <v>418</v>
      </c>
      <c r="F560" s="42">
        <v>7109400</v>
      </c>
      <c r="G560" s="42">
        <v>3833675</v>
      </c>
      <c r="H560" s="43">
        <v>0.53924030157256586</v>
      </c>
      <c r="I560" s="34"/>
    </row>
    <row r="561" spans="1:9" ht="34" outlineLevel="4" x14ac:dyDescent="0.3">
      <c r="A561" s="40" t="s">
        <v>587</v>
      </c>
      <c r="B561" s="41" t="s">
        <v>545</v>
      </c>
      <c r="C561" s="41" t="s">
        <v>566</v>
      </c>
      <c r="D561" s="41" t="s">
        <v>588</v>
      </c>
      <c r="E561" s="41" t="s">
        <v>156</v>
      </c>
      <c r="F561" s="42">
        <v>356993</v>
      </c>
      <c r="G561" s="42">
        <v>0</v>
      </c>
      <c r="H561" s="43">
        <v>0</v>
      </c>
      <c r="I561" s="34"/>
    </row>
    <row r="562" spans="1:9" ht="84.9" outlineLevel="5" x14ac:dyDescent="0.3">
      <c r="A562" s="40" t="s">
        <v>589</v>
      </c>
      <c r="B562" s="41" t="s">
        <v>545</v>
      </c>
      <c r="C562" s="41" t="s">
        <v>566</v>
      </c>
      <c r="D562" s="41" t="s">
        <v>590</v>
      </c>
      <c r="E562" s="41" t="s">
        <v>156</v>
      </c>
      <c r="F562" s="42">
        <v>356993</v>
      </c>
      <c r="G562" s="42">
        <v>0</v>
      </c>
      <c r="H562" s="43">
        <v>0</v>
      </c>
      <c r="I562" s="34"/>
    </row>
    <row r="563" spans="1:9" ht="50.95" outlineLevel="6" x14ac:dyDescent="0.3">
      <c r="A563" s="40" t="s">
        <v>415</v>
      </c>
      <c r="B563" s="41" t="s">
        <v>545</v>
      </c>
      <c r="C563" s="41" t="s">
        <v>566</v>
      </c>
      <c r="D563" s="41" t="s">
        <v>590</v>
      </c>
      <c r="E563" s="41" t="s">
        <v>416</v>
      </c>
      <c r="F563" s="42">
        <v>356993</v>
      </c>
      <c r="G563" s="42">
        <v>0</v>
      </c>
      <c r="H563" s="43">
        <v>0</v>
      </c>
      <c r="I563" s="34"/>
    </row>
    <row r="564" spans="1:9" outlineLevel="7" x14ac:dyDescent="0.3">
      <c r="A564" s="40" t="s">
        <v>417</v>
      </c>
      <c r="B564" s="41" t="s">
        <v>545</v>
      </c>
      <c r="C564" s="41" t="s">
        <v>566</v>
      </c>
      <c r="D564" s="41" t="s">
        <v>590</v>
      </c>
      <c r="E564" s="41" t="s">
        <v>418</v>
      </c>
      <c r="F564" s="42">
        <v>356993</v>
      </c>
      <c r="G564" s="42">
        <v>0</v>
      </c>
      <c r="H564" s="43">
        <v>0</v>
      </c>
      <c r="I564" s="34"/>
    </row>
    <row r="565" spans="1:9" outlineLevel="2" x14ac:dyDescent="0.3">
      <c r="A565" s="40" t="s">
        <v>408</v>
      </c>
      <c r="B565" s="41" t="s">
        <v>545</v>
      </c>
      <c r="C565" s="41" t="s">
        <v>409</v>
      </c>
      <c r="D565" s="41" t="s">
        <v>155</v>
      </c>
      <c r="E565" s="41" t="s">
        <v>156</v>
      </c>
      <c r="F565" s="42">
        <v>26801533.960000001</v>
      </c>
      <c r="G565" s="42">
        <v>19468005.079999998</v>
      </c>
      <c r="H565" s="43">
        <v>0.7263765241592165</v>
      </c>
      <c r="I565" s="34"/>
    </row>
    <row r="566" spans="1:9" ht="50.95" outlineLevel="3" x14ac:dyDescent="0.3">
      <c r="A566" s="40" t="s">
        <v>548</v>
      </c>
      <c r="B566" s="41" t="s">
        <v>545</v>
      </c>
      <c r="C566" s="41" t="s">
        <v>409</v>
      </c>
      <c r="D566" s="41" t="s">
        <v>549</v>
      </c>
      <c r="E566" s="41" t="s">
        <v>156</v>
      </c>
      <c r="F566" s="42">
        <v>26801533.960000001</v>
      </c>
      <c r="G566" s="42">
        <v>19468005.079999998</v>
      </c>
      <c r="H566" s="43">
        <v>0.7263765241592165</v>
      </c>
      <c r="I566" s="34"/>
    </row>
    <row r="567" spans="1:9" ht="41.45" customHeight="1" outlineLevel="4" x14ac:dyDescent="0.3">
      <c r="A567" s="40" t="s">
        <v>692</v>
      </c>
      <c r="B567" s="41" t="s">
        <v>545</v>
      </c>
      <c r="C567" s="41" t="s">
        <v>409</v>
      </c>
      <c r="D567" s="41" t="s">
        <v>591</v>
      </c>
      <c r="E567" s="41" t="s">
        <v>156</v>
      </c>
      <c r="F567" s="42">
        <v>24935323.960000001</v>
      </c>
      <c r="G567" s="42">
        <v>18749184.350000001</v>
      </c>
      <c r="H567" s="43">
        <v>0.75191260318400133</v>
      </c>
      <c r="I567" s="34"/>
    </row>
    <row r="568" spans="1:9" ht="50.95" outlineLevel="5" x14ac:dyDescent="0.3">
      <c r="A568" s="40" t="s">
        <v>592</v>
      </c>
      <c r="B568" s="41" t="s">
        <v>545</v>
      </c>
      <c r="C568" s="41" t="s">
        <v>409</v>
      </c>
      <c r="D568" s="41" t="s">
        <v>593</v>
      </c>
      <c r="E568" s="41" t="s">
        <v>156</v>
      </c>
      <c r="F568" s="42">
        <v>24935323.960000001</v>
      </c>
      <c r="G568" s="42">
        <v>18749184.350000001</v>
      </c>
      <c r="H568" s="43">
        <v>0.75191260318400133</v>
      </c>
      <c r="I568" s="34"/>
    </row>
    <row r="569" spans="1:9" ht="50.95" outlineLevel="6" x14ac:dyDescent="0.3">
      <c r="A569" s="44" t="s">
        <v>415</v>
      </c>
      <c r="B569" s="41" t="s">
        <v>545</v>
      </c>
      <c r="C569" s="41" t="s">
        <v>409</v>
      </c>
      <c r="D569" s="41" t="s">
        <v>593</v>
      </c>
      <c r="E569" s="41" t="s">
        <v>416</v>
      </c>
      <c r="F569" s="42">
        <v>24935323.960000001</v>
      </c>
      <c r="G569" s="42">
        <v>18749184.350000001</v>
      </c>
      <c r="H569" s="43">
        <v>0.75191260318400133</v>
      </c>
      <c r="I569" s="34"/>
    </row>
    <row r="570" spans="1:9" outlineLevel="7" x14ac:dyDescent="0.3">
      <c r="A570" s="40" t="s">
        <v>417</v>
      </c>
      <c r="B570" s="41" t="s">
        <v>545</v>
      </c>
      <c r="C570" s="41" t="s">
        <v>409</v>
      </c>
      <c r="D570" s="41" t="s">
        <v>593</v>
      </c>
      <c r="E570" s="41">
        <v>610</v>
      </c>
      <c r="F570" s="42">
        <v>24935323.960000001</v>
      </c>
      <c r="G570" s="42">
        <v>18749184.350000001</v>
      </c>
      <c r="H570" s="43">
        <v>0.75191260318400133</v>
      </c>
      <c r="I570" s="34"/>
    </row>
    <row r="571" spans="1:9" ht="50.95" outlineLevel="4" collapsed="1" x14ac:dyDescent="0.3">
      <c r="A571" s="40" t="s">
        <v>678</v>
      </c>
      <c r="B571" s="41" t="s">
        <v>545</v>
      </c>
      <c r="C571" s="41" t="s">
        <v>409</v>
      </c>
      <c r="D571" s="41" t="s">
        <v>594</v>
      </c>
      <c r="E571" s="41" t="s">
        <v>156</v>
      </c>
      <c r="F571" s="42">
        <v>130020</v>
      </c>
      <c r="G571" s="42">
        <v>114414.08</v>
      </c>
      <c r="H571" s="43">
        <v>0.87997292724196274</v>
      </c>
      <c r="I571" s="34"/>
    </row>
    <row r="572" spans="1:9" ht="34" outlineLevel="5" x14ac:dyDescent="0.3">
      <c r="A572" s="44" t="s">
        <v>556</v>
      </c>
      <c r="B572" s="41" t="s">
        <v>545</v>
      </c>
      <c r="C572" s="41" t="s">
        <v>409</v>
      </c>
      <c r="D572" s="41" t="s">
        <v>595</v>
      </c>
      <c r="E572" s="41" t="s">
        <v>156</v>
      </c>
      <c r="F572" s="42">
        <v>31600</v>
      </c>
      <c r="G572" s="42">
        <v>15994.08</v>
      </c>
      <c r="H572" s="43">
        <v>0.50614177215189871</v>
      </c>
      <c r="I572" s="34"/>
    </row>
    <row r="573" spans="1:9" ht="50.95" outlineLevel="6" x14ac:dyDescent="0.3">
      <c r="A573" s="40" t="s">
        <v>415</v>
      </c>
      <c r="B573" s="41" t="s">
        <v>545</v>
      </c>
      <c r="C573" s="41" t="s">
        <v>409</v>
      </c>
      <c r="D573" s="41" t="s">
        <v>595</v>
      </c>
      <c r="E573" s="41" t="s">
        <v>416</v>
      </c>
      <c r="F573" s="42">
        <v>31600</v>
      </c>
      <c r="G573" s="42">
        <v>15994.08</v>
      </c>
      <c r="H573" s="43">
        <v>0.50614177215189871</v>
      </c>
      <c r="I573" s="34"/>
    </row>
    <row r="574" spans="1:9" outlineLevel="7" x14ac:dyDescent="0.3">
      <c r="A574" s="40" t="s">
        <v>417</v>
      </c>
      <c r="B574" s="41" t="s">
        <v>545</v>
      </c>
      <c r="C574" s="41" t="s">
        <v>409</v>
      </c>
      <c r="D574" s="41" t="s">
        <v>595</v>
      </c>
      <c r="E574" s="41" t="s">
        <v>418</v>
      </c>
      <c r="F574" s="42">
        <v>31600</v>
      </c>
      <c r="G574" s="42">
        <v>15994.08</v>
      </c>
      <c r="H574" s="43">
        <v>0.50614177215189871</v>
      </c>
      <c r="I574" s="34"/>
    </row>
    <row r="575" spans="1:9" outlineLevel="5" x14ac:dyDescent="0.3">
      <c r="A575" s="40" t="s">
        <v>596</v>
      </c>
      <c r="B575" s="41" t="s">
        <v>545</v>
      </c>
      <c r="C575" s="41" t="s">
        <v>409</v>
      </c>
      <c r="D575" s="41" t="s">
        <v>597</v>
      </c>
      <c r="E575" s="41" t="s">
        <v>156</v>
      </c>
      <c r="F575" s="42">
        <v>98420</v>
      </c>
      <c r="G575" s="42">
        <v>98420</v>
      </c>
      <c r="H575" s="43">
        <v>1</v>
      </c>
      <c r="I575" s="34"/>
    </row>
    <row r="576" spans="1:9" ht="50.95" outlineLevel="6" x14ac:dyDescent="0.3">
      <c r="A576" s="40" t="s">
        <v>415</v>
      </c>
      <c r="B576" s="41" t="s">
        <v>545</v>
      </c>
      <c r="C576" s="41" t="s">
        <v>409</v>
      </c>
      <c r="D576" s="41" t="s">
        <v>597</v>
      </c>
      <c r="E576" s="41" t="s">
        <v>416</v>
      </c>
      <c r="F576" s="42">
        <v>98420</v>
      </c>
      <c r="G576" s="42">
        <v>98420</v>
      </c>
      <c r="H576" s="43">
        <v>1</v>
      </c>
      <c r="I576" s="34"/>
    </row>
    <row r="577" spans="1:9" outlineLevel="7" x14ac:dyDescent="0.3">
      <c r="A577" s="40" t="s">
        <v>417</v>
      </c>
      <c r="B577" s="41" t="s">
        <v>545</v>
      </c>
      <c r="C577" s="41" t="s">
        <v>409</v>
      </c>
      <c r="D577" s="41" t="s">
        <v>597</v>
      </c>
      <c r="E577" s="41" t="s">
        <v>418</v>
      </c>
      <c r="F577" s="42">
        <v>98420</v>
      </c>
      <c r="G577" s="42">
        <v>98420</v>
      </c>
      <c r="H577" s="43">
        <v>1</v>
      </c>
      <c r="I577" s="34"/>
    </row>
    <row r="578" spans="1:9" ht="50.95" outlineLevel="4" collapsed="1" x14ac:dyDescent="0.3">
      <c r="A578" s="40" t="s">
        <v>598</v>
      </c>
      <c r="B578" s="41" t="s">
        <v>545</v>
      </c>
      <c r="C578" s="41" t="s">
        <v>409</v>
      </c>
      <c r="D578" s="41" t="s">
        <v>599</v>
      </c>
      <c r="E578" s="41" t="s">
        <v>156</v>
      </c>
      <c r="F578" s="42">
        <v>1736190</v>
      </c>
      <c r="G578" s="42">
        <v>604406.65</v>
      </c>
      <c r="H578" s="43">
        <v>0.34812241171761155</v>
      </c>
      <c r="I578" s="34"/>
    </row>
    <row r="579" spans="1:9" ht="50.95" outlineLevel="5" x14ac:dyDescent="0.3">
      <c r="A579" s="40" t="s">
        <v>598</v>
      </c>
      <c r="B579" s="41" t="s">
        <v>545</v>
      </c>
      <c r="C579" s="41" t="s">
        <v>409</v>
      </c>
      <c r="D579" s="41" t="s">
        <v>600</v>
      </c>
      <c r="E579" s="41" t="s">
        <v>156</v>
      </c>
      <c r="F579" s="42">
        <v>1736190</v>
      </c>
      <c r="G579" s="42">
        <v>604406.65</v>
      </c>
      <c r="H579" s="43">
        <v>0.34812241171761155</v>
      </c>
      <c r="I579" s="34"/>
    </row>
    <row r="580" spans="1:9" ht="50.95" outlineLevel="6" x14ac:dyDescent="0.3">
      <c r="A580" s="40" t="s">
        <v>415</v>
      </c>
      <c r="B580" s="41" t="s">
        <v>545</v>
      </c>
      <c r="C580" s="41" t="s">
        <v>409</v>
      </c>
      <c r="D580" s="41" t="s">
        <v>600</v>
      </c>
      <c r="E580" s="41" t="s">
        <v>416</v>
      </c>
      <c r="F580" s="42">
        <v>1736190</v>
      </c>
      <c r="G580" s="42">
        <v>604406.65</v>
      </c>
      <c r="H580" s="43">
        <v>0.34812241171761155</v>
      </c>
      <c r="I580" s="34"/>
    </row>
    <row r="581" spans="1:9" outlineLevel="7" x14ac:dyDescent="0.3">
      <c r="A581" s="40" t="s">
        <v>417</v>
      </c>
      <c r="B581" s="41" t="s">
        <v>545</v>
      </c>
      <c r="C581" s="41" t="s">
        <v>409</v>
      </c>
      <c r="D581" s="41" t="s">
        <v>600</v>
      </c>
      <c r="E581" s="41" t="s">
        <v>418</v>
      </c>
      <c r="F581" s="42">
        <v>1736190</v>
      </c>
      <c r="G581" s="42">
        <v>604406.65</v>
      </c>
      <c r="H581" s="43">
        <v>0.34812241171761155</v>
      </c>
      <c r="I581" s="34"/>
    </row>
    <row r="582" spans="1:9" outlineLevel="2" x14ac:dyDescent="0.3">
      <c r="A582" s="40" t="s">
        <v>601</v>
      </c>
      <c r="B582" s="41" t="s">
        <v>545</v>
      </c>
      <c r="C582" s="41" t="s">
        <v>602</v>
      </c>
      <c r="D582" s="41" t="s">
        <v>155</v>
      </c>
      <c r="E582" s="41" t="s">
        <v>156</v>
      </c>
      <c r="F582" s="42">
        <v>195000</v>
      </c>
      <c r="G582" s="42">
        <v>149260.65</v>
      </c>
      <c r="H582" s="43">
        <v>0.76543923076923082</v>
      </c>
      <c r="I582" s="34"/>
    </row>
    <row r="583" spans="1:9" ht="50.95" outlineLevel="3" x14ac:dyDescent="0.3">
      <c r="A583" s="40" t="s">
        <v>548</v>
      </c>
      <c r="B583" s="41" t="s">
        <v>545</v>
      </c>
      <c r="C583" s="41" t="s">
        <v>602</v>
      </c>
      <c r="D583" s="41" t="s">
        <v>549</v>
      </c>
      <c r="E583" s="41" t="s">
        <v>156</v>
      </c>
      <c r="F583" s="42">
        <v>195000</v>
      </c>
      <c r="G583" s="42">
        <v>149260.65</v>
      </c>
      <c r="H583" s="43">
        <v>0.76543923076923082</v>
      </c>
      <c r="I583" s="34"/>
    </row>
    <row r="584" spans="1:9" ht="34" outlineLevel="4" x14ac:dyDescent="0.3">
      <c r="A584" s="40" t="s">
        <v>676</v>
      </c>
      <c r="B584" s="41" t="s">
        <v>545</v>
      </c>
      <c r="C584" s="41" t="s">
        <v>602</v>
      </c>
      <c r="D584" s="41" t="s">
        <v>576</v>
      </c>
      <c r="E584" s="41" t="s">
        <v>156</v>
      </c>
      <c r="F584" s="42">
        <v>70000</v>
      </c>
      <c r="G584" s="42">
        <v>58272.45</v>
      </c>
      <c r="H584" s="43">
        <v>0.83246357142857141</v>
      </c>
      <c r="I584" s="34"/>
    </row>
    <row r="585" spans="1:9" outlineLevel="5" x14ac:dyDescent="0.3">
      <c r="A585" s="40" t="s">
        <v>603</v>
      </c>
      <c r="B585" s="41" t="s">
        <v>545</v>
      </c>
      <c r="C585" s="41" t="s">
        <v>602</v>
      </c>
      <c r="D585" s="41" t="s">
        <v>604</v>
      </c>
      <c r="E585" s="41" t="s">
        <v>156</v>
      </c>
      <c r="F585" s="42">
        <v>70000</v>
      </c>
      <c r="G585" s="42">
        <v>58272.45</v>
      </c>
      <c r="H585" s="43">
        <v>0.83246357142857141</v>
      </c>
      <c r="I585" s="34"/>
    </row>
    <row r="586" spans="1:9" ht="34" outlineLevel="6" x14ac:dyDescent="0.3">
      <c r="A586" s="44" t="s">
        <v>169</v>
      </c>
      <c r="B586" s="41" t="s">
        <v>545</v>
      </c>
      <c r="C586" s="41" t="s">
        <v>602</v>
      </c>
      <c r="D586" s="41" t="s">
        <v>604</v>
      </c>
      <c r="E586" s="41" t="s">
        <v>170</v>
      </c>
      <c r="F586" s="42">
        <v>70000</v>
      </c>
      <c r="G586" s="42">
        <v>58272.45</v>
      </c>
      <c r="H586" s="43">
        <v>0.83246357142857141</v>
      </c>
      <c r="I586" s="34"/>
    </row>
    <row r="587" spans="1:9" ht="50.95" outlineLevel="7" x14ac:dyDescent="0.3">
      <c r="A587" s="44" t="s">
        <v>171</v>
      </c>
      <c r="B587" s="41" t="s">
        <v>545</v>
      </c>
      <c r="C587" s="41" t="s">
        <v>602</v>
      </c>
      <c r="D587" s="41" t="s">
        <v>604</v>
      </c>
      <c r="E587" s="41" t="s">
        <v>172</v>
      </c>
      <c r="F587" s="42">
        <v>70000</v>
      </c>
      <c r="G587" s="42">
        <v>58272.45</v>
      </c>
      <c r="H587" s="43">
        <v>0.83246357142857141</v>
      </c>
      <c r="I587" s="34"/>
    </row>
    <row r="588" spans="1:9" ht="34" outlineLevel="4" collapsed="1" x14ac:dyDescent="0.3">
      <c r="A588" s="44" t="s">
        <v>694</v>
      </c>
      <c r="B588" s="41" t="s">
        <v>545</v>
      </c>
      <c r="C588" s="41" t="s">
        <v>602</v>
      </c>
      <c r="D588" s="41" t="s">
        <v>605</v>
      </c>
      <c r="E588" s="41" t="s">
        <v>156</v>
      </c>
      <c r="F588" s="42">
        <v>125000</v>
      </c>
      <c r="G588" s="42">
        <v>90988.2</v>
      </c>
      <c r="H588" s="43">
        <v>0.72790560000000004</v>
      </c>
      <c r="I588" s="34"/>
    </row>
    <row r="589" spans="1:9" outlineLevel="5" x14ac:dyDescent="0.3">
      <c r="A589" s="40" t="s">
        <v>606</v>
      </c>
      <c r="B589" s="41" t="s">
        <v>545</v>
      </c>
      <c r="C589" s="41" t="s">
        <v>602</v>
      </c>
      <c r="D589" s="41" t="s">
        <v>607</v>
      </c>
      <c r="E589" s="41" t="s">
        <v>156</v>
      </c>
      <c r="F589" s="42">
        <v>125000</v>
      </c>
      <c r="G589" s="42">
        <v>90988.2</v>
      </c>
      <c r="H589" s="43">
        <v>0.72790560000000004</v>
      </c>
      <c r="I589" s="34"/>
    </row>
    <row r="590" spans="1:9" ht="34" outlineLevel="6" x14ac:dyDescent="0.3">
      <c r="A590" s="40" t="s">
        <v>169</v>
      </c>
      <c r="B590" s="41" t="s">
        <v>545</v>
      </c>
      <c r="C590" s="41" t="s">
        <v>602</v>
      </c>
      <c r="D590" s="41" t="s">
        <v>607</v>
      </c>
      <c r="E590" s="41" t="s">
        <v>170</v>
      </c>
      <c r="F590" s="42">
        <v>125000</v>
      </c>
      <c r="G590" s="42">
        <v>90988.2</v>
      </c>
      <c r="H590" s="43">
        <v>0.72790560000000004</v>
      </c>
      <c r="I590" s="34"/>
    </row>
    <row r="591" spans="1:9" ht="50.95" outlineLevel="7" x14ac:dyDescent="0.3">
      <c r="A591" s="40" t="s">
        <v>171</v>
      </c>
      <c r="B591" s="41" t="s">
        <v>545</v>
      </c>
      <c r="C591" s="41" t="s">
        <v>602</v>
      </c>
      <c r="D591" s="41" t="s">
        <v>607</v>
      </c>
      <c r="E591" s="41" t="s">
        <v>172</v>
      </c>
      <c r="F591" s="42">
        <v>125000</v>
      </c>
      <c r="G591" s="42">
        <v>90988.2</v>
      </c>
      <c r="H591" s="43">
        <v>0.72790560000000004</v>
      </c>
      <c r="I591" s="34"/>
    </row>
    <row r="592" spans="1:9" outlineLevel="2" x14ac:dyDescent="0.3">
      <c r="A592" s="40" t="s">
        <v>608</v>
      </c>
      <c r="B592" s="41" t="s">
        <v>545</v>
      </c>
      <c r="C592" s="41" t="s">
        <v>609</v>
      </c>
      <c r="D592" s="41" t="s">
        <v>155</v>
      </c>
      <c r="E592" s="41" t="s">
        <v>156</v>
      </c>
      <c r="F592" s="42">
        <v>26681768.25</v>
      </c>
      <c r="G592" s="42">
        <v>19815672.34</v>
      </c>
      <c r="H592" s="43">
        <v>0.7426671333898569</v>
      </c>
      <c r="I592" s="34"/>
    </row>
    <row r="593" spans="1:9" ht="50.95" outlineLevel="3" x14ac:dyDescent="0.3">
      <c r="A593" s="40" t="s">
        <v>548</v>
      </c>
      <c r="B593" s="41" t="s">
        <v>545</v>
      </c>
      <c r="C593" s="41" t="s">
        <v>609</v>
      </c>
      <c r="D593" s="41" t="s">
        <v>549</v>
      </c>
      <c r="E593" s="41" t="s">
        <v>156</v>
      </c>
      <c r="F593" s="42">
        <v>26681768.25</v>
      </c>
      <c r="G593" s="42">
        <v>19815672.34</v>
      </c>
      <c r="H593" s="43">
        <v>0.7426671333898569</v>
      </c>
      <c r="I593" s="34"/>
    </row>
    <row r="594" spans="1:9" ht="34" outlineLevel="4" x14ac:dyDescent="0.3">
      <c r="A594" s="40" t="s">
        <v>677</v>
      </c>
      <c r="B594" s="41" t="s">
        <v>545</v>
      </c>
      <c r="C594" s="41" t="s">
        <v>609</v>
      </c>
      <c r="D594" s="41" t="s">
        <v>582</v>
      </c>
      <c r="E594" s="41" t="s">
        <v>156</v>
      </c>
      <c r="F594" s="42">
        <v>2608119.25</v>
      </c>
      <c r="G594" s="42">
        <v>2503989.65</v>
      </c>
      <c r="H594" s="43">
        <v>0.9600748317010428</v>
      </c>
      <c r="I594" s="34"/>
    </row>
    <row r="595" spans="1:9" ht="84.9" outlineLevel="5" x14ac:dyDescent="0.3">
      <c r="A595" s="40" t="s">
        <v>610</v>
      </c>
      <c r="B595" s="41" t="s">
        <v>545</v>
      </c>
      <c r="C595" s="41" t="s">
        <v>609</v>
      </c>
      <c r="D595" s="41" t="s">
        <v>611</v>
      </c>
      <c r="E595" s="41" t="s">
        <v>156</v>
      </c>
      <c r="F595" s="42">
        <v>2608119.25</v>
      </c>
      <c r="G595" s="42">
        <v>2503989.65</v>
      </c>
      <c r="H595" s="43">
        <v>0.9600748317010428</v>
      </c>
      <c r="I595" s="34"/>
    </row>
    <row r="596" spans="1:9" ht="34" outlineLevel="6" x14ac:dyDescent="0.3">
      <c r="A596" s="40" t="s">
        <v>169</v>
      </c>
      <c r="B596" s="41" t="s">
        <v>545</v>
      </c>
      <c r="C596" s="41" t="s">
        <v>609</v>
      </c>
      <c r="D596" s="41" t="s">
        <v>611</v>
      </c>
      <c r="E596" s="41" t="s">
        <v>170</v>
      </c>
      <c r="F596" s="42">
        <v>2000</v>
      </c>
      <c r="G596" s="42">
        <v>0</v>
      </c>
      <c r="H596" s="43">
        <v>0</v>
      </c>
      <c r="I596" s="34"/>
    </row>
    <row r="597" spans="1:9" ht="50.95" outlineLevel="7" x14ac:dyDescent="0.3">
      <c r="A597" s="40" t="s">
        <v>171</v>
      </c>
      <c r="B597" s="41" t="s">
        <v>545</v>
      </c>
      <c r="C597" s="41" t="s">
        <v>609</v>
      </c>
      <c r="D597" s="41" t="s">
        <v>611</v>
      </c>
      <c r="E597" s="41" t="s">
        <v>172</v>
      </c>
      <c r="F597" s="42">
        <v>2000</v>
      </c>
      <c r="G597" s="42">
        <v>0</v>
      </c>
      <c r="H597" s="43">
        <v>0</v>
      </c>
      <c r="I597" s="34"/>
    </row>
    <row r="598" spans="1:9" ht="25.15" customHeight="1" outlineLevel="6" x14ac:dyDescent="0.3">
      <c r="A598" s="40" t="s">
        <v>465</v>
      </c>
      <c r="B598" s="41" t="s">
        <v>545</v>
      </c>
      <c r="C598" s="41" t="s">
        <v>609</v>
      </c>
      <c r="D598" s="41" t="s">
        <v>611</v>
      </c>
      <c r="E598" s="41" t="s">
        <v>466</v>
      </c>
      <c r="F598" s="42">
        <v>320000</v>
      </c>
      <c r="G598" s="42">
        <v>218851.25</v>
      </c>
      <c r="H598" s="43">
        <v>0.68391015624999996</v>
      </c>
      <c r="I598" s="34"/>
    </row>
    <row r="599" spans="1:9" ht="34" outlineLevel="7" x14ac:dyDescent="0.3">
      <c r="A599" s="40" t="s">
        <v>476</v>
      </c>
      <c r="B599" s="41" t="s">
        <v>545</v>
      </c>
      <c r="C599" s="41" t="s">
        <v>609</v>
      </c>
      <c r="D599" s="41" t="s">
        <v>611</v>
      </c>
      <c r="E599" s="41" t="s">
        <v>477</v>
      </c>
      <c r="F599" s="42">
        <v>320000</v>
      </c>
      <c r="G599" s="42">
        <v>218851.25</v>
      </c>
      <c r="H599" s="43">
        <v>0.68391015624999996</v>
      </c>
      <c r="I599" s="34"/>
    </row>
    <row r="600" spans="1:9" ht="50.95" outlineLevel="6" x14ac:dyDescent="0.3">
      <c r="A600" s="40" t="s">
        <v>415</v>
      </c>
      <c r="B600" s="41" t="s">
        <v>545</v>
      </c>
      <c r="C600" s="41" t="s">
        <v>609</v>
      </c>
      <c r="D600" s="41" t="s">
        <v>611</v>
      </c>
      <c r="E600" s="41" t="s">
        <v>416</v>
      </c>
      <c r="F600" s="42">
        <v>2286119.25</v>
      </c>
      <c r="G600" s="42">
        <v>2285138.4</v>
      </c>
      <c r="H600" s="43">
        <v>0.99957095413985952</v>
      </c>
      <c r="I600" s="34"/>
    </row>
    <row r="601" spans="1:9" outlineLevel="7" x14ac:dyDescent="0.3">
      <c r="A601" s="40" t="s">
        <v>417</v>
      </c>
      <c r="B601" s="41" t="s">
        <v>545</v>
      </c>
      <c r="C601" s="41" t="s">
        <v>609</v>
      </c>
      <c r="D601" s="41" t="s">
        <v>611</v>
      </c>
      <c r="E601" s="41" t="s">
        <v>418</v>
      </c>
      <c r="F601" s="42">
        <v>2286119.25</v>
      </c>
      <c r="G601" s="42">
        <v>2285138.4</v>
      </c>
      <c r="H601" s="43">
        <v>0.99957095413985952</v>
      </c>
      <c r="I601" s="34"/>
    </row>
    <row r="602" spans="1:9" ht="41.45" customHeight="1" outlineLevel="4" collapsed="1" x14ac:dyDescent="0.3">
      <c r="A602" s="40" t="s">
        <v>695</v>
      </c>
      <c r="B602" s="41" t="s">
        <v>545</v>
      </c>
      <c r="C602" s="41" t="s">
        <v>609</v>
      </c>
      <c r="D602" s="41" t="s">
        <v>612</v>
      </c>
      <c r="E602" s="41" t="s">
        <v>156</v>
      </c>
      <c r="F602" s="42">
        <v>24073649</v>
      </c>
      <c r="G602" s="42">
        <v>17311682.690000001</v>
      </c>
      <c r="H602" s="43">
        <v>0.7191133629139479</v>
      </c>
      <c r="I602" s="34"/>
    </row>
    <row r="603" spans="1:9" ht="50.95" outlineLevel="5" x14ac:dyDescent="0.3">
      <c r="A603" s="40" t="s">
        <v>613</v>
      </c>
      <c r="B603" s="41" t="s">
        <v>545</v>
      </c>
      <c r="C603" s="41" t="s">
        <v>609</v>
      </c>
      <c r="D603" s="41" t="s">
        <v>614</v>
      </c>
      <c r="E603" s="41" t="s">
        <v>156</v>
      </c>
      <c r="F603" s="42">
        <v>5536184</v>
      </c>
      <c r="G603" s="42">
        <v>3824543.91</v>
      </c>
      <c r="H603" s="43">
        <v>0.69082673372127801</v>
      </c>
      <c r="I603" s="34"/>
    </row>
    <row r="604" spans="1:9" ht="84.9" outlineLevel="6" x14ac:dyDescent="0.3">
      <c r="A604" s="44" t="s">
        <v>165</v>
      </c>
      <c r="B604" s="41" t="s">
        <v>545</v>
      </c>
      <c r="C604" s="41" t="s">
        <v>609</v>
      </c>
      <c r="D604" s="41" t="s">
        <v>614</v>
      </c>
      <c r="E604" s="41" t="s">
        <v>166</v>
      </c>
      <c r="F604" s="42">
        <v>5300410</v>
      </c>
      <c r="G604" s="42">
        <v>3667195.91</v>
      </c>
      <c r="H604" s="43">
        <v>0.69187023456675989</v>
      </c>
      <c r="I604" s="34"/>
    </row>
    <row r="605" spans="1:9" ht="34" outlineLevel="7" x14ac:dyDescent="0.3">
      <c r="A605" s="40" t="s">
        <v>167</v>
      </c>
      <c r="B605" s="41" t="s">
        <v>545</v>
      </c>
      <c r="C605" s="41" t="s">
        <v>609</v>
      </c>
      <c r="D605" s="41" t="s">
        <v>614</v>
      </c>
      <c r="E605" s="41" t="s">
        <v>168</v>
      </c>
      <c r="F605" s="42">
        <v>5300410</v>
      </c>
      <c r="G605" s="42">
        <v>3667195.91</v>
      </c>
      <c r="H605" s="43">
        <v>0.69187023456675989</v>
      </c>
      <c r="I605" s="34"/>
    </row>
    <row r="606" spans="1:9" ht="34" outlineLevel="6" x14ac:dyDescent="0.3">
      <c r="A606" s="40" t="s">
        <v>169</v>
      </c>
      <c r="B606" s="41" t="s">
        <v>545</v>
      </c>
      <c r="C606" s="41" t="s">
        <v>609</v>
      </c>
      <c r="D606" s="41" t="s">
        <v>614</v>
      </c>
      <c r="E606" s="41" t="s">
        <v>170</v>
      </c>
      <c r="F606" s="42">
        <v>235774</v>
      </c>
      <c r="G606" s="42">
        <v>157348</v>
      </c>
      <c r="H606" s="43">
        <v>0.66736790316150207</v>
      </c>
      <c r="I606" s="34"/>
    </row>
    <row r="607" spans="1:9" ht="50.95" outlineLevel="7" x14ac:dyDescent="0.3">
      <c r="A607" s="40" t="s">
        <v>171</v>
      </c>
      <c r="B607" s="41" t="s">
        <v>545</v>
      </c>
      <c r="C607" s="41" t="s">
        <v>609</v>
      </c>
      <c r="D607" s="41" t="s">
        <v>614</v>
      </c>
      <c r="E607" s="41" t="s">
        <v>172</v>
      </c>
      <c r="F607" s="42">
        <v>235774</v>
      </c>
      <c r="G607" s="42">
        <v>157348</v>
      </c>
      <c r="H607" s="43">
        <v>0.66736790316150207</v>
      </c>
      <c r="I607" s="34"/>
    </row>
    <row r="608" spans="1:9" ht="50.95" outlineLevel="5" x14ac:dyDescent="0.3">
      <c r="A608" s="40" t="s">
        <v>216</v>
      </c>
      <c r="B608" s="41" t="s">
        <v>545</v>
      </c>
      <c r="C608" s="41" t="s">
        <v>609</v>
      </c>
      <c r="D608" s="41" t="s">
        <v>615</v>
      </c>
      <c r="E608" s="41" t="s">
        <v>156</v>
      </c>
      <c r="F608" s="42">
        <v>15964460</v>
      </c>
      <c r="G608" s="42">
        <v>11618855.09</v>
      </c>
      <c r="H608" s="43">
        <v>0.72779505789735455</v>
      </c>
      <c r="I608" s="34"/>
    </row>
    <row r="609" spans="1:9" ht="84.9" outlineLevel="6" x14ac:dyDescent="0.3">
      <c r="A609" s="40" t="s">
        <v>165</v>
      </c>
      <c r="B609" s="41" t="s">
        <v>545</v>
      </c>
      <c r="C609" s="41" t="s">
        <v>609</v>
      </c>
      <c r="D609" s="41" t="s">
        <v>615</v>
      </c>
      <c r="E609" s="41" t="s">
        <v>166</v>
      </c>
      <c r="F609" s="42">
        <v>12697995</v>
      </c>
      <c r="G609" s="42">
        <v>9608532.2100000009</v>
      </c>
      <c r="H609" s="43">
        <v>0.75669680213293511</v>
      </c>
      <c r="I609" s="34"/>
    </row>
    <row r="610" spans="1:9" ht="34" outlineLevel="7" x14ac:dyDescent="0.3">
      <c r="A610" s="40" t="s">
        <v>218</v>
      </c>
      <c r="B610" s="41" t="s">
        <v>545</v>
      </c>
      <c r="C610" s="41" t="s">
        <v>609</v>
      </c>
      <c r="D610" s="41" t="s">
        <v>615</v>
      </c>
      <c r="E610" s="41" t="s">
        <v>219</v>
      </c>
      <c r="F610" s="42">
        <v>12697995</v>
      </c>
      <c r="G610" s="42">
        <v>9608532.2100000009</v>
      </c>
      <c r="H610" s="43">
        <v>0.75669680213293511</v>
      </c>
      <c r="I610" s="34"/>
    </row>
    <row r="611" spans="1:9" ht="34" outlineLevel="6" x14ac:dyDescent="0.3">
      <c r="A611" s="40" t="s">
        <v>169</v>
      </c>
      <c r="B611" s="41" t="s">
        <v>545</v>
      </c>
      <c r="C611" s="41" t="s">
        <v>609</v>
      </c>
      <c r="D611" s="41" t="s">
        <v>615</v>
      </c>
      <c r="E611" s="41" t="s">
        <v>170</v>
      </c>
      <c r="F611" s="42">
        <v>3228400</v>
      </c>
      <c r="G611" s="42">
        <v>1987056.88</v>
      </c>
      <c r="H611" s="43">
        <v>0.61549277660760748</v>
      </c>
      <c r="I611" s="34"/>
    </row>
    <row r="612" spans="1:9" ht="50.95" outlineLevel="7" x14ac:dyDescent="0.3">
      <c r="A612" s="40" t="s">
        <v>171</v>
      </c>
      <c r="B612" s="41" t="s">
        <v>545</v>
      </c>
      <c r="C612" s="41" t="s">
        <v>609</v>
      </c>
      <c r="D612" s="41" t="s">
        <v>615</v>
      </c>
      <c r="E612" s="41" t="s">
        <v>172</v>
      </c>
      <c r="F612" s="42">
        <v>3228400</v>
      </c>
      <c r="G612" s="42">
        <v>1987056.88</v>
      </c>
      <c r="H612" s="43">
        <v>0.61549277660760748</v>
      </c>
      <c r="I612" s="34"/>
    </row>
    <row r="613" spans="1:9" outlineLevel="6" x14ac:dyDescent="0.3">
      <c r="A613" s="40" t="s">
        <v>173</v>
      </c>
      <c r="B613" s="41" t="s">
        <v>545</v>
      </c>
      <c r="C613" s="41" t="s">
        <v>609</v>
      </c>
      <c r="D613" s="41" t="s">
        <v>615</v>
      </c>
      <c r="E613" s="41" t="s">
        <v>174</v>
      </c>
      <c r="F613" s="42">
        <v>38065</v>
      </c>
      <c r="G613" s="42">
        <v>23266</v>
      </c>
      <c r="H613" s="43">
        <v>0.61121765401287276</v>
      </c>
      <c r="I613" s="34"/>
    </row>
    <row r="614" spans="1:9" outlineLevel="7" x14ac:dyDescent="0.3">
      <c r="A614" s="40" t="s">
        <v>175</v>
      </c>
      <c r="B614" s="41" t="s">
        <v>545</v>
      </c>
      <c r="C614" s="41" t="s">
        <v>609</v>
      </c>
      <c r="D614" s="41" t="s">
        <v>615</v>
      </c>
      <c r="E614" s="41" t="s">
        <v>176</v>
      </c>
      <c r="F614" s="42">
        <v>38065</v>
      </c>
      <c r="G614" s="42">
        <v>23266</v>
      </c>
      <c r="H614" s="43">
        <v>0.61121765401287276</v>
      </c>
      <c r="I614" s="34"/>
    </row>
    <row r="615" spans="1:9" ht="50.95" outlineLevel="5" x14ac:dyDescent="0.3">
      <c r="A615" s="40" t="s">
        <v>616</v>
      </c>
      <c r="B615" s="41" t="s">
        <v>545</v>
      </c>
      <c r="C615" s="41" t="s">
        <v>609</v>
      </c>
      <c r="D615" s="41" t="s">
        <v>617</v>
      </c>
      <c r="E615" s="41" t="s">
        <v>156</v>
      </c>
      <c r="F615" s="42">
        <v>2573005</v>
      </c>
      <c r="G615" s="42">
        <v>1868283.69</v>
      </c>
      <c r="H615" s="43">
        <v>0.72610962279513647</v>
      </c>
      <c r="I615" s="34"/>
    </row>
    <row r="616" spans="1:9" ht="50.95" outlineLevel="6" x14ac:dyDescent="0.3">
      <c r="A616" s="40" t="s">
        <v>415</v>
      </c>
      <c r="B616" s="41" t="s">
        <v>545</v>
      </c>
      <c r="C616" s="41" t="s">
        <v>609</v>
      </c>
      <c r="D616" s="41" t="s">
        <v>617</v>
      </c>
      <c r="E616" s="41" t="s">
        <v>416</v>
      </c>
      <c r="F616" s="42">
        <v>2573005</v>
      </c>
      <c r="G616" s="42">
        <v>1868283.69</v>
      </c>
      <c r="H616" s="43">
        <v>0.72610962279513647</v>
      </c>
      <c r="I616" s="34"/>
    </row>
    <row r="617" spans="1:9" outlineLevel="7" x14ac:dyDescent="0.3">
      <c r="A617" s="40" t="s">
        <v>532</v>
      </c>
      <c r="B617" s="41" t="s">
        <v>545</v>
      </c>
      <c r="C617" s="41" t="s">
        <v>609</v>
      </c>
      <c r="D617" s="41" t="s">
        <v>617</v>
      </c>
      <c r="E617" s="41" t="s">
        <v>533</v>
      </c>
      <c r="F617" s="42">
        <v>2573005</v>
      </c>
      <c r="G617" s="42">
        <v>1868283.69</v>
      </c>
      <c r="H617" s="43">
        <v>0.72610962279513647</v>
      </c>
      <c r="I617" s="34"/>
    </row>
    <row r="618" spans="1:9" outlineLevel="1" x14ac:dyDescent="0.3">
      <c r="A618" s="40" t="s">
        <v>459</v>
      </c>
      <c r="B618" s="41" t="s">
        <v>545</v>
      </c>
      <c r="C618" s="41" t="s">
        <v>460</v>
      </c>
      <c r="D618" s="41" t="s">
        <v>155</v>
      </c>
      <c r="E618" s="41" t="s">
        <v>156</v>
      </c>
      <c r="F618" s="42">
        <v>4955062</v>
      </c>
      <c r="G618" s="42">
        <v>2045359.75</v>
      </c>
      <c r="H618" s="43">
        <v>0.41278186831971025</v>
      </c>
      <c r="I618" s="34"/>
    </row>
    <row r="619" spans="1:9" outlineLevel="2" x14ac:dyDescent="0.3">
      <c r="A619" s="40" t="s">
        <v>469</v>
      </c>
      <c r="B619" s="41" t="s">
        <v>545</v>
      </c>
      <c r="C619" s="41" t="s">
        <v>470</v>
      </c>
      <c r="D619" s="41" t="s">
        <v>155</v>
      </c>
      <c r="E619" s="41" t="s">
        <v>156</v>
      </c>
      <c r="F619" s="42">
        <v>1685000</v>
      </c>
      <c r="G619" s="42">
        <v>220454.55</v>
      </c>
      <c r="H619" s="43">
        <v>0.13083356083086053</v>
      </c>
      <c r="I619" s="34"/>
    </row>
    <row r="620" spans="1:9" ht="50.95" outlineLevel="3" x14ac:dyDescent="0.3">
      <c r="A620" s="40" t="s">
        <v>548</v>
      </c>
      <c r="B620" s="41" t="s">
        <v>545</v>
      </c>
      <c r="C620" s="41" t="s">
        <v>470</v>
      </c>
      <c r="D620" s="41" t="s">
        <v>549</v>
      </c>
      <c r="E620" s="41" t="s">
        <v>156</v>
      </c>
      <c r="F620" s="42">
        <v>1685000</v>
      </c>
      <c r="G620" s="42">
        <v>220454.55</v>
      </c>
      <c r="H620" s="43">
        <v>0.13083356083086053</v>
      </c>
      <c r="I620" s="34"/>
    </row>
    <row r="621" spans="1:9" outlineLevel="4" x14ac:dyDescent="0.3">
      <c r="A621" s="40" t="s">
        <v>618</v>
      </c>
      <c r="B621" s="41" t="s">
        <v>545</v>
      </c>
      <c r="C621" s="41" t="s">
        <v>470</v>
      </c>
      <c r="D621" s="41" t="s">
        <v>619</v>
      </c>
      <c r="E621" s="41" t="s">
        <v>156</v>
      </c>
      <c r="F621" s="42">
        <v>1685000</v>
      </c>
      <c r="G621" s="42">
        <v>220454.55</v>
      </c>
      <c r="H621" s="43">
        <v>0.13083356083086053</v>
      </c>
      <c r="I621" s="34"/>
    </row>
    <row r="622" spans="1:9" ht="74.05" customHeight="1" outlineLevel="5" x14ac:dyDescent="0.3">
      <c r="A622" s="40" t="s">
        <v>620</v>
      </c>
      <c r="B622" s="41" t="s">
        <v>545</v>
      </c>
      <c r="C622" s="41" t="s">
        <v>470</v>
      </c>
      <c r="D622" s="41" t="s">
        <v>621</v>
      </c>
      <c r="E622" s="41" t="s">
        <v>156</v>
      </c>
      <c r="F622" s="42">
        <v>1685000</v>
      </c>
      <c r="G622" s="42">
        <v>220454.55</v>
      </c>
      <c r="H622" s="43">
        <v>0.13083356083086053</v>
      </c>
      <c r="I622" s="34"/>
    </row>
    <row r="623" spans="1:9" ht="25.15" customHeight="1" outlineLevel="6" x14ac:dyDescent="0.3">
      <c r="A623" s="40" t="s">
        <v>465</v>
      </c>
      <c r="B623" s="41" t="s">
        <v>545</v>
      </c>
      <c r="C623" s="41" t="s">
        <v>470</v>
      </c>
      <c r="D623" s="41" t="s">
        <v>621</v>
      </c>
      <c r="E623" s="41" t="s">
        <v>466</v>
      </c>
      <c r="F623" s="42">
        <v>1685000</v>
      </c>
      <c r="G623" s="42">
        <v>220454.55</v>
      </c>
      <c r="H623" s="43">
        <v>0.13083356083086053</v>
      </c>
      <c r="I623" s="34"/>
    </row>
    <row r="624" spans="1:9" ht="34" outlineLevel="7" x14ac:dyDescent="0.3">
      <c r="A624" s="40" t="s">
        <v>476</v>
      </c>
      <c r="B624" s="41" t="s">
        <v>545</v>
      </c>
      <c r="C624" s="41" t="s">
        <v>470</v>
      </c>
      <c r="D624" s="41" t="s">
        <v>621</v>
      </c>
      <c r="E624" s="41" t="s">
        <v>477</v>
      </c>
      <c r="F624" s="42">
        <v>1685000</v>
      </c>
      <c r="G624" s="42">
        <v>220454.55</v>
      </c>
      <c r="H624" s="43">
        <v>0.13083356083086053</v>
      </c>
      <c r="I624" s="34"/>
    </row>
    <row r="625" spans="1:9" outlineLevel="2" x14ac:dyDescent="0.3">
      <c r="A625" s="40" t="s">
        <v>487</v>
      </c>
      <c r="B625" s="41" t="s">
        <v>545</v>
      </c>
      <c r="C625" s="41" t="s">
        <v>488</v>
      </c>
      <c r="D625" s="41" t="s">
        <v>155</v>
      </c>
      <c r="E625" s="41" t="s">
        <v>156</v>
      </c>
      <c r="F625" s="42">
        <v>3270062</v>
      </c>
      <c r="G625" s="42">
        <v>1824905.2</v>
      </c>
      <c r="H625" s="43">
        <v>0.55806440367185695</v>
      </c>
      <c r="I625" s="34"/>
    </row>
    <row r="626" spans="1:9" ht="50.95" outlineLevel="3" x14ac:dyDescent="0.3">
      <c r="A626" s="40" t="s">
        <v>548</v>
      </c>
      <c r="B626" s="41" t="s">
        <v>545</v>
      </c>
      <c r="C626" s="41" t="s">
        <v>488</v>
      </c>
      <c r="D626" s="41" t="s">
        <v>549</v>
      </c>
      <c r="E626" s="41" t="s">
        <v>156</v>
      </c>
      <c r="F626" s="42">
        <v>3270062</v>
      </c>
      <c r="G626" s="42">
        <v>1824905.2</v>
      </c>
      <c r="H626" s="43">
        <v>0.55806440367185695</v>
      </c>
      <c r="I626" s="34"/>
    </row>
    <row r="627" spans="1:9" ht="34" outlineLevel="4" x14ac:dyDescent="0.3">
      <c r="A627" s="40" t="s">
        <v>679</v>
      </c>
      <c r="B627" s="41" t="s">
        <v>545</v>
      </c>
      <c r="C627" s="41" t="s">
        <v>488</v>
      </c>
      <c r="D627" s="41" t="s">
        <v>622</v>
      </c>
      <c r="E627" s="41" t="s">
        <v>156</v>
      </c>
      <c r="F627" s="42">
        <v>3270062</v>
      </c>
      <c r="G627" s="42">
        <v>1824905.2</v>
      </c>
      <c r="H627" s="43">
        <v>0.55806440367185695</v>
      </c>
      <c r="I627" s="34"/>
    </row>
    <row r="628" spans="1:9" ht="101.9" outlineLevel="5" x14ac:dyDescent="0.3">
      <c r="A628" s="40" t="s">
        <v>623</v>
      </c>
      <c r="B628" s="41" t="s">
        <v>545</v>
      </c>
      <c r="C628" s="41" t="s">
        <v>488</v>
      </c>
      <c r="D628" s="41" t="s">
        <v>624</v>
      </c>
      <c r="E628" s="41" t="s">
        <v>156</v>
      </c>
      <c r="F628" s="42">
        <v>3270062</v>
      </c>
      <c r="G628" s="42">
        <v>1824905.2</v>
      </c>
      <c r="H628" s="43">
        <v>0.55806440367185695</v>
      </c>
      <c r="I628" s="34"/>
    </row>
    <row r="629" spans="1:9" ht="34" outlineLevel="6" x14ac:dyDescent="0.3">
      <c r="A629" s="40" t="s">
        <v>169</v>
      </c>
      <c r="B629" s="41" t="s">
        <v>545</v>
      </c>
      <c r="C629" s="41" t="s">
        <v>488</v>
      </c>
      <c r="D629" s="41" t="s">
        <v>624</v>
      </c>
      <c r="E629" s="41" t="s">
        <v>170</v>
      </c>
      <c r="F629" s="42">
        <v>30000</v>
      </c>
      <c r="G629" s="42">
        <v>10983.86</v>
      </c>
      <c r="H629" s="43">
        <v>0.36612866666666666</v>
      </c>
      <c r="I629" s="34"/>
    </row>
    <row r="630" spans="1:9" ht="50.95" outlineLevel="7" x14ac:dyDescent="0.3">
      <c r="A630" s="40" t="s">
        <v>171</v>
      </c>
      <c r="B630" s="41" t="s">
        <v>545</v>
      </c>
      <c r="C630" s="41" t="s">
        <v>488</v>
      </c>
      <c r="D630" s="41" t="s">
        <v>624</v>
      </c>
      <c r="E630" s="41" t="s">
        <v>172</v>
      </c>
      <c r="F630" s="42">
        <v>30000</v>
      </c>
      <c r="G630" s="42">
        <v>10983.86</v>
      </c>
      <c r="H630" s="43">
        <v>0.36612866666666666</v>
      </c>
      <c r="I630" s="34"/>
    </row>
    <row r="631" spans="1:9" ht="23.8" customHeight="1" outlineLevel="6" x14ac:dyDescent="0.3">
      <c r="A631" s="40" t="s">
        <v>465</v>
      </c>
      <c r="B631" s="41" t="s">
        <v>545</v>
      </c>
      <c r="C631" s="41" t="s">
        <v>488</v>
      </c>
      <c r="D631" s="41" t="s">
        <v>624</v>
      </c>
      <c r="E631" s="41" t="s">
        <v>466</v>
      </c>
      <c r="F631" s="42">
        <v>3240062</v>
      </c>
      <c r="G631" s="42">
        <v>1813921.34</v>
      </c>
      <c r="H631" s="43">
        <v>0.55984155241473776</v>
      </c>
      <c r="I631" s="34"/>
    </row>
    <row r="632" spans="1:9" ht="34" outlineLevel="7" x14ac:dyDescent="0.3">
      <c r="A632" s="40" t="s">
        <v>467</v>
      </c>
      <c r="B632" s="41" t="s">
        <v>545</v>
      </c>
      <c r="C632" s="41" t="s">
        <v>488</v>
      </c>
      <c r="D632" s="41" t="s">
        <v>624</v>
      </c>
      <c r="E632" s="41" t="s">
        <v>468</v>
      </c>
      <c r="F632" s="42">
        <v>3240062</v>
      </c>
      <c r="G632" s="42">
        <v>1813921.34</v>
      </c>
      <c r="H632" s="43">
        <v>0.55984155241473776</v>
      </c>
      <c r="I632" s="34"/>
    </row>
    <row r="633" spans="1:9" outlineLevel="1" x14ac:dyDescent="0.3">
      <c r="A633" s="40" t="s">
        <v>499</v>
      </c>
      <c r="B633" s="41" t="s">
        <v>545</v>
      </c>
      <c r="C633" s="41" t="s">
        <v>500</v>
      </c>
      <c r="D633" s="41" t="s">
        <v>155</v>
      </c>
      <c r="E633" s="41" t="s">
        <v>156</v>
      </c>
      <c r="F633" s="42">
        <v>2110000</v>
      </c>
      <c r="G633" s="42">
        <v>1953676.29</v>
      </c>
      <c r="H633" s="43">
        <v>0.92591293364928906</v>
      </c>
      <c r="I633" s="34"/>
    </row>
    <row r="634" spans="1:9" outlineLevel="2" x14ac:dyDescent="0.3">
      <c r="A634" s="40" t="s">
        <v>501</v>
      </c>
      <c r="B634" s="41" t="s">
        <v>545</v>
      </c>
      <c r="C634" s="41" t="s">
        <v>502</v>
      </c>
      <c r="D634" s="41" t="s">
        <v>155</v>
      </c>
      <c r="E634" s="41" t="s">
        <v>156</v>
      </c>
      <c r="F634" s="42">
        <v>2110000</v>
      </c>
      <c r="G634" s="42">
        <v>1953676.29</v>
      </c>
      <c r="H634" s="43">
        <v>0.92591293364928906</v>
      </c>
      <c r="I634" s="34"/>
    </row>
    <row r="635" spans="1:9" ht="50.95" outlineLevel="3" x14ac:dyDescent="0.3">
      <c r="A635" s="40" t="s">
        <v>503</v>
      </c>
      <c r="B635" s="41" t="s">
        <v>545</v>
      </c>
      <c r="C635" s="41" t="s">
        <v>502</v>
      </c>
      <c r="D635" s="41" t="s">
        <v>504</v>
      </c>
      <c r="E635" s="41" t="s">
        <v>156</v>
      </c>
      <c r="F635" s="42">
        <v>2110000</v>
      </c>
      <c r="G635" s="42">
        <v>1953676.29</v>
      </c>
      <c r="H635" s="43">
        <v>0.92591293364928906</v>
      </c>
      <c r="I635" s="34"/>
    </row>
    <row r="636" spans="1:9" ht="50.95" outlineLevel="4" x14ac:dyDescent="0.3">
      <c r="A636" s="40" t="s">
        <v>680</v>
      </c>
      <c r="B636" s="41" t="s">
        <v>545</v>
      </c>
      <c r="C636" s="41" t="s">
        <v>502</v>
      </c>
      <c r="D636" s="41" t="s">
        <v>505</v>
      </c>
      <c r="E636" s="41" t="s">
        <v>156</v>
      </c>
      <c r="F636" s="42">
        <v>2110000</v>
      </c>
      <c r="G636" s="42">
        <v>1953676.29</v>
      </c>
      <c r="H636" s="43">
        <v>0.92591293364928906</v>
      </c>
      <c r="I636" s="34"/>
    </row>
    <row r="637" spans="1:9" ht="50.95" outlineLevel="5" x14ac:dyDescent="0.3">
      <c r="A637" s="40" t="s">
        <v>625</v>
      </c>
      <c r="B637" s="41" t="s">
        <v>545</v>
      </c>
      <c r="C637" s="41" t="s">
        <v>502</v>
      </c>
      <c r="D637" s="41" t="s">
        <v>626</v>
      </c>
      <c r="E637" s="41" t="s">
        <v>156</v>
      </c>
      <c r="F637" s="42">
        <v>1600000</v>
      </c>
      <c r="G637" s="42">
        <v>1443676.29</v>
      </c>
      <c r="H637" s="43">
        <v>0.90229768124999998</v>
      </c>
      <c r="I637" s="34"/>
    </row>
    <row r="638" spans="1:9" ht="50.95" outlineLevel="6" x14ac:dyDescent="0.3">
      <c r="A638" s="40" t="s">
        <v>415</v>
      </c>
      <c r="B638" s="41" t="s">
        <v>545</v>
      </c>
      <c r="C638" s="41" t="s">
        <v>502</v>
      </c>
      <c r="D638" s="41" t="s">
        <v>626</v>
      </c>
      <c r="E638" s="41" t="s">
        <v>416</v>
      </c>
      <c r="F638" s="42">
        <v>1600000</v>
      </c>
      <c r="G638" s="42">
        <v>1443676.29</v>
      </c>
      <c r="H638" s="43">
        <v>0.90229768124999998</v>
      </c>
      <c r="I638" s="34"/>
    </row>
    <row r="639" spans="1:9" outlineLevel="7" x14ac:dyDescent="0.3">
      <c r="A639" s="40" t="s">
        <v>417</v>
      </c>
      <c r="B639" s="41" t="s">
        <v>545</v>
      </c>
      <c r="C639" s="41" t="s">
        <v>502</v>
      </c>
      <c r="D639" s="41" t="s">
        <v>626</v>
      </c>
      <c r="E639" s="41" t="s">
        <v>418</v>
      </c>
      <c r="F639" s="42">
        <v>1600000</v>
      </c>
      <c r="G639" s="42">
        <v>1443676.29</v>
      </c>
      <c r="H639" s="43">
        <v>0.90229768124999998</v>
      </c>
      <c r="I639" s="34"/>
    </row>
    <row r="640" spans="1:9" ht="50.95" outlineLevel="5" x14ac:dyDescent="0.3">
      <c r="A640" s="40" t="s">
        <v>512</v>
      </c>
      <c r="B640" s="41" t="s">
        <v>545</v>
      </c>
      <c r="C640" s="41" t="s">
        <v>502</v>
      </c>
      <c r="D640" s="41" t="s">
        <v>513</v>
      </c>
      <c r="E640" s="41" t="s">
        <v>156</v>
      </c>
      <c r="F640" s="42">
        <v>494700</v>
      </c>
      <c r="G640" s="42">
        <v>494700</v>
      </c>
      <c r="H640" s="43">
        <v>1</v>
      </c>
      <c r="I640" s="34"/>
    </row>
    <row r="641" spans="1:9" ht="50.95" outlineLevel="6" x14ac:dyDescent="0.3">
      <c r="A641" s="40" t="s">
        <v>415</v>
      </c>
      <c r="B641" s="41" t="s">
        <v>545</v>
      </c>
      <c r="C641" s="41" t="s">
        <v>502</v>
      </c>
      <c r="D641" s="41" t="s">
        <v>513</v>
      </c>
      <c r="E641" s="41" t="s">
        <v>416</v>
      </c>
      <c r="F641" s="42">
        <v>494700</v>
      </c>
      <c r="G641" s="42">
        <v>494700</v>
      </c>
      <c r="H641" s="43">
        <v>1</v>
      </c>
      <c r="I641" s="34"/>
    </row>
    <row r="642" spans="1:9" outlineLevel="7" x14ac:dyDescent="0.3">
      <c r="A642" s="40" t="s">
        <v>417</v>
      </c>
      <c r="B642" s="41" t="s">
        <v>545</v>
      </c>
      <c r="C642" s="41" t="s">
        <v>502</v>
      </c>
      <c r="D642" s="41" t="s">
        <v>513</v>
      </c>
      <c r="E642" s="41" t="s">
        <v>418</v>
      </c>
      <c r="F642" s="42">
        <v>494700</v>
      </c>
      <c r="G642" s="42">
        <v>494700</v>
      </c>
      <c r="H642" s="43">
        <v>1</v>
      </c>
      <c r="I642" s="34"/>
    </row>
    <row r="643" spans="1:9" ht="67.95" outlineLevel="5" x14ac:dyDescent="0.3">
      <c r="A643" s="40" t="s">
        <v>520</v>
      </c>
      <c r="B643" s="41" t="s">
        <v>545</v>
      </c>
      <c r="C643" s="41" t="s">
        <v>502</v>
      </c>
      <c r="D643" s="41" t="s">
        <v>521</v>
      </c>
      <c r="E643" s="41" t="s">
        <v>156</v>
      </c>
      <c r="F643" s="42">
        <v>15300</v>
      </c>
      <c r="G643" s="42">
        <v>15300</v>
      </c>
      <c r="H643" s="43">
        <v>1</v>
      </c>
      <c r="I643" s="34"/>
    </row>
    <row r="644" spans="1:9" ht="50.95" outlineLevel="6" x14ac:dyDescent="0.3">
      <c r="A644" s="40" t="s">
        <v>415</v>
      </c>
      <c r="B644" s="41" t="s">
        <v>545</v>
      </c>
      <c r="C644" s="41" t="s">
        <v>502</v>
      </c>
      <c r="D644" s="41" t="s">
        <v>521</v>
      </c>
      <c r="E644" s="41" t="s">
        <v>416</v>
      </c>
      <c r="F644" s="42">
        <v>15300</v>
      </c>
      <c r="G644" s="42">
        <v>15300</v>
      </c>
      <c r="H644" s="43">
        <v>1</v>
      </c>
      <c r="I644" s="34"/>
    </row>
    <row r="645" spans="1:9" outlineLevel="7" x14ac:dyDescent="0.3">
      <c r="A645" s="40" t="s">
        <v>417</v>
      </c>
      <c r="B645" s="41" t="s">
        <v>545</v>
      </c>
      <c r="C645" s="41" t="s">
        <v>502</v>
      </c>
      <c r="D645" s="41" t="s">
        <v>521</v>
      </c>
      <c r="E645" s="41" t="s">
        <v>418</v>
      </c>
      <c r="F645" s="42">
        <v>15300</v>
      </c>
      <c r="G645" s="42">
        <v>15300</v>
      </c>
      <c r="H645" s="43">
        <v>1</v>
      </c>
      <c r="I645" s="34"/>
    </row>
    <row r="646" spans="1:9" ht="34" x14ac:dyDescent="0.3">
      <c r="A646" s="36" t="s">
        <v>627</v>
      </c>
      <c r="B646" s="37" t="s">
        <v>628</v>
      </c>
      <c r="C646" s="37" t="s">
        <v>154</v>
      </c>
      <c r="D646" s="37" t="s">
        <v>155</v>
      </c>
      <c r="E646" s="37" t="s">
        <v>156</v>
      </c>
      <c r="F646" s="38">
        <v>1787622</v>
      </c>
      <c r="G646" s="38">
        <v>1258389.3899999999</v>
      </c>
      <c r="H646" s="39">
        <v>0.70394601878920715</v>
      </c>
      <c r="I646" s="34"/>
    </row>
    <row r="647" spans="1:9" outlineLevel="1" x14ac:dyDescent="0.3">
      <c r="A647" s="40" t="s">
        <v>157</v>
      </c>
      <c r="B647" s="41" t="s">
        <v>628</v>
      </c>
      <c r="C647" s="41" t="s">
        <v>158</v>
      </c>
      <c r="D647" s="41" t="s">
        <v>155</v>
      </c>
      <c r="E647" s="41" t="s">
        <v>156</v>
      </c>
      <c r="F647" s="42">
        <v>1787622</v>
      </c>
      <c r="G647" s="42">
        <v>1258389.3899999999</v>
      </c>
      <c r="H647" s="43">
        <v>0.70394601878920715</v>
      </c>
      <c r="I647" s="34"/>
    </row>
    <row r="648" spans="1:9" ht="50.95" outlineLevel="2" x14ac:dyDescent="0.3">
      <c r="A648" s="40" t="s">
        <v>159</v>
      </c>
      <c r="B648" s="41" t="s">
        <v>628</v>
      </c>
      <c r="C648" s="41" t="s">
        <v>160</v>
      </c>
      <c r="D648" s="41" t="s">
        <v>155</v>
      </c>
      <c r="E648" s="41" t="s">
        <v>156</v>
      </c>
      <c r="F648" s="42">
        <v>1767872</v>
      </c>
      <c r="G648" s="42">
        <v>1258389.3899999999</v>
      </c>
      <c r="H648" s="43">
        <v>0.711810238524056</v>
      </c>
      <c r="I648" s="34"/>
    </row>
    <row r="649" spans="1:9" outlineLevel="3" x14ac:dyDescent="0.3">
      <c r="A649" s="40" t="s">
        <v>161</v>
      </c>
      <c r="B649" s="41" t="s">
        <v>628</v>
      </c>
      <c r="C649" s="41" t="s">
        <v>160</v>
      </c>
      <c r="D649" s="41" t="s">
        <v>162</v>
      </c>
      <c r="E649" s="41" t="s">
        <v>156</v>
      </c>
      <c r="F649" s="42">
        <v>1767872</v>
      </c>
      <c r="G649" s="42">
        <v>1258389.3899999999</v>
      </c>
      <c r="H649" s="43">
        <v>0.711810238524056</v>
      </c>
      <c r="I649" s="34"/>
    </row>
    <row r="650" spans="1:9" ht="50.95" outlineLevel="5" x14ac:dyDescent="0.3">
      <c r="A650" s="40" t="s">
        <v>163</v>
      </c>
      <c r="B650" s="41" t="s">
        <v>628</v>
      </c>
      <c r="C650" s="41" t="s">
        <v>160</v>
      </c>
      <c r="D650" s="41" t="s">
        <v>164</v>
      </c>
      <c r="E650" s="41" t="s">
        <v>156</v>
      </c>
      <c r="F650" s="42">
        <v>283235</v>
      </c>
      <c r="G650" s="42">
        <v>186464.34</v>
      </c>
      <c r="H650" s="43">
        <v>0.65833791727717261</v>
      </c>
      <c r="I650" s="34"/>
    </row>
    <row r="651" spans="1:9" ht="84.9" outlineLevel="6" x14ac:dyDescent="0.3">
      <c r="A651" s="40" t="s">
        <v>165</v>
      </c>
      <c r="B651" s="41" t="s">
        <v>628</v>
      </c>
      <c r="C651" s="41" t="s">
        <v>160</v>
      </c>
      <c r="D651" s="41" t="s">
        <v>164</v>
      </c>
      <c r="E651" s="41" t="s">
        <v>166</v>
      </c>
      <c r="F651" s="42">
        <v>206182</v>
      </c>
      <c r="G651" s="42">
        <v>147344.34</v>
      </c>
      <c r="H651" s="43">
        <v>0.71463241214073003</v>
      </c>
      <c r="I651" s="34"/>
    </row>
    <row r="652" spans="1:9" ht="34" outlineLevel="7" x14ac:dyDescent="0.3">
      <c r="A652" s="40" t="s">
        <v>167</v>
      </c>
      <c r="B652" s="41" t="s">
        <v>628</v>
      </c>
      <c r="C652" s="41" t="s">
        <v>160</v>
      </c>
      <c r="D652" s="41" t="s">
        <v>164</v>
      </c>
      <c r="E652" s="41" t="s">
        <v>168</v>
      </c>
      <c r="F652" s="42">
        <v>206182</v>
      </c>
      <c r="G652" s="42">
        <v>147344.34</v>
      </c>
      <c r="H652" s="43">
        <v>0.71463241214073003</v>
      </c>
      <c r="I652" s="34"/>
    </row>
    <row r="653" spans="1:9" ht="34" outlineLevel="6" x14ac:dyDescent="0.3">
      <c r="A653" s="40" t="s">
        <v>169</v>
      </c>
      <c r="B653" s="41" t="s">
        <v>628</v>
      </c>
      <c r="C653" s="41" t="s">
        <v>160</v>
      </c>
      <c r="D653" s="41" t="s">
        <v>164</v>
      </c>
      <c r="E653" s="41" t="s">
        <v>170</v>
      </c>
      <c r="F653" s="42">
        <v>76553</v>
      </c>
      <c r="G653" s="42">
        <v>39120</v>
      </c>
      <c r="H653" s="43">
        <v>0.5110185100518595</v>
      </c>
      <c r="I653" s="34"/>
    </row>
    <row r="654" spans="1:9" ht="50.95" outlineLevel="7" x14ac:dyDescent="0.3">
      <c r="A654" s="40" t="s">
        <v>171</v>
      </c>
      <c r="B654" s="41" t="s">
        <v>628</v>
      </c>
      <c r="C654" s="41" t="s">
        <v>160</v>
      </c>
      <c r="D654" s="41" t="s">
        <v>164</v>
      </c>
      <c r="E654" s="41" t="s">
        <v>172</v>
      </c>
      <c r="F654" s="42">
        <v>76553</v>
      </c>
      <c r="G654" s="42">
        <v>39120</v>
      </c>
      <c r="H654" s="43">
        <v>0.5110185100518595</v>
      </c>
      <c r="I654" s="34"/>
    </row>
    <row r="655" spans="1:9" outlineLevel="6" x14ac:dyDescent="0.3">
      <c r="A655" s="40" t="s">
        <v>173</v>
      </c>
      <c r="B655" s="41" t="s">
        <v>628</v>
      </c>
      <c r="C655" s="41" t="s">
        <v>160</v>
      </c>
      <c r="D655" s="41" t="s">
        <v>164</v>
      </c>
      <c r="E655" s="41" t="s">
        <v>174</v>
      </c>
      <c r="F655" s="42">
        <v>500</v>
      </c>
      <c r="G655" s="42">
        <v>0</v>
      </c>
      <c r="H655" s="43">
        <v>0</v>
      </c>
      <c r="I655" s="34"/>
    </row>
    <row r="656" spans="1:9" outlineLevel="7" x14ac:dyDescent="0.3">
      <c r="A656" s="40" t="s">
        <v>175</v>
      </c>
      <c r="B656" s="41" t="s">
        <v>628</v>
      </c>
      <c r="C656" s="41" t="s">
        <v>160</v>
      </c>
      <c r="D656" s="41" t="s">
        <v>164</v>
      </c>
      <c r="E656" s="41" t="s">
        <v>176</v>
      </c>
      <c r="F656" s="42">
        <v>500</v>
      </c>
      <c r="G656" s="42">
        <v>0</v>
      </c>
      <c r="H656" s="43">
        <v>0</v>
      </c>
      <c r="I656" s="34"/>
    </row>
    <row r="657" spans="1:9" ht="34" outlineLevel="5" x14ac:dyDescent="0.3">
      <c r="A657" s="40" t="s">
        <v>629</v>
      </c>
      <c r="B657" s="41" t="s">
        <v>628</v>
      </c>
      <c r="C657" s="41" t="s">
        <v>160</v>
      </c>
      <c r="D657" s="41" t="s">
        <v>630</v>
      </c>
      <c r="E657" s="41" t="s">
        <v>156</v>
      </c>
      <c r="F657" s="42">
        <v>1484637</v>
      </c>
      <c r="G657" s="42">
        <v>1071925.05</v>
      </c>
      <c r="H657" s="43">
        <v>0.72201154221536978</v>
      </c>
      <c r="I657" s="34"/>
    </row>
    <row r="658" spans="1:9" ht="84.9" outlineLevel="6" x14ac:dyDescent="0.3">
      <c r="A658" s="40" t="s">
        <v>165</v>
      </c>
      <c r="B658" s="41" t="s">
        <v>628</v>
      </c>
      <c r="C658" s="41" t="s">
        <v>160</v>
      </c>
      <c r="D658" s="41" t="s">
        <v>630</v>
      </c>
      <c r="E658" s="41" t="s">
        <v>166</v>
      </c>
      <c r="F658" s="42">
        <v>1484637</v>
      </c>
      <c r="G658" s="42">
        <v>1071925.05</v>
      </c>
      <c r="H658" s="43">
        <v>0.72201154221536978</v>
      </c>
      <c r="I658" s="34"/>
    </row>
    <row r="659" spans="1:9" ht="34" outlineLevel="7" x14ac:dyDescent="0.3">
      <c r="A659" s="40" t="s">
        <v>167</v>
      </c>
      <c r="B659" s="41" t="s">
        <v>628</v>
      </c>
      <c r="C659" s="41" t="s">
        <v>160</v>
      </c>
      <c r="D659" s="41" t="s">
        <v>630</v>
      </c>
      <c r="E659" s="41" t="s">
        <v>168</v>
      </c>
      <c r="F659" s="42">
        <v>1484637</v>
      </c>
      <c r="G659" s="42">
        <v>1071925.05</v>
      </c>
      <c r="H659" s="43">
        <v>0.72201154221536978</v>
      </c>
      <c r="I659" s="34"/>
    </row>
    <row r="660" spans="1:9" outlineLevel="2" x14ac:dyDescent="0.3">
      <c r="A660" s="40" t="s">
        <v>177</v>
      </c>
      <c r="B660" s="41" t="s">
        <v>628</v>
      </c>
      <c r="C660" s="41" t="s">
        <v>178</v>
      </c>
      <c r="D660" s="41" t="s">
        <v>155</v>
      </c>
      <c r="E660" s="41" t="s">
        <v>156</v>
      </c>
      <c r="F660" s="42">
        <v>19750</v>
      </c>
      <c r="G660" s="42">
        <v>0</v>
      </c>
      <c r="H660" s="43">
        <v>0</v>
      </c>
      <c r="I660" s="34"/>
    </row>
    <row r="661" spans="1:9" ht="50.95" outlineLevel="3" x14ac:dyDescent="0.3">
      <c r="A661" s="40" t="s">
        <v>179</v>
      </c>
      <c r="B661" s="41" t="s">
        <v>628</v>
      </c>
      <c r="C661" s="41" t="s">
        <v>178</v>
      </c>
      <c r="D661" s="41" t="s">
        <v>180</v>
      </c>
      <c r="E661" s="41" t="s">
        <v>156</v>
      </c>
      <c r="F661" s="42">
        <v>10000</v>
      </c>
      <c r="G661" s="42">
        <v>0</v>
      </c>
      <c r="H661" s="43">
        <v>0</v>
      </c>
      <c r="I661" s="34"/>
    </row>
    <row r="662" spans="1:9" ht="50.95" outlineLevel="4" x14ac:dyDescent="0.3">
      <c r="A662" s="40" t="s">
        <v>673</v>
      </c>
      <c r="B662" s="41" t="s">
        <v>628</v>
      </c>
      <c r="C662" s="41" t="s">
        <v>178</v>
      </c>
      <c r="D662" s="41" t="s">
        <v>181</v>
      </c>
      <c r="E662" s="41" t="s">
        <v>156</v>
      </c>
      <c r="F662" s="42">
        <v>10000</v>
      </c>
      <c r="G662" s="42">
        <v>0</v>
      </c>
      <c r="H662" s="43">
        <v>0</v>
      </c>
      <c r="I662" s="34"/>
    </row>
    <row r="663" spans="1:9" outlineLevel="5" x14ac:dyDescent="0.3">
      <c r="A663" s="40" t="s">
        <v>182</v>
      </c>
      <c r="B663" s="41" t="s">
        <v>628</v>
      </c>
      <c r="C663" s="41" t="s">
        <v>178</v>
      </c>
      <c r="D663" s="41" t="s">
        <v>183</v>
      </c>
      <c r="E663" s="41" t="s">
        <v>156</v>
      </c>
      <c r="F663" s="42">
        <v>10000</v>
      </c>
      <c r="G663" s="42">
        <v>0</v>
      </c>
      <c r="H663" s="43">
        <v>0</v>
      </c>
      <c r="I663" s="34"/>
    </row>
    <row r="664" spans="1:9" ht="34" outlineLevel="6" x14ac:dyDescent="0.3">
      <c r="A664" s="40" t="s">
        <v>169</v>
      </c>
      <c r="B664" s="41" t="s">
        <v>628</v>
      </c>
      <c r="C664" s="41" t="s">
        <v>178</v>
      </c>
      <c r="D664" s="41" t="s">
        <v>183</v>
      </c>
      <c r="E664" s="41" t="s">
        <v>170</v>
      </c>
      <c r="F664" s="42">
        <v>10000</v>
      </c>
      <c r="G664" s="42">
        <v>0</v>
      </c>
      <c r="H664" s="43">
        <v>0</v>
      </c>
      <c r="I664" s="34"/>
    </row>
    <row r="665" spans="1:9" ht="50.95" outlineLevel="7" x14ac:dyDescent="0.3">
      <c r="A665" s="40" t="s">
        <v>171</v>
      </c>
      <c r="B665" s="41" t="s">
        <v>628</v>
      </c>
      <c r="C665" s="41" t="s">
        <v>178</v>
      </c>
      <c r="D665" s="41" t="s">
        <v>183</v>
      </c>
      <c r="E665" s="41" t="s">
        <v>172</v>
      </c>
      <c r="F665" s="42">
        <v>10000</v>
      </c>
      <c r="G665" s="42">
        <v>0</v>
      </c>
      <c r="H665" s="43">
        <v>0</v>
      </c>
      <c r="I665" s="34"/>
    </row>
    <row r="666" spans="1:9" ht="67.95" outlineLevel="3" x14ac:dyDescent="0.3">
      <c r="A666" s="40" t="s">
        <v>184</v>
      </c>
      <c r="B666" s="41" t="s">
        <v>628</v>
      </c>
      <c r="C666" s="41" t="s">
        <v>178</v>
      </c>
      <c r="D666" s="41" t="s">
        <v>185</v>
      </c>
      <c r="E666" s="41" t="s">
        <v>156</v>
      </c>
      <c r="F666" s="42">
        <v>9750</v>
      </c>
      <c r="G666" s="42">
        <v>0</v>
      </c>
      <c r="H666" s="43">
        <v>0</v>
      </c>
      <c r="I666" s="34"/>
    </row>
    <row r="667" spans="1:9" ht="40.1" customHeight="1" outlineLevel="4" x14ac:dyDescent="0.3">
      <c r="A667" s="40" t="s">
        <v>681</v>
      </c>
      <c r="B667" s="41" t="s">
        <v>628</v>
      </c>
      <c r="C667" s="41" t="s">
        <v>178</v>
      </c>
      <c r="D667" s="41" t="s">
        <v>186</v>
      </c>
      <c r="E667" s="41" t="s">
        <v>156</v>
      </c>
      <c r="F667" s="42">
        <v>9750</v>
      </c>
      <c r="G667" s="42">
        <v>0</v>
      </c>
      <c r="H667" s="43">
        <v>0</v>
      </c>
      <c r="I667" s="34"/>
    </row>
    <row r="668" spans="1:9" ht="50.95" outlineLevel="5" x14ac:dyDescent="0.3">
      <c r="A668" s="40" t="s">
        <v>187</v>
      </c>
      <c r="B668" s="41" t="s">
        <v>628</v>
      </c>
      <c r="C668" s="41" t="s">
        <v>178</v>
      </c>
      <c r="D668" s="41" t="s">
        <v>188</v>
      </c>
      <c r="E668" s="41" t="s">
        <v>156</v>
      </c>
      <c r="F668" s="42">
        <v>9750</v>
      </c>
      <c r="G668" s="42">
        <v>0</v>
      </c>
      <c r="H668" s="43">
        <v>0</v>
      </c>
      <c r="I668" s="34"/>
    </row>
    <row r="669" spans="1:9" ht="34" outlineLevel="6" x14ac:dyDescent="0.3">
      <c r="A669" s="44" t="s">
        <v>169</v>
      </c>
      <c r="B669" s="41" t="s">
        <v>628</v>
      </c>
      <c r="C669" s="41" t="s">
        <v>178</v>
      </c>
      <c r="D669" s="41" t="s">
        <v>188</v>
      </c>
      <c r="E669" s="41" t="s">
        <v>170</v>
      </c>
      <c r="F669" s="42">
        <v>9750</v>
      </c>
      <c r="G669" s="42">
        <v>0</v>
      </c>
      <c r="H669" s="43">
        <v>0</v>
      </c>
      <c r="I669" s="34"/>
    </row>
    <row r="670" spans="1:9" ht="50.95" outlineLevel="7" x14ac:dyDescent="0.3">
      <c r="A670" s="44" t="s">
        <v>171</v>
      </c>
      <c r="B670" s="41" t="s">
        <v>628</v>
      </c>
      <c r="C670" s="41" t="s">
        <v>178</v>
      </c>
      <c r="D670" s="41" t="s">
        <v>188</v>
      </c>
      <c r="E670" s="41" t="s">
        <v>172</v>
      </c>
      <c r="F670" s="42">
        <v>9750</v>
      </c>
      <c r="G670" s="42">
        <v>0</v>
      </c>
      <c r="H670" s="43">
        <v>0</v>
      </c>
      <c r="I670" s="34"/>
    </row>
    <row r="671" spans="1:9" ht="28.55" customHeight="1" x14ac:dyDescent="0.3">
      <c r="A671" s="49" t="s">
        <v>631</v>
      </c>
      <c r="B671" s="50"/>
      <c r="C671" s="50"/>
      <c r="D671" s="50"/>
      <c r="E671" s="50"/>
      <c r="F671" s="51">
        <v>1185968263.6199999</v>
      </c>
      <c r="G671" s="51">
        <v>743524854.30999994</v>
      </c>
      <c r="H671" s="52">
        <v>0.62693486589640757</v>
      </c>
      <c r="I671" s="34"/>
    </row>
    <row r="672" spans="1:9" ht="12.75" customHeight="1" x14ac:dyDescent="0.3">
      <c r="A672" s="53"/>
      <c r="B672" s="34"/>
      <c r="C672" s="34"/>
      <c r="D672" s="34"/>
      <c r="E672" s="34"/>
      <c r="F672" s="54"/>
      <c r="G672" s="54"/>
      <c r="H672" s="54"/>
      <c r="I672" s="34"/>
    </row>
    <row r="673" spans="1:9" ht="116.35" customHeight="1" x14ac:dyDescent="0.3">
      <c r="A673" s="55"/>
      <c r="B673" s="56"/>
      <c r="C673" s="56"/>
      <c r="D673" s="56"/>
      <c r="E673" s="56"/>
      <c r="F673" s="56"/>
      <c r="G673" s="57"/>
      <c r="H673" s="57"/>
      <c r="I673" s="34"/>
    </row>
  </sheetData>
  <mergeCells count="11">
    <mergeCell ref="G4:G5"/>
    <mergeCell ref="H4:H5"/>
    <mergeCell ref="F4:F5"/>
    <mergeCell ref="A1:G1"/>
    <mergeCell ref="A2:G2"/>
    <mergeCell ref="A3:H3"/>
    <mergeCell ref="A4:A5"/>
    <mergeCell ref="B4:B5"/>
    <mergeCell ref="C4:C5"/>
    <mergeCell ref="D4:D5"/>
    <mergeCell ref="E4:E5"/>
  </mergeCells>
  <pageMargins left="0.59027779999999996" right="0.59027779999999996" top="0.59027779999999996" bottom="0.59027779999999996" header="0.39374999999999999" footer="0.39374999999999999"/>
  <pageSetup paperSize="9" scale="67" fitToHeight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2"/>
  <sheetViews>
    <sheetView view="pageBreakPreview" zoomScale="106" zoomScaleNormal="100" zoomScaleSheetLayoutView="106" workbookViewId="0">
      <selection activeCell="B5" sqref="B5"/>
    </sheetView>
  </sheetViews>
  <sheetFormatPr defaultRowHeight="18.350000000000001" x14ac:dyDescent="0.3"/>
  <cols>
    <col min="1" max="1" width="30.875" style="60" customWidth="1"/>
    <col min="2" max="2" width="48.625" style="60" customWidth="1"/>
    <col min="3" max="3" width="21.375" style="60" customWidth="1"/>
    <col min="4" max="4" width="19.875" style="62" customWidth="1"/>
    <col min="5" max="5" width="19" style="62" customWidth="1"/>
    <col min="6" max="256" width="9" style="62"/>
    <col min="257" max="257" width="26.875" style="62" customWidth="1"/>
    <col min="258" max="258" width="40.375" style="62" customWidth="1"/>
    <col min="259" max="259" width="13.375" style="62" customWidth="1"/>
    <col min="260" max="512" width="9" style="62"/>
    <col min="513" max="513" width="26.875" style="62" customWidth="1"/>
    <col min="514" max="514" width="40.375" style="62" customWidth="1"/>
    <col min="515" max="515" width="13.375" style="62" customWidth="1"/>
    <col min="516" max="768" width="9" style="62"/>
    <col min="769" max="769" width="26.875" style="62" customWidth="1"/>
    <col min="770" max="770" width="40.375" style="62" customWidth="1"/>
    <col min="771" max="771" width="13.375" style="62" customWidth="1"/>
    <col min="772" max="1024" width="9" style="62"/>
    <col min="1025" max="1025" width="26.875" style="62" customWidth="1"/>
    <col min="1026" max="1026" width="40.375" style="62" customWidth="1"/>
    <col min="1027" max="1027" width="13.375" style="62" customWidth="1"/>
    <col min="1028" max="1280" width="9" style="62"/>
    <col min="1281" max="1281" width="26.875" style="62" customWidth="1"/>
    <col min="1282" max="1282" width="40.375" style="62" customWidth="1"/>
    <col min="1283" max="1283" width="13.375" style="62" customWidth="1"/>
    <col min="1284" max="1536" width="9" style="62"/>
    <col min="1537" max="1537" width="26.875" style="62" customWidth="1"/>
    <col min="1538" max="1538" width="40.375" style="62" customWidth="1"/>
    <col min="1539" max="1539" width="13.375" style="62" customWidth="1"/>
    <col min="1540" max="1792" width="9" style="62"/>
    <col min="1793" max="1793" width="26.875" style="62" customWidth="1"/>
    <col min="1794" max="1794" width="40.375" style="62" customWidth="1"/>
    <col min="1795" max="1795" width="13.375" style="62" customWidth="1"/>
    <col min="1796" max="2048" width="9" style="62"/>
    <col min="2049" max="2049" width="26.875" style="62" customWidth="1"/>
    <col min="2050" max="2050" width="40.375" style="62" customWidth="1"/>
    <col min="2051" max="2051" width="13.375" style="62" customWidth="1"/>
    <col min="2052" max="2304" width="9" style="62"/>
    <col min="2305" max="2305" width="26.875" style="62" customWidth="1"/>
    <col min="2306" max="2306" width="40.375" style="62" customWidth="1"/>
    <col min="2307" max="2307" width="13.375" style="62" customWidth="1"/>
    <col min="2308" max="2560" width="9" style="62"/>
    <col min="2561" max="2561" width="26.875" style="62" customWidth="1"/>
    <col min="2562" max="2562" width="40.375" style="62" customWidth="1"/>
    <col min="2563" max="2563" width="13.375" style="62" customWidth="1"/>
    <col min="2564" max="2816" width="9" style="62"/>
    <col min="2817" max="2817" width="26.875" style="62" customWidth="1"/>
    <col min="2818" max="2818" width="40.375" style="62" customWidth="1"/>
    <col min="2819" max="2819" width="13.375" style="62" customWidth="1"/>
    <col min="2820" max="3072" width="9" style="62"/>
    <col min="3073" max="3073" width="26.875" style="62" customWidth="1"/>
    <col min="3074" max="3074" width="40.375" style="62" customWidth="1"/>
    <col min="3075" max="3075" width="13.375" style="62" customWidth="1"/>
    <col min="3076" max="3328" width="9" style="62"/>
    <col min="3329" max="3329" width="26.875" style="62" customWidth="1"/>
    <col min="3330" max="3330" width="40.375" style="62" customWidth="1"/>
    <col min="3331" max="3331" width="13.375" style="62" customWidth="1"/>
    <col min="3332" max="3584" width="9" style="62"/>
    <col min="3585" max="3585" width="26.875" style="62" customWidth="1"/>
    <col min="3586" max="3586" width="40.375" style="62" customWidth="1"/>
    <col min="3587" max="3587" width="13.375" style="62" customWidth="1"/>
    <col min="3588" max="3840" width="9" style="62"/>
    <col min="3841" max="3841" width="26.875" style="62" customWidth="1"/>
    <col min="3842" max="3842" width="40.375" style="62" customWidth="1"/>
    <col min="3843" max="3843" width="13.375" style="62" customWidth="1"/>
    <col min="3844" max="4096" width="9" style="62"/>
    <col min="4097" max="4097" width="26.875" style="62" customWidth="1"/>
    <col min="4098" max="4098" width="40.375" style="62" customWidth="1"/>
    <col min="4099" max="4099" width="13.375" style="62" customWidth="1"/>
    <col min="4100" max="4352" width="9" style="62"/>
    <col min="4353" max="4353" width="26.875" style="62" customWidth="1"/>
    <col min="4354" max="4354" width="40.375" style="62" customWidth="1"/>
    <col min="4355" max="4355" width="13.375" style="62" customWidth="1"/>
    <col min="4356" max="4608" width="9" style="62"/>
    <col min="4609" max="4609" width="26.875" style="62" customWidth="1"/>
    <col min="4610" max="4610" width="40.375" style="62" customWidth="1"/>
    <col min="4611" max="4611" width="13.375" style="62" customWidth="1"/>
    <col min="4612" max="4864" width="9" style="62"/>
    <col min="4865" max="4865" width="26.875" style="62" customWidth="1"/>
    <col min="4866" max="4866" width="40.375" style="62" customWidth="1"/>
    <col min="4867" max="4867" width="13.375" style="62" customWidth="1"/>
    <col min="4868" max="5120" width="9" style="62"/>
    <col min="5121" max="5121" width="26.875" style="62" customWidth="1"/>
    <col min="5122" max="5122" width="40.375" style="62" customWidth="1"/>
    <col min="5123" max="5123" width="13.375" style="62" customWidth="1"/>
    <col min="5124" max="5376" width="9" style="62"/>
    <col min="5377" max="5377" width="26.875" style="62" customWidth="1"/>
    <col min="5378" max="5378" width="40.375" style="62" customWidth="1"/>
    <col min="5379" max="5379" width="13.375" style="62" customWidth="1"/>
    <col min="5380" max="5632" width="9" style="62"/>
    <col min="5633" max="5633" width="26.875" style="62" customWidth="1"/>
    <col min="5634" max="5634" width="40.375" style="62" customWidth="1"/>
    <col min="5635" max="5635" width="13.375" style="62" customWidth="1"/>
    <col min="5636" max="5888" width="9" style="62"/>
    <col min="5889" max="5889" width="26.875" style="62" customWidth="1"/>
    <col min="5890" max="5890" width="40.375" style="62" customWidth="1"/>
    <col min="5891" max="5891" width="13.375" style="62" customWidth="1"/>
    <col min="5892" max="6144" width="9" style="62"/>
    <col min="6145" max="6145" width="26.875" style="62" customWidth="1"/>
    <col min="6146" max="6146" width="40.375" style="62" customWidth="1"/>
    <col min="6147" max="6147" width="13.375" style="62" customWidth="1"/>
    <col min="6148" max="6400" width="9" style="62"/>
    <col min="6401" max="6401" width="26.875" style="62" customWidth="1"/>
    <col min="6402" max="6402" width="40.375" style="62" customWidth="1"/>
    <col min="6403" max="6403" width="13.375" style="62" customWidth="1"/>
    <col min="6404" max="6656" width="9" style="62"/>
    <col min="6657" max="6657" width="26.875" style="62" customWidth="1"/>
    <col min="6658" max="6658" width="40.375" style="62" customWidth="1"/>
    <col min="6659" max="6659" width="13.375" style="62" customWidth="1"/>
    <col min="6660" max="6912" width="9" style="62"/>
    <col min="6913" max="6913" width="26.875" style="62" customWidth="1"/>
    <col min="6914" max="6914" width="40.375" style="62" customWidth="1"/>
    <col min="6915" max="6915" width="13.375" style="62" customWidth="1"/>
    <col min="6916" max="7168" width="9" style="62"/>
    <col min="7169" max="7169" width="26.875" style="62" customWidth="1"/>
    <col min="7170" max="7170" width="40.375" style="62" customWidth="1"/>
    <col min="7171" max="7171" width="13.375" style="62" customWidth="1"/>
    <col min="7172" max="7424" width="9" style="62"/>
    <col min="7425" max="7425" width="26.875" style="62" customWidth="1"/>
    <col min="7426" max="7426" width="40.375" style="62" customWidth="1"/>
    <col min="7427" max="7427" width="13.375" style="62" customWidth="1"/>
    <col min="7428" max="7680" width="9" style="62"/>
    <col min="7681" max="7681" width="26.875" style="62" customWidth="1"/>
    <col min="7682" max="7682" width="40.375" style="62" customWidth="1"/>
    <col min="7683" max="7683" width="13.375" style="62" customWidth="1"/>
    <col min="7684" max="7936" width="9" style="62"/>
    <col min="7937" max="7937" width="26.875" style="62" customWidth="1"/>
    <col min="7938" max="7938" width="40.375" style="62" customWidth="1"/>
    <col min="7939" max="7939" width="13.375" style="62" customWidth="1"/>
    <col min="7940" max="8192" width="9" style="62"/>
    <col min="8193" max="8193" width="26.875" style="62" customWidth="1"/>
    <col min="8194" max="8194" width="40.375" style="62" customWidth="1"/>
    <col min="8195" max="8195" width="13.375" style="62" customWidth="1"/>
    <col min="8196" max="8448" width="9" style="62"/>
    <col min="8449" max="8449" width="26.875" style="62" customWidth="1"/>
    <col min="8450" max="8450" width="40.375" style="62" customWidth="1"/>
    <col min="8451" max="8451" width="13.375" style="62" customWidth="1"/>
    <col min="8452" max="8704" width="9" style="62"/>
    <col min="8705" max="8705" width="26.875" style="62" customWidth="1"/>
    <col min="8706" max="8706" width="40.375" style="62" customWidth="1"/>
    <col min="8707" max="8707" width="13.375" style="62" customWidth="1"/>
    <col min="8708" max="8960" width="9" style="62"/>
    <col min="8961" max="8961" width="26.875" style="62" customWidth="1"/>
    <col min="8962" max="8962" width="40.375" style="62" customWidth="1"/>
    <col min="8963" max="8963" width="13.375" style="62" customWidth="1"/>
    <col min="8964" max="9216" width="9" style="62"/>
    <col min="9217" max="9217" width="26.875" style="62" customWidth="1"/>
    <col min="9218" max="9218" width="40.375" style="62" customWidth="1"/>
    <col min="9219" max="9219" width="13.375" style="62" customWidth="1"/>
    <col min="9220" max="9472" width="9" style="62"/>
    <col min="9473" max="9473" width="26.875" style="62" customWidth="1"/>
    <col min="9474" max="9474" width="40.375" style="62" customWidth="1"/>
    <col min="9475" max="9475" width="13.375" style="62" customWidth="1"/>
    <col min="9476" max="9728" width="9" style="62"/>
    <col min="9729" max="9729" width="26.875" style="62" customWidth="1"/>
    <col min="9730" max="9730" width="40.375" style="62" customWidth="1"/>
    <col min="9731" max="9731" width="13.375" style="62" customWidth="1"/>
    <col min="9732" max="9984" width="9" style="62"/>
    <col min="9985" max="9985" width="26.875" style="62" customWidth="1"/>
    <col min="9986" max="9986" width="40.375" style="62" customWidth="1"/>
    <col min="9987" max="9987" width="13.375" style="62" customWidth="1"/>
    <col min="9988" max="10240" width="9" style="62"/>
    <col min="10241" max="10241" width="26.875" style="62" customWidth="1"/>
    <col min="10242" max="10242" width="40.375" style="62" customWidth="1"/>
    <col min="10243" max="10243" width="13.375" style="62" customWidth="1"/>
    <col min="10244" max="10496" width="9" style="62"/>
    <col min="10497" max="10497" width="26.875" style="62" customWidth="1"/>
    <col min="10498" max="10498" width="40.375" style="62" customWidth="1"/>
    <col min="10499" max="10499" width="13.375" style="62" customWidth="1"/>
    <col min="10500" max="10752" width="9" style="62"/>
    <col min="10753" max="10753" width="26.875" style="62" customWidth="1"/>
    <col min="10754" max="10754" width="40.375" style="62" customWidth="1"/>
    <col min="10755" max="10755" width="13.375" style="62" customWidth="1"/>
    <col min="10756" max="11008" width="9" style="62"/>
    <col min="11009" max="11009" width="26.875" style="62" customWidth="1"/>
    <col min="11010" max="11010" width="40.375" style="62" customWidth="1"/>
    <col min="11011" max="11011" width="13.375" style="62" customWidth="1"/>
    <col min="11012" max="11264" width="9" style="62"/>
    <col min="11265" max="11265" width="26.875" style="62" customWidth="1"/>
    <col min="11266" max="11266" width="40.375" style="62" customWidth="1"/>
    <col min="11267" max="11267" width="13.375" style="62" customWidth="1"/>
    <col min="11268" max="11520" width="9" style="62"/>
    <col min="11521" max="11521" width="26.875" style="62" customWidth="1"/>
    <col min="11522" max="11522" width="40.375" style="62" customWidth="1"/>
    <col min="11523" max="11523" width="13.375" style="62" customWidth="1"/>
    <col min="11524" max="11776" width="9" style="62"/>
    <col min="11777" max="11777" width="26.875" style="62" customWidth="1"/>
    <col min="11778" max="11778" width="40.375" style="62" customWidth="1"/>
    <col min="11779" max="11779" width="13.375" style="62" customWidth="1"/>
    <col min="11780" max="12032" width="9" style="62"/>
    <col min="12033" max="12033" width="26.875" style="62" customWidth="1"/>
    <col min="12034" max="12034" width="40.375" style="62" customWidth="1"/>
    <col min="12035" max="12035" width="13.375" style="62" customWidth="1"/>
    <col min="12036" max="12288" width="9" style="62"/>
    <col min="12289" max="12289" width="26.875" style="62" customWidth="1"/>
    <col min="12290" max="12290" width="40.375" style="62" customWidth="1"/>
    <col min="12291" max="12291" width="13.375" style="62" customWidth="1"/>
    <col min="12292" max="12544" width="9" style="62"/>
    <col min="12545" max="12545" width="26.875" style="62" customWidth="1"/>
    <col min="12546" max="12546" width="40.375" style="62" customWidth="1"/>
    <col min="12547" max="12547" width="13.375" style="62" customWidth="1"/>
    <col min="12548" max="12800" width="9" style="62"/>
    <col min="12801" max="12801" width="26.875" style="62" customWidth="1"/>
    <col min="12802" max="12802" width="40.375" style="62" customWidth="1"/>
    <col min="12803" max="12803" width="13.375" style="62" customWidth="1"/>
    <col min="12804" max="13056" width="9" style="62"/>
    <col min="13057" max="13057" width="26.875" style="62" customWidth="1"/>
    <col min="13058" max="13058" width="40.375" style="62" customWidth="1"/>
    <col min="13059" max="13059" width="13.375" style="62" customWidth="1"/>
    <col min="13060" max="13312" width="9" style="62"/>
    <col min="13313" max="13313" width="26.875" style="62" customWidth="1"/>
    <col min="13314" max="13314" width="40.375" style="62" customWidth="1"/>
    <col min="13315" max="13315" width="13.375" style="62" customWidth="1"/>
    <col min="13316" max="13568" width="9" style="62"/>
    <col min="13569" max="13569" width="26.875" style="62" customWidth="1"/>
    <col min="13570" max="13570" width="40.375" style="62" customWidth="1"/>
    <col min="13571" max="13571" width="13.375" style="62" customWidth="1"/>
    <col min="13572" max="13824" width="9" style="62"/>
    <col min="13825" max="13825" width="26.875" style="62" customWidth="1"/>
    <col min="13826" max="13826" width="40.375" style="62" customWidth="1"/>
    <col min="13827" max="13827" width="13.375" style="62" customWidth="1"/>
    <col min="13828" max="14080" width="9" style="62"/>
    <col min="14081" max="14081" width="26.875" style="62" customWidth="1"/>
    <col min="14082" max="14082" width="40.375" style="62" customWidth="1"/>
    <col min="14083" max="14083" width="13.375" style="62" customWidth="1"/>
    <col min="14084" max="14336" width="9" style="62"/>
    <col min="14337" max="14337" width="26.875" style="62" customWidth="1"/>
    <col min="14338" max="14338" width="40.375" style="62" customWidth="1"/>
    <col min="14339" max="14339" width="13.375" style="62" customWidth="1"/>
    <col min="14340" max="14592" width="9" style="62"/>
    <col min="14593" max="14593" width="26.875" style="62" customWidth="1"/>
    <col min="14594" max="14594" width="40.375" style="62" customWidth="1"/>
    <col min="14595" max="14595" width="13.375" style="62" customWidth="1"/>
    <col min="14596" max="14848" width="9" style="62"/>
    <col min="14849" max="14849" width="26.875" style="62" customWidth="1"/>
    <col min="14850" max="14850" width="40.375" style="62" customWidth="1"/>
    <col min="14851" max="14851" width="13.375" style="62" customWidth="1"/>
    <col min="14852" max="15104" width="9" style="62"/>
    <col min="15105" max="15105" width="26.875" style="62" customWidth="1"/>
    <col min="15106" max="15106" width="40.375" style="62" customWidth="1"/>
    <col min="15107" max="15107" width="13.375" style="62" customWidth="1"/>
    <col min="15108" max="15360" width="9" style="62"/>
    <col min="15361" max="15361" width="26.875" style="62" customWidth="1"/>
    <col min="15362" max="15362" width="40.375" style="62" customWidth="1"/>
    <col min="15363" max="15363" width="13.375" style="62" customWidth="1"/>
    <col min="15364" max="15616" width="9" style="62"/>
    <col min="15617" max="15617" width="26.875" style="62" customWidth="1"/>
    <col min="15618" max="15618" width="40.375" style="62" customWidth="1"/>
    <col min="15619" max="15619" width="13.375" style="62" customWidth="1"/>
    <col min="15620" max="15872" width="9" style="62"/>
    <col min="15873" max="15873" width="26.875" style="62" customWidth="1"/>
    <col min="15874" max="15874" width="40.375" style="62" customWidth="1"/>
    <col min="15875" max="15875" width="13.375" style="62" customWidth="1"/>
    <col min="15876" max="16128" width="9" style="62"/>
    <col min="16129" max="16129" width="26.875" style="62" customWidth="1"/>
    <col min="16130" max="16130" width="40.375" style="62" customWidth="1"/>
    <col min="16131" max="16131" width="13.375" style="62" customWidth="1"/>
    <col min="16132" max="16384" width="9" style="62"/>
  </cols>
  <sheetData>
    <row r="1" spans="1:5" x14ac:dyDescent="0.3">
      <c r="C1" s="61"/>
    </row>
    <row r="2" spans="1:5" s="63" customFormat="1" x14ac:dyDescent="0.25">
      <c r="A2" s="127" t="s">
        <v>643</v>
      </c>
      <c r="B2" s="127"/>
      <c r="C2" s="127"/>
    </row>
    <row r="3" spans="1:5" ht="13.6" customHeight="1" x14ac:dyDescent="0.25">
      <c r="A3" s="128" t="s">
        <v>642</v>
      </c>
      <c r="B3" s="128"/>
      <c r="C3" s="128"/>
    </row>
    <row r="4" spans="1:5" x14ac:dyDescent="0.3">
      <c r="A4" s="61"/>
      <c r="C4" s="61" t="s">
        <v>632</v>
      </c>
    </row>
    <row r="5" spans="1:5" ht="55.05" x14ac:dyDescent="0.25">
      <c r="A5" s="64" t="s">
        <v>633</v>
      </c>
      <c r="B5" s="64" t="s">
        <v>634</v>
      </c>
      <c r="C5" s="64" t="s">
        <v>149</v>
      </c>
      <c r="D5" s="64" t="s">
        <v>644</v>
      </c>
      <c r="E5" s="64" t="s">
        <v>665</v>
      </c>
    </row>
    <row r="6" spans="1:5" ht="36.700000000000003" x14ac:dyDescent="0.3">
      <c r="A6" s="65" t="s">
        <v>635</v>
      </c>
      <c r="B6" s="66" t="s">
        <v>636</v>
      </c>
      <c r="C6" s="67">
        <v>17069200.780000001</v>
      </c>
      <c r="D6" s="75">
        <v>-23242805.940000001</v>
      </c>
      <c r="E6" s="74">
        <v>40312006.719999999</v>
      </c>
    </row>
    <row r="7" spans="1:5" ht="55.05" x14ac:dyDescent="0.3">
      <c r="A7" s="65" t="s">
        <v>637</v>
      </c>
      <c r="B7" s="66" t="s">
        <v>638</v>
      </c>
      <c r="C7" s="67">
        <f>-'[1]прил 7 '!C83</f>
        <v>-1101950878.0799999</v>
      </c>
      <c r="D7" s="75">
        <v>-778515047.21000004</v>
      </c>
      <c r="E7" s="72" t="s">
        <v>664</v>
      </c>
    </row>
    <row r="8" spans="1:5" ht="55.05" x14ac:dyDescent="0.3">
      <c r="A8" s="65" t="s">
        <v>639</v>
      </c>
      <c r="B8" s="66" t="s">
        <v>640</v>
      </c>
      <c r="C8" s="67">
        <v>1185968263.6199999</v>
      </c>
      <c r="D8" s="75">
        <v>755272241.26999998</v>
      </c>
      <c r="E8" s="72" t="s">
        <v>664</v>
      </c>
    </row>
    <row r="9" spans="1:5" x14ac:dyDescent="0.3">
      <c r="A9" s="65"/>
      <c r="B9" s="68" t="s">
        <v>641</v>
      </c>
      <c r="C9" s="69">
        <f>C6</f>
        <v>17069200.780000001</v>
      </c>
      <c r="D9" s="73">
        <v>-23242805.940000001</v>
      </c>
      <c r="E9" s="71"/>
    </row>
    <row r="10" spans="1:5" x14ac:dyDescent="0.3">
      <c r="A10" s="70"/>
      <c r="B10" s="70"/>
      <c r="C10" s="70"/>
    </row>
    <row r="11" spans="1:5" x14ac:dyDescent="0.3">
      <c r="A11" s="70"/>
      <c r="B11" s="70"/>
      <c r="C11" s="70"/>
    </row>
    <row r="12" spans="1:5" x14ac:dyDescent="0.3">
      <c r="A12" s="70"/>
      <c r="B12" s="70"/>
      <c r="C12" s="70"/>
    </row>
    <row r="13" spans="1:5" x14ac:dyDescent="0.3">
      <c r="A13" s="70"/>
      <c r="B13" s="70"/>
      <c r="C13" s="70"/>
    </row>
    <row r="14" spans="1:5" x14ac:dyDescent="0.3">
      <c r="A14" s="70"/>
      <c r="B14" s="70"/>
      <c r="C14" s="70"/>
    </row>
    <row r="15" spans="1:5" x14ac:dyDescent="0.3">
      <c r="A15" s="70"/>
      <c r="B15" s="70"/>
      <c r="C15" s="70"/>
    </row>
    <row r="16" spans="1:5" x14ac:dyDescent="0.3">
      <c r="A16" s="70"/>
      <c r="B16" s="70"/>
      <c r="C16" s="70"/>
    </row>
    <row r="17" spans="1:3" x14ac:dyDescent="0.3">
      <c r="A17" s="70"/>
      <c r="B17" s="70"/>
      <c r="C17" s="70"/>
    </row>
    <row r="18" spans="1:3" x14ac:dyDescent="0.3">
      <c r="A18" s="70"/>
      <c r="B18" s="70"/>
      <c r="C18" s="70"/>
    </row>
    <row r="19" spans="1:3" x14ac:dyDescent="0.3">
      <c r="A19" s="70"/>
      <c r="B19" s="70"/>
      <c r="C19" s="70"/>
    </row>
    <row r="20" spans="1:3" x14ac:dyDescent="0.3">
      <c r="A20" s="70"/>
      <c r="B20" s="70"/>
      <c r="C20" s="70"/>
    </row>
    <row r="21" spans="1:3" x14ac:dyDescent="0.3">
      <c r="A21" s="70"/>
      <c r="B21" s="70"/>
      <c r="C21" s="70"/>
    </row>
    <row r="22" spans="1:3" x14ac:dyDescent="0.3">
      <c r="A22" s="70"/>
      <c r="B22" s="70"/>
      <c r="C22" s="70"/>
    </row>
    <row r="23" spans="1:3" x14ac:dyDescent="0.3">
      <c r="A23" s="70"/>
      <c r="B23" s="70"/>
      <c r="C23" s="70"/>
    </row>
    <row r="24" spans="1:3" x14ac:dyDescent="0.3">
      <c r="A24" s="70"/>
      <c r="B24" s="70"/>
      <c r="C24" s="70"/>
    </row>
    <row r="25" spans="1:3" x14ac:dyDescent="0.3">
      <c r="A25" s="70"/>
      <c r="B25" s="70"/>
      <c r="C25" s="70"/>
    </row>
    <row r="26" spans="1:3" x14ac:dyDescent="0.3">
      <c r="A26" s="70"/>
      <c r="B26" s="70"/>
      <c r="C26" s="70"/>
    </row>
    <row r="27" spans="1:3" x14ac:dyDescent="0.3">
      <c r="A27" s="70"/>
      <c r="B27" s="70"/>
      <c r="C27" s="70"/>
    </row>
    <row r="28" spans="1:3" x14ac:dyDescent="0.3">
      <c r="A28" s="70"/>
      <c r="B28" s="70"/>
      <c r="C28" s="70"/>
    </row>
    <row r="29" spans="1:3" x14ac:dyDescent="0.3">
      <c r="A29" s="70"/>
      <c r="B29" s="70"/>
      <c r="C29" s="70"/>
    </row>
    <row r="30" spans="1:3" x14ac:dyDescent="0.3">
      <c r="A30" s="70"/>
      <c r="B30" s="70"/>
      <c r="C30" s="70"/>
    </row>
    <row r="31" spans="1:3" x14ac:dyDescent="0.3">
      <c r="A31" s="70"/>
      <c r="B31" s="70"/>
      <c r="C31" s="70"/>
    </row>
    <row r="32" spans="1:3" x14ac:dyDescent="0.3">
      <c r="A32" s="70"/>
      <c r="B32" s="70"/>
      <c r="C32" s="70"/>
    </row>
    <row r="33" spans="1:3" x14ac:dyDescent="0.3">
      <c r="A33" s="70"/>
      <c r="B33" s="70"/>
      <c r="C33" s="70"/>
    </row>
    <row r="34" spans="1:3" x14ac:dyDescent="0.3">
      <c r="A34" s="70"/>
      <c r="B34" s="70"/>
      <c r="C34" s="70"/>
    </row>
    <row r="35" spans="1:3" x14ac:dyDescent="0.3">
      <c r="A35" s="70"/>
      <c r="B35" s="70"/>
      <c r="C35" s="70"/>
    </row>
    <row r="36" spans="1:3" x14ac:dyDescent="0.3">
      <c r="A36" s="70"/>
      <c r="B36" s="70"/>
      <c r="C36" s="70"/>
    </row>
    <row r="37" spans="1:3" x14ac:dyDescent="0.3">
      <c r="A37" s="70"/>
      <c r="B37" s="70"/>
      <c r="C37" s="70"/>
    </row>
    <row r="38" spans="1:3" x14ac:dyDescent="0.3">
      <c r="A38" s="70"/>
      <c r="B38" s="70"/>
      <c r="C38" s="70"/>
    </row>
    <row r="39" spans="1:3" x14ac:dyDescent="0.3">
      <c r="A39" s="70"/>
      <c r="B39" s="70"/>
      <c r="C39" s="70"/>
    </row>
    <row r="40" spans="1:3" x14ac:dyDescent="0.3">
      <c r="A40" s="70"/>
      <c r="B40" s="70"/>
      <c r="C40" s="70"/>
    </row>
    <row r="41" spans="1:3" x14ac:dyDescent="0.3">
      <c r="A41" s="70"/>
      <c r="B41" s="70"/>
      <c r="C41" s="70"/>
    </row>
    <row r="42" spans="1:3" x14ac:dyDescent="0.3">
      <c r="A42" s="70"/>
      <c r="B42" s="70"/>
      <c r="C42" s="70"/>
    </row>
    <row r="43" spans="1:3" x14ac:dyDescent="0.3">
      <c r="A43" s="70"/>
      <c r="B43" s="70"/>
      <c r="C43" s="70"/>
    </row>
    <row r="44" spans="1:3" x14ac:dyDescent="0.3">
      <c r="A44" s="70"/>
      <c r="B44" s="70"/>
      <c r="C44" s="70"/>
    </row>
    <row r="45" spans="1:3" x14ac:dyDescent="0.3">
      <c r="A45" s="70"/>
      <c r="B45" s="70"/>
      <c r="C45" s="70"/>
    </row>
    <row r="46" spans="1:3" x14ac:dyDescent="0.3">
      <c r="A46" s="70"/>
      <c r="B46" s="70"/>
      <c r="C46" s="70"/>
    </row>
    <row r="47" spans="1:3" x14ac:dyDescent="0.3">
      <c r="A47" s="70"/>
      <c r="B47" s="70"/>
      <c r="C47" s="70"/>
    </row>
    <row r="48" spans="1:3" x14ac:dyDescent="0.3">
      <c r="A48" s="70"/>
      <c r="B48" s="70"/>
      <c r="C48" s="70"/>
    </row>
    <row r="49" spans="1:3" x14ac:dyDescent="0.3">
      <c r="A49" s="70"/>
      <c r="B49" s="70"/>
      <c r="C49" s="70"/>
    </row>
    <row r="50" spans="1:3" x14ac:dyDescent="0.3">
      <c r="A50" s="70"/>
      <c r="B50" s="70"/>
      <c r="C50" s="70"/>
    </row>
    <row r="51" spans="1:3" x14ac:dyDescent="0.3">
      <c r="A51" s="70"/>
      <c r="B51" s="70"/>
      <c r="C51" s="70"/>
    </row>
    <row r="52" spans="1:3" x14ac:dyDescent="0.3">
      <c r="A52" s="70"/>
      <c r="B52" s="70"/>
      <c r="C52" s="70"/>
    </row>
    <row r="53" spans="1:3" x14ac:dyDescent="0.3">
      <c r="A53" s="70"/>
      <c r="B53" s="70"/>
      <c r="C53" s="70"/>
    </row>
    <row r="54" spans="1:3" x14ac:dyDescent="0.3">
      <c r="A54" s="70"/>
      <c r="B54" s="70"/>
      <c r="C54" s="70"/>
    </row>
    <row r="55" spans="1:3" x14ac:dyDescent="0.3">
      <c r="A55" s="70"/>
      <c r="B55" s="70"/>
      <c r="C55" s="70"/>
    </row>
    <row r="56" spans="1:3" x14ac:dyDescent="0.3">
      <c r="A56" s="70"/>
      <c r="B56" s="70"/>
      <c r="C56" s="70"/>
    </row>
    <row r="57" spans="1:3" x14ac:dyDescent="0.3">
      <c r="A57" s="70"/>
      <c r="B57" s="70"/>
      <c r="C57" s="70"/>
    </row>
    <row r="58" spans="1:3" x14ac:dyDescent="0.3">
      <c r="A58" s="70"/>
      <c r="B58" s="70"/>
      <c r="C58" s="70"/>
    </row>
    <row r="59" spans="1:3" x14ac:dyDescent="0.3">
      <c r="A59" s="70"/>
      <c r="B59" s="70"/>
      <c r="C59" s="70"/>
    </row>
    <row r="60" spans="1:3" x14ac:dyDescent="0.3">
      <c r="A60" s="70"/>
      <c r="B60" s="70"/>
      <c r="C60" s="70"/>
    </row>
    <row r="61" spans="1:3" x14ac:dyDescent="0.3">
      <c r="A61" s="70"/>
      <c r="B61" s="70"/>
      <c r="C61" s="70"/>
    </row>
    <row r="62" spans="1:3" x14ac:dyDescent="0.3">
      <c r="A62" s="70"/>
      <c r="B62" s="70"/>
      <c r="C62" s="70"/>
    </row>
    <row r="63" spans="1:3" x14ac:dyDescent="0.3">
      <c r="A63" s="70"/>
      <c r="B63" s="70"/>
      <c r="C63" s="70"/>
    </row>
    <row r="64" spans="1:3" x14ac:dyDescent="0.3">
      <c r="A64" s="70"/>
      <c r="B64" s="70"/>
      <c r="C64" s="70"/>
    </row>
    <row r="65" spans="1:3" x14ac:dyDescent="0.3">
      <c r="A65" s="70"/>
      <c r="B65" s="70"/>
      <c r="C65" s="70"/>
    </row>
    <row r="66" spans="1:3" x14ac:dyDescent="0.3">
      <c r="A66" s="70"/>
      <c r="B66" s="70"/>
      <c r="C66" s="70"/>
    </row>
    <row r="67" spans="1:3" x14ac:dyDescent="0.3">
      <c r="A67" s="70"/>
      <c r="B67" s="70"/>
      <c r="C67" s="70"/>
    </row>
    <row r="68" spans="1:3" x14ac:dyDescent="0.3">
      <c r="A68" s="70"/>
      <c r="B68" s="70"/>
      <c r="C68" s="70"/>
    </row>
    <row r="69" spans="1:3" x14ac:dyDescent="0.3">
      <c r="A69" s="70"/>
      <c r="B69" s="70"/>
      <c r="C69" s="70"/>
    </row>
    <row r="70" spans="1:3" x14ac:dyDescent="0.3">
      <c r="A70" s="70"/>
      <c r="B70" s="70"/>
      <c r="C70" s="70"/>
    </row>
    <row r="71" spans="1:3" x14ac:dyDescent="0.3">
      <c r="A71" s="70"/>
      <c r="B71" s="70"/>
      <c r="C71" s="70"/>
    </row>
    <row r="72" spans="1:3" x14ac:dyDescent="0.3">
      <c r="A72" s="70"/>
      <c r="B72" s="70"/>
      <c r="C72" s="70"/>
    </row>
    <row r="73" spans="1:3" x14ac:dyDescent="0.3">
      <c r="A73" s="70"/>
      <c r="B73" s="70"/>
      <c r="C73" s="70"/>
    </row>
    <row r="74" spans="1:3" x14ac:dyDescent="0.3">
      <c r="A74" s="70"/>
      <c r="B74" s="70"/>
      <c r="C74" s="70"/>
    </row>
    <row r="75" spans="1:3" x14ac:dyDescent="0.3">
      <c r="A75" s="70"/>
      <c r="B75" s="70"/>
      <c r="C75" s="70"/>
    </row>
    <row r="76" spans="1:3" x14ac:dyDescent="0.3">
      <c r="A76" s="70"/>
      <c r="B76" s="70"/>
      <c r="C76" s="70"/>
    </row>
    <row r="77" spans="1:3" x14ac:dyDescent="0.3">
      <c r="A77" s="70"/>
      <c r="B77" s="70"/>
      <c r="C77" s="70"/>
    </row>
    <row r="78" spans="1:3" x14ac:dyDescent="0.3">
      <c r="A78" s="70"/>
      <c r="B78" s="70"/>
      <c r="C78" s="70"/>
    </row>
    <row r="79" spans="1:3" x14ac:dyDescent="0.3">
      <c r="A79" s="70"/>
      <c r="B79" s="70"/>
      <c r="C79" s="70"/>
    </row>
    <row r="80" spans="1:3" x14ac:dyDescent="0.3">
      <c r="A80" s="70"/>
      <c r="B80" s="70"/>
      <c r="C80" s="70"/>
    </row>
    <row r="81" spans="1:3" x14ac:dyDescent="0.3">
      <c r="A81" s="70"/>
      <c r="B81" s="70"/>
      <c r="C81" s="70"/>
    </row>
    <row r="82" spans="1:3" x14ac:dyDescent="0.3">
      <c r="A82" s="70"/>
      <c r="B82" s="70"/>
      <c r="C82" s="70"/>
    </row>
    <row r="83" spans="1:3" x14ac:dyDescent="0.3">
      <c r="A83" s="70"/>
      <c r="B83" s="70"/>
      <c r="C83" s="70"/>
    </row>
    <row r="84" spans="1:3" x14ac:dyDescent="0.3">
      <c r="A84" s="70"/>
      <c r="B84" s="70"/>
      <c r="C84" s="70"/>
    </row>
    <row r="85" spans="1:3" x14ac:dyDescent="0.3">
      <c r="A85" s="70"/>
      <c r="B85" s="70"/>
      <c r="C85" s="70"/>
    </row>
    <row r="86" spans="1:3" x14ac:dyDescent="0.3">
      <c r="A86" s="70"/>
      <c r="B86" s="70"/>
      <c r="C86" s="70"/>
    </row>
    <row r="87" spans="1:3" x14ac:dyDescent="0.3">
      <c r="A87" s="70"/>
      <c r="B87" s="70"/>
      <c r="C87" s="70"/>
    </row>
    <row r="88" spans="1:3" x14ac:dyDescent="0.3">
      <c r="A88" s="70"/>
      <c r="B88" s="70"/>
      <c r="C88" s="70"/>
    </row>
    <row r="89" spans="1:3" x14ac:dyDescent="0.3">
      <c r="A89" s="70"/>
      <c r="B89" s="70"/>
      <c r="C89" s="70"/>
    </row>
    <row r="90" spans="1:3" x14ac:dyDescent="0.3">
      <c r="A90" s="70"/>
      <c r="B90" s="70"/>
      <c r="C90" s="70"/>
    </row>
    <row r="91" spans="1:3" x14ac:dyDescent="0.3">
      <c r="A91" s="70"/>
      <c r="B91" s="70"/>
      <c r="C91" s="70"/>
    </row>
    <row r="92" spans="1:3" x14ac:dyDescent="0.3">
      <c r="A92" s="70"/>
      <c r="B92" s="70"/>
      <c r="C92" s="70"/>
    </row>
    <row r="93" spans="1:3" x14ac:dyDescent="0.3">
      <c r="A93" s="70"/>
      <c r="B93" s="70"/>
      <c r="C93" s="70"/>
    </row>
    <row r="94" spans="1:3" x14ac:dyDescent="0.3">
      <c r="A94" s="70"/>
      <c r="B94" s="70"/>
      <c r="C94" s="70"/>
    </row>
    <row r="95" spans="1:3" x14ac:dyDescent="0.3">
      <c r="A95" s="70"/>
      <c r="B95" s="70"/>
      <c r="C95" s="70"/>
    </row>
    <row r="96" spans="1:3" x14ac:dyDescent="0.3">
      <c r="A96" s="70"/>
      <c r="B96" s="70"/>
      <c r="C96" s="70"/>
    </row>
    <row r="97" spans="1:3" x14ac:dyDescent="0.3">
      <c r="A97" s="70"/>
      <c r="B97" s="70"/>
      <c r="C97" s="70"/>
    </row>
    <row r="98" spans="1:3" x14ac:dyDescent="0.3">
      <c r="A98" s="70"/>
      <c r="B98" s="70"/>
      <c r="C98" s="70"/>
    </row>
    <row r="99" spans="1:3" x14ac:dyDescent="0.3">
      <c r="A99" s="70"/>
      <c r="B99" s="70"/>
      <c r="C99" s="70"/>
    </row>
    <row r="100" spans="1:3" x14ac:dyDescent="0.3">
      <c r="A100" s="70"/>
      <c r="B100" s="70"/>
      <c r="C100" s="70"/>
    </row>
    <row r="101" spans="1:3" x14ac:dyDescent="0.3">
      <c r="A101" s="70"/>
      <c r="B101" s="70"/>
      <c r="C101" s="70"/>
    </row>
    <row r="102" spans="1:3" x14ac:dyDescent="0.3">
      <c r="A102" s="70"/>
      <c r="B102" s="70"/>
      <c r="C102" s="70"/>
    </row>
    <row r="103" spans="1:3" x14ac:dyDescent="0.3">
      <c r="A103" s="70"/>
      <c r="B103" s="70"/>
      <c r="C103" s="70"/>
    </row>
    <row r="104" spans="1:3" x14ac:dyDescent="0.3">
      <c r="A104" s="70"/>
      <c r="B104" s="70"/>
      <c r="C104" s="70"/>
    </row>
    <row r="105" spans="1:3" x14ac:dyDescent="0.3">
      <c r="A105" s="70"/>
      <c r="B105" s="70"/>
      <c r="C105" s="70"/>
    </row>
    <row r="106" spans="1:3" x14ac:dyDescent="0.3">
      <c r="A106" s="70"/>
      <c r="B106" s="70"/>
      <c r="C106" s="70"/>
    </row>
    <row r="107" spans="1:3" x14ac:dyDescent="0.3">
      <c r="A107" s="70"/>
      <c r="B107" s="70"/>
      <c r="C107" s="70"/>
    </row>
    <row r="108" spans="1:3" x14ac:dyDescent="0.3">
      <c r="A108" s="70"/>
      <c r="B108" s="70"/>
      <c r="C108" s="70"/>
    </row>
    <row r="109" spans="1:3" x14ac:dyDescent="0.3">
      <c r="A109" s="70"/>
      <c r="B109" s="70"/>
      <c r="C109" s="70"/>
    </row>
    <row r="110" spans="1:3" x14ac:dyDescent="0.3">
      <c r="A110" s="70"/>
      <c r="B110" s="70"/>
      <c r="C110" s="70"/>
    </row>
    <row r="111" spans="1:3" x14ac:dyDescent="0.3">
      <c r="A111" s="70"/>
      <c r="B111" s="70"/>
      <c r="C111" s="70"/>
    </row>
    <row r="112" spans="1:3" x14ac:dyDescent="0.3">
      <c r="A112" s="70"/>
      <c r="B112" s="70"/>
      <c r="C112" s="70"/>
    </row>
    <row r="113" spans="1:3" x14ac:dyDescent="0.3">
      <c r="A113" s="70"/>
      <c r="B113" s="70"/>
      <c r="C113" s="70"/>
    </row>
    <row r="114" spans="1:3" x14ac:dyDescent="0.3">
      <c r="A114" s="70"/>
      <c r="B114" s="70"/>
      <c r="C114" s="70"/>
    </row>
    <row r="115" spans="1:3" x14ac:dyDescent="0.3">
      <c r="A115" s="70"/>
      <c r="B115" s="70"/>
      <c r="C115" s="70"/>
    </row>
    <row r="116" spans="1:3" x14ac:dyDescent="0.3">
      <c r="A116" s="70"/>
      <c r="B116" s="70"/>
      <c r="C116" s="70"/>
    </row>
    <row r="117" spans="1:3" x14ac:dyDescent="0.3">
      <c r="A117" s="70"/>
      <c r="B117" s="70"/>
      <c r="C117" s="70"/>
    </row>
    <row r="118" spans="1:3" x14ac:dyDescent="0.3">
      <c r="A118" s="70"/>
      <c r="B118" s="70"/>
      <c r="C118" s="70"/>
    </row>
    <row r="119" spans="1:3" x14ac:dyDescent="0.3">
      <c r="A119" s="70"/>
      <c r="B119" s="70"/>
      <c r="C119" s="70"/>
    </row>
    <row r="120" spans="1:3" x14ac:dyDescent="0.3">
      <c r="A120" s="70"/>
      <c r="B120" s="70"/>
      <c r="C120" s="70"/>
    </row>
    <row r="121" spans="1:3" x14ac:dyDescent="0.3">
      <c r="A121" s="70"/>
      <c r="B121" s="70"/>
      <c r="C121" s="70"/>
    </row>
    <row r="122" spans="1:3" x14ac:dyDescent="0.3">
      <c r="A122" s="70"/>
      <c r="B122" s="70"/>
      <c r="C122" s="70"/>
    </row>
    <row r="123" spans="1:3" x14ac:dyDescent="0.3">
      <c r="A123" s="70"/>
      <c r="B123" s="70"/>
      <c r="C123" s="70"/>
    </row>
    <row r="124" spans="1:3" x14ac:dyDescent="0.3">
      <c r="A124" s="70"/>
      <c r="B124" s="70"/>
      <c r="C124" s="70"/>
    </row>
    <row r="125" spans="1:3" x14ac:dyDescent="0.3">
      <c r="A125" s="70"/>
      <c r="B125" s="70"/>
      <c r="C125" s="70"/>
    </row>
    <row r="126" spans="1:3" x14ac:dyDescent="0.3">
      <c r="A126" s="70"/>
      <c r="B126" s="70"/>
      <c r="C126" s="70"/>
    </row>
    <row r="127" spans="1:3" x14ac:dyDescent="0.3">
      <c r="A127" s="70"/>
      <c r="B127" s="70"/>
      <c r="C127" s="70"/>
    </row>
    <row r="128" spans="1:3" x14ac:dyDescent="0.3">
      <c r="A128" s="70"/>
      <c r="B128" s="70"/>
      <c r="C128" s="70"/>
    </row>
    <row r="129" spans="1:3" x14ac:dyDescent="0.3">
      <c r="A129" s="70"/>
      <c r="B129" s="70"/>
      <c r="C129" s="70"/>
    </row>
    <row r="130" spans="1:3" x14ac:dyDescent="0.3">
      <c r="A130" s="70"/>
      <c r="B130" s="70"/>
      <c r="C130" s="70"/>
    </row>
    <row r="131" spans="1:3" x14ac:dyDescent="0.3">
      <c r="A131" s="70"/>
      <c r="B131" s="70"/>
      <c r="C131" s="70"/>
    </row>
    <row r="132" spans="1:3" x14ac:dyDescent="0.3">
      <c r="A132" s="70"/>
      <c r="B132" s="70"/>
      <c r="C132" s="70"/>
    </row>
    <row r="133" spans="1:3" x14ac:dyDescent="0.3">
      <c r="A133" s="70"/>
      <c r="B133" s="70"/>
      <c r="C133" s="70"/>
    </row>
    <row r="134" spans="1:3" x14ac:dyDescent="0.3">
      <c r="A134" s="70"/>
      <c r="B134" s="70"/>
      <c r="C134" s="70"/>
    </row>
    <row r="135" spans="1:3" x14ac:dyDescent="0.3">
      <c r="A135" s="70"/>
      <c r="B135" s="70"/>
      <c r="C135" s="70"/>
    </row>
    <row r="136" spans="1:3" x14ac:dyDescent="0.3">
      <c r="A136" s="70"/>
      <c r="B136" s="70"/>
      <c r="C136" s="70"/>
    </row>
    <row r="137" spans="1:3" x14ac:dyDescent="0.3">
      <c r="A137" s="70"/>
      <c r="B137" s="70"/>
      <c r="C137" s="70"/>
    </row>
    <row r="138" spans="1:3" x14ac:dyDescent="0.3">
      <c r="A138" s="70"/>
      <c r="B138" s="70"/>
      <c r="C138" s="70"/>
    </row>
    <row r="139" spans="1:3" x14ac:dyDescent="0.3">
      <c r="A139" s="70"/>
      <c r="B139" s="70"/>
      <c r="C139" s="70"/>
    </row>
    <row r="140" spans="1:3" x14ac:dyDescent="0.3">
      <c r="A140" s="70"/>
      <c r="B140" s="70"/>
      <c r="C140" s="70"/>
    </row>
    <row r="141" spans="1:3" x14ac:dyDescent="0.3">
      <c r="A141" s="70"/>
      <c r="B141" s="70"/>
      <c r="C141" s="70"/>
    </row>
    <row r="142" spans="1:3" x14ac:dyDescent="0.3">
      <c r="A142" s="70"/>
      <c r="B142" s="70"/>
      <c r="C142" s="70"/>
    </row>
    <row r="143" spans="1:3" x14ac:dyDescent="0.3">
      <c r="A143" s="70"/>
      <c r="B143" s="70"/>
      <c r="C143" s="70"/>
    </row>
    <row r="144" spans="1:3" x14ac:dyDescent="0.3">
      <c r="A144" s="70"/>
      <c r="B144" s="70"/>
      <c r="C144" s="70"/>
    </row>
    <row r="145" spans="1:3" x14ac:dyDescent="0.3">
      <c r="A145" s="70"/>
      <c r="B145" s="70"/>
      <c r="C145" s="70"/>
    </row>
    <row r="146" spans="1:3" x14ac:dyDescent="0.3">
      <c r="A146" s="70"/>
      <c r="B146" s="70"/>
      <c r="C146" s="70"/>
    </row>
    <row r="147" spans="1:3" x14ac:dyDescent="0.3">
      <c r="A147" s="70"/>
      <c r="B147" s="70"/>
      <c r="C147" s="70"/>
    </row>
    <row r="148" spans="1:3" x14ac:dyDescent="0.3">
      <c r="A148" s="70"/>
      <c r="B148" s="70"/>
      <c r="C148" s="70"/>
    </row>
    <row r="149" spans="1:3" x14ac:dyDescent="0.3">
      <c r="A149" s="70"/>
      <c r="B149" s="70"/>
      <c r="C149" s="70"/>
    </row>
    <row r="150" spans="1:3" x14ac:dyDescent="0.3">
      <c r="A150" s="70"/>
      <c r="B150" s="70"/>
      <c r="C150" s="70"/>
    </row>
    <row r="151" spans="1:3" x14ac:dyDescent="0.3">
      <c r="A151" s="70"/>
      <c r="B151" s="70"/>
      <c r="C151" s="70"/>
    </row>
    <row r="152" spans="1:3" x14ac:dyDescent="0.3">
      <c r="A152" s="70"/>
      <c r="B152" s="70"/>
      <c r="C152" s="70"/>
    </row>
    <row r="153" spans="1:3" x14ac:dyDescent="0.3">
      <c r="A153" s="70"/>
      <c r="B153" s="70"/>
      <c r="C153" s="70"/>
    </row>
    <row r="154" spans="1:3" x14ac:dyDescent="0.3">
      <c r="A154" s="70"/>
      <c r="B154" s="70"/>
      <c r="C154" s="70"/>
    </row>
    <row r="155" spans="1:3" x14ac:dyDescent="0.3">
      <c r="A155" s="70"/>
      <c r="B155" s="70"/>
      <c r="C155" s="70"/>
    </row>
    <row r="156" spans="1:3" x14ac:dyDescent="0.3">
      <c r="A156" s="70"/>
      <c r="B156" s="70"/>
      <c r="C156" s="70"/>
    </row>
    <row r="157" spans="1:3" x14ac:dyDescent="0.3">
      <c r="A157" s="70"/>
      <c r="B157" s="70"/>
      <c r="C157" s="70"/>
    </row>
    <row r="158" spans="1:3" x14ac:dyDescent="0.3">
      <c r="A158" s="70"/>
      <c r="B158" s="70"/>
      <c r="C158" s="70"/>
    </row>
    <row r="159" spans="1:3" x14ac:dyDescent="0.3">
      <c r="A159" s="70"/>
      <c r="B159" s="70"/>
      <c r="C159" s="70"/>
    </row>
    <row r="160" spans="1:3" x14ac:dyDescent="0.3">
      <c r="A160" s="70"/>
      <c r="B160" s="70"/>
      <c r="C160" s="70"/>
    </row>
    <row r="161" spans="1:3" x14ac:dyDescent="0.3">
      <c r="A161" s="70"/>
      <c r="B161" s="70"/>
      <c r="C161" s="70"/>
    </row>
    <row r="162" spans="1:3" x14ac:dyDescent="0.3">
      <c r="A162" s="70"/>
      <c r="B162" s="70"/>
      <c r="C162" s="70"/>
    </row>
    <row r="163" spans="1:3" x14ac:dyDescent="0.3">
      <c r="A163" s="70"/>
      <c r="B163" s="70"/>
      <c r="C163" s="70"/>
    </row>
    <row r="164" spans="1:3" x14ac:dyDescent="0.3">
      <c r="A164" s="70"/>
      <c r="B164" s="70"/>
      <c r="C164" s="70"/>
    </row>
    <row r="165" spans="1:3" x14ac:dyDescent="0.3">
      <c r="A165" s="70"/>
      <c r="B165" s="70"/>
      <c r="C165" s="70"/>
    </row>
    <row r="166" spans="1:3" x14ac:dyDescent="0.3">
      <c r="A166" s="70"/>
      <c r="B166" s="70"/>
      <c r="C166" s="70"/>
    </row>
    <row r="167" spans="1:3" x14ac:dyDescent="0.3">
      <c r="A167" s="70"/>
      <c r="B167" s="70"/>
      <c r="C167" s="70"/>
    </row>
    <row r="168" spans="1:3" x14ac:dyDescent="0.3">
      <c r="A168" s="70"/>
      <c r="B168" s="70"/>
      <c r="C168" s="70"/>
    </row>
    <row r="169" spans="1:3" x14ac:dyDescent="0.3">
      <c r="A169" s="70"/>
      <c r="B169" s="70"/>
      <c r="C169" s="70"/>
    </row>
    <row r="170" spans="1:3" x14ac:dyDescent="0.3">
      <c r="A170" s="70"/>
      <c r="B170" s="70"/>
      <c r="C170" s="70"/>
    </row>
    <row r="171" spans="1:3" x14ac:dyDescent="0.3">
      <c r="A171" s="70"/>
      <c r="B171" s="70"/>
      <c r="C171" s="70"/>
    </row>
    <row r="172" spans="1:3" x14ac:dyDescent="0.3">
      <c r="A172" s="70"/>
      <c r="B172" s="70"/>
      <c r="C172" s="70"/>
    </row>
    <row r="173" spans="1:3" x14ac:dyDescent="0.3">
      <c r="A173" s="70"/>
      <c r="B173" s="70"/>
      <c r="C173" s="70"/>
    </row>
    <row r="174" spans="1:3" x14ac:dyDescent="0.3">
      <c r="A174" s="70"/>
      <c r="B174" s="70"/>
      <c r="C174" s="70"/>
    </row>
    <row r="175" spans="1:3" x14ac:dyDescent="0.3">
      <c r="A175" s="70"/>
      <c r="B175" s="70"/>
      <c r="C175" s="70"/>
    </row>
    <row r="176" spans="1:3" x14ac:dyDescent="0.3">
      <c r="A176" s="70"/>
      <c r="B176" s="70"/>
      <c r="C176" s="70"/>
    </row>
    <row r="177" spans="1:3" x14ac:dyDescent="0.3">
      <c r="A177" s="70"/>
      <c r="B177" s="70"/>
      <c r="C177" s="70"/>
    </row>
    <row r="178" spans="1:3" x14ac:dyDescent="0.3">
      <c r="A178" s="70"/>
      <c r="B178" s="70"/>
      <c r="C178" s="70"/>
    </row>
    <row r="179" spans="1:3" x14ac:dyDescent="0.3">
      <c r="A179" s="70"/>
      <c r="B179" s="70"/>
      <c r="C179" s="70"/>
    </row>
    <row r="180" spans="1:3" x14ac:dyDescent="0.3">
      <c r="A180" s="70"/>
      <c r="B180" s="70"/>
      <c r="C180" s="70"/>
    </row>
    <row r="181" spans="1:3" x14ac:dyDescent="0.3">
      <c r="A181" s="70"/>
      <c r="B181" s="70"/>
      <c r="C181" s="70"/>
    </row>
    <row r="182" spans="1:3" x14ac:dyDescent="0.3">
      <c r="A182" s="70"/>
      <c r="B182" s="70"/>
      <c r="C182" s="70"/>
    </row>
    <row r="183" spans="1:3" x14ac:dyDescent="0.3">
      <c r="A183" s="70"/>
      <c r="B183" s="70"/>
      <c r="C183" s="70"/>
    </row>
    <row r="184" spans="1:3" x14ac:dyDescent="0.3">
      <c r="A184" s="70"/>
      <c r="B184" s="70"/>
      <c r="C184" s="70"/>
    </row>
    <row r="185" spans="1:3" x14ac:dyDescent="0.3">
      <c r="A185" s="70"/>
      <c r="B185" s="70"/>
      <c r="C185" s="70"/>
    </row>
    <row r="186" spans="1:3" x14ac:dyDescent="0.3">
      <c r="A186" s="70"/>
      <c r="B186" s="70"/>
      <c r="C186" s="70"/>
    </row>
    <row r="187" spans="1:3" x14ac:dyDescent="0.3">
      <c r="A187" s="70"/>
      <c r="B187" s="70"/>
      <c r="C187" s="70"/>
    </row>
    <row r="188" spans="1:3" x14ac:dyDescent="0.3">
      <c r="A188" s="70"/>
      <c r="B188" s="70"/>
      <c r="C188" s="70"/>
    </row>
    <row r="189" spans="1:3" x14ac:dyDescent="0.3">
      <c r="A189" s="70"/>
      <c r="B189" s="70"/>
      <c r="C189" s="70"/>
    </row>
    <row r="190" spans="1:3" x14ac:dyDescent="0.3">
      <c r="A190" s="70"/>
      <c r="B190" s="70"/>
      <c r="C190" s="70"/>
    </row>
    <row r="191" spans="1:3" x14ac:dyDescent="0.3">
      <c r="A191" s="70"/>
      <c r="B191" s="70"/>
      <c r="C191" s="70"/>
    </row>
    <row r="192" spans="1:3" x14ac:dyDescent="0.3">
      <c r="A192" s="70"/>
      <c r="B192" s="70"/>
      <c r="C192" s="70"/>
    </row>
    <row r="193" spans="1:3" x14ac:dyDescent="0.3">
      <c r="A193" s="70"/>
      <c r="B193" s="70"/>
      <c r="C193" s="70"/>
    </row>
    <row r="194" spans="1:3" x14ac:dyDescent="0.3">
      <c r="A194" s="70"/>
      <c r="B194" s="70"/>
      <c r="C194" s="70"/>
    </row>
    <row r="195" spans="1:3" x14ac:dyDescent="0.3">
      <c r="A195" s="70"/>
      <c r="B195" s="70"/>
      <c r="C195" s="70"/>
    </row>
    <row r="196" spans="1:3" x14ac:dyDescent="0.3">
      <c r="A196" s="70"/>
      <c r="B196" s="70"/>
      <c r="C196" s="70"/>
    </row>
    <row r="197" spans="1:3" x14ac:dyDescent="0.3">
      <c r="A197" s="70"/>
      <c r="B197" s="70"/>
      <c r="C197" s="70"/>
    </row>
    <row r="198" spans="1:3" x14ac:dyDescent="0.3">
      <c r="A198" s="70"/>
      <c r="B198" s="70"/>
      <c r="C198" s="70"/>
    </row>
    <row r="199" spans="1:3" x14ac:dyDescent="0.3">
      <c r="A199" s="70"/>
      <c r="B199" s="70"/>
      <c r="C199" s="70"/>
    </row>
    <row r="200" spans="1:3" x14ac:dyDescent="0.3">
      <c r="A200" s="70"/>
      <c r="B200" s="70"/>
      <c r="C200" s="70"/>
    </row>
    <row r="201" spans="1:3" x14ac:dyDescent="0.3">
      <c r="A201" s="70"/>
      <c r="B201" s="70"/>
      <c r="C201" s="70"/>
    </row>
    <row r="202" spans="1:3" x14ac:dyDescent="0.3">
      <c r="A202" s="70"/>
      <c r="B202" s="70"/>
      <c r="C202" s="70"/>
    </row>
    <row r="203" spans="1:3" x14ac:dyDescent="0.3">
      <c r="A203" s="70"/>
      <c r="B203" s="70"/>
      <c r="C203" s="70"/>
    </row>
    <row r="204" spans="1:3" x14ac:dyDescent="0.3">
      <c r="A204" s="70"/>
      <c r="B204" s="70"/>
      <c r="C204" s="70"/>
    </row>
    <row r="205" spans="1:3" x14ac:dyDescent="0.3">
      <c r="A205" s="70"/>
      <c r="B205" s="70"/>
      <c r="C205" s="70"/>
    </row>
    <row r="206" spans="1:3" x14ac:dyDescent="0.3">
      <c r="A206" s="70"/>
      <c r="B206" s="70"/>
      <c r="C206" s="70"/>
    </row>
    <row r="207" spans="1:3" x14ac:dyDescent="0.3">
      <c r="A207" s="70"/>
      <c r="B207" s="70"/>
      <c r="C207" s="70"/>
    </row>
    <row r="208" spans="1:3" x14ac:dyDescent="0.3">
      <c r="A208" s="70"/>
      <c r="B208" s="70"/>
      <c r="C208" s="70"/>
    </row>
    <row r="209" spans="1:3" x14ac:dyDescent="0.3">
      <c r="A209" s="70"/>
      <c r="B209" s="70"/>
      <c r="C209" s="70"/>
    </row>
    <row r="210" spans="1:3" x14ac:dyDescent="0.3">
      <c r="A210" s="70"/>
      <c r="B210" s="70"/>
      <c r="C210" s="70"/>
    </row>
    <row r="211" spans="1:3" x14ac:dyDescent="0.3">
      <c r="A211" s="70"/>
      <c r="B211" s="70"/>
      <c r="C211" s="70"/>
    </row>
    <row r="212" spans="1:3" x14ac:dyDescent="0.3">
      <c r="A212" s="70"/>
      <c r="B212" s="70"/>
      <c r="C212" s="70"/>
    </row>
    <row r="213" spans="1:3" x14ac:dyDescent="0.3">
      <c r="A213" s="70"/>
      <c r="B213" s="70"/>
      <c r="C213" s="70"/>
    </row>
    <row r="214" spans="1:3" x14ac:dyDescent="0.3">
      <c r="A214" s="70"/>
      <c r="B214" s="70"/>
      <c r="C214" s="70"/>
    </row>
    <row r="215" spans="1:3" x14ac:dyDescent="0.3">
      <c r="A215" s="70"/>
      <c r="B215" s="70"/>
      <c r="C215" s="70"/>
    </row>
    <row r="216" spans="1:3" x14ac:dyDescent="0.3">
      <c r="A216" s="70"/>
      <c r="B216" s="70"/>
      <c r="C216" s="70"/>
    </row>
    <row r="217" spans="1:3" x14ac:dyDescent="0.3">
      <c r="A217" s="70"/>
      <c r="B217" s="70"/>
      <c r="C217" s="70"/>
    </row>
    <row r="218" spans="1:3" x14ac:dyDescent="0.3">
      <c r="A218" s="70"/>
      <c r="B218" s="70"/>
      <c r="C218" s="70"/>
    </row>
    <row r="219" spans="1:3" x14ac:dyDescent="0.3">
      <c r="A219" s="70"/>
      <c r="B219" s="70"/>
      <c r="C219" s="70"/>
    </row>
    <row r="220" spans="1:3" x14ac:dyDescent="0.3">
      <c r="A220" s="70"/>
      <c r="B220" s="70"/>
      <c r="C220" s="70"/>
    </row>
    <row r="221" spans="1:3" x14ac:dyDescent="0.3">
      <c r="A221" s="70"/>
      <c r="B221" s="70"/>
      <c r="C221" s="70"/>
    </row>
    <row r="222" spans="1:3" x14ac:dyDescent="0.3">
      <c r="A222" s="70"/>
      <c r="B222" s="70"/>
      <c r="C222" s="70"/>
    </row>
    <row r="223" spans="1:3" x14ac:dyDescent="0.3">
      <c r="A223" s="70"/>
      <c r="B223" s="70"/>
      <c r="C223" s="70"/>
    </row>
    <row r="224" spans="1:3" x14ac:dyDescent="0.3">
      <c r="A224" s="70"/>
      <c r="B224" s="70"/>
      <c r="C224" s="70"/>
    </row>
    <row r="225" spans="1:3" x14ac:dyDescent="0.3">
      <c r="A225" s="70"/>
      <c r="B225" s="70"/>
      <c r="C225" s="70"/>
    </row>
    <row r="226" spans="1:3" x14ac:dyDescent="0.3">
      <c r="A226" s="70"/>
      <c r="B226" s="70"/>
      <c r="C226" s="70"/>
    </row>
    <row r="227" spans="1:3" x14ac:dyDescent="0.3">
      <c r="A227" s="70"/>
      <c r="B227" s="70"/>
      <c r="C227" s="70"/>
    </row>
    <row r="228" spans="1:3" x14ac:dyDescent="0.3">
      <c r="A228" s="70"/>
      <c r="B228" s="70"/>
      <c r="C228" s="70"/>
    </row>
    <row r="229" spans="1:3" x14ac:dyDescent="0.3">
      <c r="A229" s="70"/>
      <c r="B229" s="70"/>
      <c r="C229" s="70"/>
    </row>
    <row r="230" spans="1:3" x14ac:dyDescent="0.3">
      <c r="A230" s="70"/>
      <c r="B230" s="70"/>
      <c r="C230" s="70"/>
    </row>
    <row r="231" spans="1:3" x14ac:dyDescent="0.3">
      <c r="A231" s="70"/>
      <c r="B231" s="70"/>
      <c r="C231" s="70"/>
    </row>
    <row r="232" spans="1:3" x14ac:dyDescent="0.3">
      <c r="A232" s="70"/>
      <c r="B232" s="70"/>
      <c r="C232" s="70"/>
    </row>
    <row r="233" spans="1:3" x14ac:dyDescent="0.3">
      <c r="A233" s="70"/>
      <c r="B233" s="70"/>
      <c r="C233" s="70"/>
    </row>
    <row r="234" spans="1:3" x14ac:dyDescent="0.3">
      <c r="A234" s="70"/>
      <c r="B234" s="70"/>
      <c r="C234" s="70"/>
    </row>
    <row r="235" spans="1:3" x14ac:dyDescent="0.3">
      <c r="A235" s="70"/>
      <c r="B235" s="70"/>
      <c r="C235" s="70"/>
    </row>
    <row r="236" spans="1:3" x14ac:dyDescent="0.3">
      <c r="A236" s="70"/>
      <c r="B236" s="70"/>
      <c r="C236" s="70"/>
    </row>
    <row r="237" spans="1:3" x14ac:dyDescent="0.3">
      <c r="A237" s="70"/>
      <c r="B237" s="70"/>
      <c r="C237" s="70"/>
    </row>
    <row r="238" spans="1:3" x14ac:dyDescent="0.3">
      <c r="A238" s="70"/>
      <c r="B238" s="70"/>
      <c r="C238" s="70"/>
    </row>
    <row r="239" spans="1:3" x14ac:dyDescent="0.3">
      <c r="A239" s="70"/>
      <c r="B239" s="70"/>
      <c r="C239" s="70"/>
    </row>
    <row r="240" spans="1:3" x14ac:dyDescent="0.3">
      <c r="A240" s="70"/>
      <c r="B240" s="70"/>
      <c r="C240" s="70"/>
    </row>
    <row r="241" spans="1:3" x14ac:dyDescent="0.3">
      <c r="A241" s="70"/>
      <c r="B241" s="70"/>
      <c r="C241" s="70"/>
    </row>
    <row r="242" spans="1:3" x14ac:dyDescent="0.3">
      <c r="A242" s="70"/>
      <c r="B242" s="70"/>
      <c r="C242" s="70"/>
    </row>
    <row r="243" spans="1:3" x14ac:dyDescent="0.3">
      <c r="A243" s="70"/>
      <c r="B243" s="70"/>
      <c r="C243" s="70"/>
    </row>
    <row r="244" spans="1:3" x14ac:dyDescent="0.3">
      <c r="A244" s="70"/>
      <c r="B244" s="70"/>
      <c r="C244" s="70"/>
    </row>
    <row r="245" spans="1:3" x14ac:dyDescent="0.3">
      <c r="A245" s="70"/>
      <c r="B245" s="70"/>
      <c r="C245" s="70"/>
    </row>
    <row r="246" spans="1:3" x14ac:dyDescent="0.3">
      <c r="A246" s="70"/>
      <c r="B246" s="70"/>
      <c r="C246" s="70"/>
    </row>
    <row r="247" spans="1:3" x14ac:dyDescent="0.3">
      <c r="A247" s="70"/>
      <c r="B247" s="70"/>
      <c r="C247" s="70"/>
    </row>
    <row r="248" spans="1:3" x14ac:dyDescent="0.3">
      <c r="A248" s="70"/>
      <c r="B248" s="70"/>
      <c r="C248" s="70"/>
    </row>
    <row r="249" spans="1:3" x14ac:dyDescent="0.3">
      <c r="A249" s="70"/>
      <c r="B249" s="70"/>
      <c r="C249" s="70"/>
    </row>
    <row r="250" spans="1:3" x14ac:dyDescent="0.3">
      <c r="A250" s="70"/>
      <c r="B250" s="70"/>
      <c r="C250" s="70"/>
    </row>
    <row r="251" spans="1:3" x14ac:dyDescent="0.3">
      <c r="A251" s="70"/>
      <c r="B251" s="70"/>
      <c r="C251" s="70"/>
    </row>
    <row r="252" spans="1:3" x14ac:dyDescent="0.3">
      <c r="A252" s="70"/>
      <c r="B252" s="70"/>
      <c r="C252" s="70"/>
    </row>
    <row r="253" spans="1:3" x14ac:dyDescent="0.3">
      <c r="A253" s="70"/>
      <c r="B253" s="70"/>
      <c r="C253" s="70"/>
    </row>
    <row r="254" spans="1:3" x14ac:dyDescent="0.3">
      <c r="A254" s="70"/>
      <c r="B254" s="70"/>
      <c r="C254" s="70"/>
    </row>
    <row r="255" spans="1:3" x14ac:dyDescent="0.3">
      <c r="A255" s="70"/>
      <c r="B255" s="70"/>
      <c r="C255" s="70"/>
    </row>
    <row r="256" spans="1:3" x14ac:dyDescent="0.3">
      <c r="A256" s="70"/>
      <c r="B256" s="70"/>
      <c r="C256" s="70"/>
    </row>
    <row r="257" spans="1:3" x14ac:dyDescent="0.3">
      <c r="A257" s="70"/>
      <c r="B257" s="70"/>
      <c r="C257" s="70"/>
    </row>
    <row r="258" spans="1:3" x14ac:dyDescent="0.3">
      <c r="A258" s="70"/>
      <c r="B258" s="70"/>
      <c r="C258" s="70"/>
    </row>
    <row r="259" spans="1:3" x14ac:dyDescent="0.3">
      <c r="A259" s="70"/>
      <c r="B259" s="70"/>
      <c r="C259" s="70"/>
    </row>
    <row r="260" spans="1:3" x14ac:dyDescent="0.3">
      <c r="A260" s="70"/>
      <c r="B260" s="70"/>
      <c r="C260" s="70"/>
    </row>
    <row r="261" spans="1:3" x14ac:dyDescent="0.3">
      <c r="A261" s="70"/>
      <c r="B261" s="70"/>
      <c r="C261" s="70"/>
    </row>
    <row r="262" spans="1:3" x14ac:dyDescent="0.3">
      <c r="A262" s="70"/>
      <c r="B262" s="70"/>
      <c r="C262" s="70"/>
    </row>
    <row r="263" spans="1:3" x14ac:dyDescent="0.3">
      <c r="A263" s="70"/>
      <c r="B263" s="70"/>
      <c r="C263" s="70"/>
    </row>
    <row r="264" spans="1:3" x14ac:dyDescent="0.3">
      <c r="A264" s="70"/>
      <c r="B264" s="70"/>
      <c r="C264" s="70"/>
    </row>
    <row r="265" spans="1:3" x14ac:dyDescent="0.3">
      <c r="A265" s="70"/>
      <c r="B265" s="70"/>
      <c r="C265" s="70"/>
    </row>
    <row r="266" spans="1:3" x14ac:dyDescent="0.3">
      <c r="A266" s="70"/>
      <c r="B266" s="70"/>
      <c r="C266" s="70"/>
    </row>
    <row r="267" spans="1:3" x14ac:dyDescent="0.3">
      <c r="A267" s="70"/>
      <c r="B267" s="70"/>
      <c r="C267" s="70"/>
    </row>
    <row r="268" spans="1:3" x14ac:dyDescent="0.3">
      <c r="A268" s="70"/>
      <c r="B268" s="70"/>
      <c r="C268" s="70"/>
    </row>
    <row r="269" spans="1:3" x14ac:dyDescent="0.3">
      <c r="A269" s="70"/>
      <c r="B269" s="70"/>
      <c r="C269" s="70"/>
    </row>
    <row r="270" spans="1:3" x14ac:dyDescent="0.3">
      <c r="A270" s="70"/>
      <c r="B270" s="70"/>
      <c r="C270" s="70"/>
    </row>
    <row r="271" spans="1:3" x14ac:dyDescent="0.3">
      <c r="A271" s="70"/>
      <c r="B271" s="70"/>
      <c r="C271" s="70"/>
    </row>
    <row r="272" spans="1:3" x14ac:dyDescent="0.3">
      <c r="A272" s="70"/>
      <c r="B272" s="70"/>
      <c r="C272" s="70"/>
    </row>
    <row r="273" spans="1:3" x14ac:dyDescent="0.3">
      <c r="A273" s="70"/>
      <c r="B273" s="70"/>
      <c r="C273" s="70"/>
    </row>
    <row r="274" spans="1:3" x14ac:dyDescent="0.3">
      <c r="A274" s="70"/>
      <c r="B274" s="70"/>
      <c r="C274" s="70"/>
    </row>
    <row r="275" spans="1:3" x14ac:dyDescent="0.3">
      <c r="A275" s="70"/>
      <c r="B275" s="70"/>
      <c r="C275" s="70"/>
    </row>
    <row r="276" spans="1:3" x14ac:dyDescent="0.3">
      <c r="A276" s="70"/>
      <c r="B276" s="70"/>
      <c r="C276" s="70"/>
    </row>
    <row r="277" spans="1:3" x14ac:dyDescent="0.3">
      <c r="A277" s="70"/>
      <c r="B277" s="70"/>
      <c r="C277" s="70"/>
    </row>
    <row r="278" spans="1:3" x14ac:dyDescent="0.3">
      <c r="A278" s="70"/>
      <c r="B278" s="70"/>
      <c r="C278" s="70"/>
    </row>
    <row r="279" spans="1:3" x14ac:dyDescent="0.3">
      <c r="A279" s="70"/>
      <c r="B279" s="70"/>
      <c r="C279" s="70"/>
    </row>
    <row r="280" spans="1:3" x14ac:dyDescent="0.3">
      <c r="A280" s="70"/>
      <c r="B280" s="70"/>
      <c r="C280" s="70"/>
    </row>
    <row r="281" spans="1:3" x14ac:dyDescent="0.3">
      <c r="A281" s="70"/>
      <c r="B281" s="70"/>
      <c r="C281" s="70"/>
    </row>
    <row r="282" spans="1:3" x14ac:dyDescent="0.3">
      <c r="A282" s="70"/>
      <c r="B282" s="70"/>
      <c r="C282" s="70"/>
    </row>
    <row r="283" spans="1:3" x14ac:dyDescent="0.3">
      <c r="A283" s="70"/>
      <c r="B283" s="70"/>
      <c r="C283" s="70"/>
    </row>
    <row r="284" spans="1:3" x14ac:dyDescent="0.3">
      <c r="A284" s="70"/>
      <c r="B284" s="70"/>
      <c r="C284" s="70"/>
    </row>
    <row r="285" spans="1:3" x14ac:dyDescent="0.3">
      <c r="A285" s="70"/>
      <c r="B285" s="70"/>
      <c r="C285" s="70"/>
    </row>
    <row r="286" spans="1:3" x14ac:dyDescent="0.3">
      <c r="A286" s="70"/>
      <c r="B286" s="70"/>
      <c r="C286" s="70"/>
    </row>
    <row r="287" spans="1:3" x14ac:dyDescent="0.3">
      <c r="A287" s="70"/>
      <c r="B287" s="70"/>
      <c r="C287" s="70"/>
    </row>
    <row r="288" spans="1:3" x14ac:dyDescent="0.3">
      <c r="A288" s="70"/>
      <c r="B288" s="70"/>
      <c r="C288" s="70"/>
    </row>
    <row r="289" spans="1:3" x14ac:dyDescent="0.3">
      <c r="A289" s="70"/>
      <c r="B289" s="70"/>
      <c r="C289" s="70"/>
    </row>
    <row r="290" spans="1:3" x14ac:dyDescent="0.3">
      <c r="A290" s="70"/>
      <c r="B290" s="70"/>
      <c r="C290" s="70"/>
    </row>
    <row r="291" spans="1:3" x14ac:dyDescent="0.3">
      <c r="A291" s="70"/>
      <c r="B291" s="70"/>
      <c r="C291" s="70"/>
    </row>
    <row r="292" spans="1:3" x14ac:dyDescent="0.3">
      <c r="A292" s="70"/>
      <c r="B292" s="70"/>
      <c r="C292" s="70"/>
    </row>
    <row r="293" spans="1:3" x14ac:dyDescent="0.3">
      <c r="A293" s="70"/>
      <c r="B293" s="70"/>
      <c r="C293" s="70"/>
    </row>
    <row r="294" spans="1:3" x14ac:dyDescent="0.3">
      <c r="A294" s="70"/>
      <c r="B294" s="70"/>
      <c r="C294" s="70"/>
    </row>
    <row r="295" spans="1:3" x14ac:dyDescent="0.3">
      <c r="A295" s="70"/>
      <c r="B295" s="70"/>
      <c r="C295" s="70"/>
    </row>
    <row r="296" spans="1:3" x14ac:dyDescent="0.3">
      <c r="A296" s="70"/>
      <c r="B296" s="70"/>
      <c r="C296" s="70"/>
    </row>
    <row r="297" spans="1:3" x14ac:dyDescent="0.3">
      <c r="A297" s="70"/>
      <c r="B297" s="70"/>
      <c r="C297" s="70"/>
    </row>
    <row r="298" spans="1:3" x14ac:dyDescent="0.3">
      <c r="A298" s="70"/>
      <c r="B298" s="70"/>
      <c r="C298" s="70"/>
    </row>
    <row r="299" spans="1:3" x14ac:dyDescent="0.3">
      <c r="A299" s="70"/>
      <c r="B299" s="70"/>
      <c r="C299" s="70"/>
    </row>
    <row r="300" spans="1:3" x14ac:dyDescent="0.3">
      <c r="A300" s="70"/>
      <c r="B300" s="70"/>
      <c r="C300" s="70"/>
    </row>
    <row r="301" spans="1:3" x14ac:dyDescent="0.3">
      <c r="A301" s="70"/>
      <c r="B301" s="70"/>
      <c r="C301" s="70"/>
    </row>
    <row r="302" spans="1:3" x14ac:dyDescent="0.3">
      <c r="A302" s="70"/>
      <c r="B302" s="70"/>
      <c r="C302" s="70"/>
    </row>
    <row r="303" spans="1:3" x14ac:dyDescent="0.3">
      <c r="A303" s="70"/>
      <c r="B303" s="70"/>
      <c r="C303" s="70"/>
    </row>
    <row r="304" spans="1:3" x14ac:dyDescent="0.3">
      <c r="A304" s="70"/>
      <c r="B304" s="70"/>
      <c r="C304" s="70"/>
    </row>
    <row r="305" spans="1:3" x14ac:dyDescent="0.3">
      <c r="A305" s="70"/>
      <c r="B305" s="70"/>
      <c r="C305" s="70"/>
    </row>
    <row r="306" spans="1:3" x14ac:dyDescent="0.3">
      <c r="A306" s="70"/>
      <c r="B306" s="70"/>
      <c r="C306" s="70"/>
    </row>
    <row r="307" spans="1:3" x14ac:dyDescent="0.3">
      <c r="A307" s="70"/>
      <c r="B307" s="70"/>
      <c r="C307" s="70"/>
    </row>
    <row r="308" spans="1:3" x14ac:dyDescent="0.3">
      <c r="A308" s="70"/>
      <c r="B308" s="70"/>
      <c r="C308" s="70"/>
    </row>
    <row r="309" spans="1:3" x14ac:dyDescent="0.3">
      <c r="A309" s="70"/>
      <c r="B309" s="70"/>
      <c r="C309" s="70"/>
    </row>
    <row r="310" spans="1:3" x14ac:dyDescent="0.3">
      <c r="A310" s="70"/>
      <c r="B310" s="70"/>
      <c r="C310" s="70"/>
    </row>
    <row r="311" spans="1:3" x14ac:dyDescent="0.3">
      <c r="A311" s="70"/>
      <c r="B311" s="70"/>
      <c r="C311" s="70"/>
    </row>
    <row r="312" spans="1:3" x14ac:dyDescent="0.3">
      <c r="A312" s="70"/>
      <c r="B312" s="70"/>
      <c r="C312" s="70"/>
    </row>
    <row r="313" spans="1:3" x14ac:dyDescent="0.3">
      <c r="A313" s="70"/>
      <c r="B313" s="70"/>
      <c r="C313" s="70"/>
    </row>
    <row r="314" spans="1:3" x14ac:dyDescent="0.3">
      <c r="A314" s="70"/>
      <c r="B314" s="70"/>
      <c r="C314" s="70"/>
    </row>
    <row r="315" spans="1:3" x14ac:dyDescent="0.3">
      <c r="A315" s="70"/>
      <c r="B315" s="70"/>
      <c r="C315" s="70"/>
    </row>
    <row r="316" spans="1:3" x14ac:dyDescent="0.3">
      <c r="A316" s="70"/>
      <c r="B316" s="70"/>
      <c r="C316" s="70"/>
    </row>
    <row r="317" spans="1:3" x14ac:dyDescent="0.3">
      <c r="A317" s="70"/>
      <c r="B317" s="70"/>
      <c r="C317" s="70"/>
    </row>
    <row r="318" spans="1:3" x14ac:dyDescent="0.3">
      <c r="A318" s="70"/>
      <c r="B318" s="70"/>
      <c r="C318" s="70"/>
    </row>
    <row r="319" spans="1:3" x14ac:dyDescent="0.3">
      <c r="A319" s="70"/>
      <c r="B319" s="70"/>
      <c r="C319" s="70"/>
    </row>
    <row r="320" spans="1:3" x14ac:dyDescent="0.3">
      <c r="A320" s="70"/>
      <c r="B320" s="70"/>
      <c r="C320" s="70"/>
    </row>
    <row r="321" spans="1:3" x14ac:dyDescent="0.3">
      <c r="A321" s="70"/>
      <c r="B321" s="70"/>
      <c r="C321" s="70"/>
    </row>
    <row r="322" spans="1:3" x14ac:dyDescent="0.3">
      <c r="A322" s="70"/>
      <c r="B322" s="70"/>
      <c r="C322" s="70"/>
    </row>
    <row r="323" spans="1:3" x14ac:dyDescent="0.3">
      <c r="A323" s="70"/>
      <c r="B323" s="70"/>
      <c r="C323" s="70"/>
    </row>
    <row r="324" spans="1:3" x14ac:dyDescent="0.3">
      <c r="A324" s="70"/>
      <c r="B324" s="70"/>
      <c r="C324" s="70"/>
    </row>
    <row r="325" spans="1:3" x14ac:dyDescent="0.3">
      <c r="A325" s="70"/>
      <c r="B325" s="70"/>
      <c r="C325" s="70"/>
    </row>
    <row r="326" spans="1:3" x14ac:dyDescent="0.3">
      <c r="A326" s="70"/>
      <c r="B326" s="70"/>
      <c r="C326" s="70"/>
    </row>
    <row r="327" spans="1:3" x14ac:dyDescent="0.3">
      <c r="A327" s="70"/>
      <c r="B327" s="70"/>
      <c r="C327" s="70"/>
    </row>
    <row r="328" spans="1:3" x14ac:dyDescent="0.3">
      <c r="A328" s="70"/>
      <c r="B328" s="70"/>
      <c r="C328" s="70"/>
    </row>
    <row r="329" spans="1:3" x14ac:dyDescent="0.3">
      <c r="A329" s="70"/>
      <c r="B329" s="70"/>
      <c r="C329" s="70"/>
    </row>
    <row r="330" spans="1:3" x14ac:dyDescent="0.3">
      <c r="A330" s="70"/>
      <c r="B330" s="70"/>
      <c r="C330" s="70"/>
    </row>
    <row r="331" spans="1:3" x14ac:dyDescent="0.3">
      <c r="A331" s="70"/>
      <c r="B331" s="70"/>
      <c r="C331" s="70"/>
    </row>
    <row r="332" spans="1:3" x14ac:dyDescent="0.3">
      <c r="A332" s="70"/>
      <c r="B332" s="70"/>
      <c r="C332" s="70"/>
    </row>
    <row r="333" spans="1:3" x14ac:dyDescent="0.3">
      <c r="A333" s="70"/>
      <c r="B333" s="70"/>
      <c r="C333" s="70"/>
    </row>
    <row r="334" spans="1:3" x14ac:dyDescent="0.3">
      <c r="A334" s="70"/>
      <c r="B334" s="70"/>
      <c r="C334" s="70"/>
    </row>
    <row r="335" spans="1:3" x14ac:dyDescent="0.3">
      <c r="A335" s="70"/>
      <c r="B335" s="70"/>
      <c r="C335" s="70"/>
    </row>
    <row r="336" spans="1:3" x14ac:dyDescent="0.3">
      <c r="A336" s="70"/>
      <c r="B336" s="70"/>
      <c r="C336" s="70"/>
    </row>
    <row r="337" spans="1:3" x14ac:dyDescent="0.3">
      <c r="A337" s="70"/>
      <c r="B337" s="70"/>
      <c r="C337" s="70"/>
    </row>
    <row r="338" spans="1:3" x14ac:dyDescent="0.3">
      <c r="A338" s="70"/>
      <c r="B338" s="70"/>
      <c r="C338" s="70"/>
    </row>
    <row r="339" spans="1:3" x14ac:dyDescent="0.3">
      <c r="A339" s="70"/>
      <c r="B339" s="70"/>
      <c r="C339" s="70"/>
    </row>
    <row r="340" spans="1:3" x14ac:dyDescent="0.3">
      <c r="A340" s="70"/>
      <c r="B340" s="70"/>
      <c r="C340" s="70"/>
    </row>
    <row r="341" spans="1:3" x14ac:dyDescent="0.3">
      <c r="A341" s="70"/>
      <c r="B341" s="70"/>
      <c r="C341" s="70"/>
    </row>
    <row r="342" spans="1:3" x14ac:dyDescent="0.3">
      <c r="A342" s="70"/>
      <c r="B342" s="70"/>
      <c r="C342" s="70"/>
    </row>
    <row r="343" spans="1:3" x14ac:dyDescent="0.3">
      <c r="A343" s="70"/>
      <c r="B343" s="70"/>
      <c r="C343" s="70"/>
    </row>
    <row r="344" spans="1:3" x14ac:dyDescent="0.3">
      <c r="A344" s="70"/>
      <c r="B344" s="70"/>
      <c r="C344" s="70"/>
    </row>
    <row r="345" spans="1:3" x14ac:dyDescent="0.3">
      <c r="A345" s="70"/>
      <c r="B345" s="70"/>
      <c r="C345" s="70"/>
    </row>
    <row r="346" spans="1:3" x14ac:dyDescent="0.3">
      <c r="A346" s="70"/>
      <c r="B346" s="70"/>
      <c r="C346" s="70"/>
    </row>
    <row r="347" spans="1:3" x14ac:dyDescent="0.3">
      <c r="A347" s="70"/>
      <c r="B347" s="70"/>
      <c r="C347" s="70"/>
    </row>
    <row r="348" spans="1:3" x14ac:dyDescent="0.3">
      <c r="A348" s="70"/>
      <c r="B348" s="70"/>
      <c r="C348" s="70"/>
    </row>
    <row r="349" spans="1:3" x14ac:dyDescent="0.3">
      <c r="A349" s="70"/>
      <c r="B349" s="70"/>
      <c r="C349" s="70"/>
    </row>
    <row r="350" spans="1:3" x14ac:dyDescent="0.3">
      <c r="A350" s="70"/>
      <c r="B350" s="70"/>
      <c r="C350" s="70"/>
    </row>
    <row r="351" spans="1:3" x14ac:dyDescent="0.3">
      <c r="A351" s="70"/>
      <c r="B351" s="70"/>
      <c r="C351" s="70"/>
    </row>
    <row r="352" spans="1:3" x14ac:dyDescent="0.3">
      <c r="A352" s="70"/>
      <c r="B352" s="70"/>
      <c r="C352" s="70"/>
    </row>
    <row r="353" spans="1:3" x14ac:dyDescent="0.3">
      <c r="A353" s="70"/>
      <c r="B353" s="70"/>
      <c r="C353" s="70"/>
    </row>
    <row r="354" spans="1:3" x14ac:dyDescent="0.3">
      <c r="A354" s="70"/>
      <c r="B354" s="70"/>
      <c r="C354" s="70"/>
    </row>
    <row r="355" spans="1:3" x14ac:dyDescent="0.3">
      <c r="A355" s="70"/>
      <c r="B355" s="70"/>
      <c r="C355" s="70"/>
    </row>
    <row r="356" spans="1:3" x14ac:dyDescent="0.3">
      <c r="A356" s="70"/>
      <c r="B356" s="70"/>
      <c r="C356" s="70"/>
    </row>
    <row r="357" spans="1:3" x14ac:dyDescent="0.3">
      <c r="A357" s="70"/>
      <c r="B357" s="70"/>
      <c r="C357" s="70"/>
    </row>
    <row r="358" spans="1:3" x14ac:dyDescent="0.3">
      <c r="A358" s="70"/>
      <c r="B358" s="70"/>
      <c r="C358" s="70"/>
    </row>
    <row r="359" spans="1:3" x14ac:dyDescent="0.3">
      <c r="A359" s="70"/>
      <c r="B359" s="70"/>
      <c r="C359" s="70"/>
    </row>
    <row r="360" spans="1:3" x14ac:dyDescent="0.3">
      <c r="A360" s="70"/>
      <c r="B360" s="70"/>
      <c r="C360" s="70"/>
    </row>
    <row r="361" spans="1:3" x14ac:dyDescent="0.3">
      <c r="A361" s="70"/>
      <c r="B361" s="70"/>
      <c r="C361" s="70"/>
    </row>
    <row r="362" spans="1:3" x14ac:dyDescent="0.3">
      <c r="A362" s="70"/>
      <c r="B362" s="70"/>
      <c r="C362" s="70"/>
    </row>
    <row r="363" spans="1:3" x14ac:dyDescent="0.3">
      <c r="A363" s="70"/>
      <c r="B363" s="70"/>
      <c r="C363" s="70"/>
    </row>
    <row r="364" spans="1:3" x14ac:dyDescent="0.3">
      <c r="A364" s="70"/>
      <c r="B364" s="70"/>
      <c r="C364" s="70"/>
    </row>
    <row r="365" spans="1:3" x14ac:dyDescent="0.3">
      <c r="A365" s="70"/>
      <c r="B365" s="70"/>
      <c r="C365" s="70"/>
    </row>
    <row r="366" spans="1:3" x14ac:dyDescent="0.3">
      <c r="A366" s="70"/>
      <c r="B366" s="70"/>
      <c r="C366" s="70"/>
    </row>
    <row r="367" spans="1:3" x14ac:dyDescent="0.3">
      <c r="A367" s="70"/>
      <c r="B367" s="70"/>
      <c r="C367" s="70"/>
    </row>
    <row r="368" spans="1:3" x14ac:dyDescent="0.3">
      <c r="A368" s="70"/>
      <c r="B368" s="70"/>
      <c r="C368" s="70"/>
    </row>
    <row r="369" spans="1:3" x14ac:dyDescent="0.3">
      <c r="A369" s="70"/>
      <c r="B369" s="70"/>
      <c r="C369" s="70"/>
    </row>
    <row r="370" spans="1:3" x14ac:dyDescent="0.3">
      <c r="A370" s="70"/>
      <c r="B370" s="70"/>
      <c r="C370" s="70"/>
    </row>
    <row r="371" spans="1:3" x14ac:dyDescent="0.3">
      <c r="A371" s="70"/>
      <c r="B371" s="70"/>
      <c r="C371" s="70"/>
    </row>
    <row r="372" spans="1:3" x14ac:dyDescent="0.3">
      <c r="A372" s="70"/>
      <c r="B372" s="70"/>
      <c r="C372" s="70"/>
    </row>
    <row r="373" spans="1:3" x14ac:dyDescent="0.3">
      <c r="A373" s="70"/>
      <c r="B373" s="70"/>
      <c r="C373" s="70"/>
    </row>
    <row r="374" spans="1:3" x14ac:dyDescent="0.3">
      <c r="A374" s="70"/>
      <c r="B374" s="70"/>
      <c r="C374" s="70"/>
    </row>
    <row r="375" spans="1:3" x14ac:dyDescent="0.3">
      <c r="A375" s="70"/>
      <c r="B375" s="70"/>
      <c r="C375" s="70"/>
    </row>
    <row r="376" spans="1:3" x14ac:dyDescent="0.3">
      <c r="A376" s="70"/>
      <c r="B376" s="70"/>
      <c r="C376" s="70"/>
    </row>
    <row r="377" spans="1:3" x14ac:dyDescent="0.3">
      <c r="A377" s="70"/>
      <c r="B377" s="70"/>
      <c r="C377" s="70"/>
    </row>
    <row r="378" spans="1:3" x14ac:dyDescent="0.3">
      <c r="A378" s="70"/>
      <c r="B378" s="70"/>
      <c r="C378" s="70"/>
    </row>
    <row r="379" spans="1:3" x14ac:dyDescent="0.3">
      <c r="A379" s="70"/>
      <c r="B379" s="70"/>
      <c r="C379" s="70"/>
    </row>
    <row r="380" spans="1:3" x14ac:dyDescent="0.3">
      <c r="A380" s="70"/>
      <c r="B380" s="70"/>
      <c r="C380" s="70"/>
    </row>
    <row r="381" spans="1:3" x14ac:dyDescent="0.3">
      <c r="A381" s="70"/>
      <c r="B381" s="70"/>
      <c r="C381" s="70"/>
    </row>
    <row r="382" spans="1:3" x14ac:dyDescent="0.3">
      <c r="A382" s="70"/>
      <c r="B382" s="70"/>
      <c r="C382" s="70"/>
    </row>
    <row r="383" spans="1:3" x14ac:dyDescent="0.3">
      <c r="A383" s="70"/>
      <c r="B383" s="70"/>
      <c r="C383" s="70"/>
    </row>
    <row r="384" spans="1:3" x14ac:dyDescent="0.3">
      <c r="A384" s="70"/>
      <c r="B384" s="70"/>
      <c r="C384" s="70"/>
    </row>
    <row r="385" spans="1:3" x14ac:dyDescent="0.3">
      <c r="A385" s="70"/>
      <c r="B385" s="70"/>
      <c r="C385" s="70"/>
    </row>
    <row r="386" spans="1:3" x14ac:dyDescent="0.3">
      <c r="A386" s="70"/>
      <c r="B386" s="70"/>
      <c r="C386" s="70"/>
    </row>
    <row r="387" spans="1:3" x14ac:dyDescent="0.3">
      <c r="A387" s="70"/>
      <c r="B387" s="70"/>
      <c r="C387" s="70"/>
    </row>
    <row r="388" spans="1:3" x14ac:dyDescent="0.3">
      <c r="A388" s="70"/>
      <c r="B388" s="70"/>
      <c r="C388" s="70"/>
    </row>
    <row r="389" spans="1:3" x14ac:dyDescent="0.3">
      <c r="A389" s="70"/>
      <c r="B389" s="70"/>
      <c r="C389" s="70"/>
    </row>
    <row r="390" spans="1:3" x14ac:dyDescent="0.3">
      <c r="A390" s="70"/>
      <c r="B390" s="70"/>
      <c r="C390" s="70"/>
    </row>
    <row r="391" spans="1:3" x14ac:dyDescent="0.3">
      <c r="A391" s="70"/>
      <c r="B391" s="70"/>
      <c r="C391" s="70"/>
    </row>
    <row r="392" spans="1:3" x14ac:dyDescent="0.3">
      <c r="A392" s="70"/>
      <c r="B392" s="70"/>
      <c r="C392" s="70"/>
    </row>
    <row r="393" spans="1:3" x14ac:dyDescent="0.3">
      <c r="A393" s="70"/>
      <c r="B393" s="70"/>
      <c r="C393" s="70"/>
    </row>
    <row r="394" spans="1:3" x14ac:dyDescent="0.3">
      <c r="A394" s="70"/>
      <c r="B394" s="70"/>
      <c r="C394" s="70"/>
    </row>
    <row r="395" spans="1:3" x14ac:dyDescent="0.3">
      <c r="A395" s="70"/>
      <c r="B395" s="70"/>
      <c r="C395" s="70"/>
    </row>
    <row r="396" spans="1:3" x14ac:dyDescent="0.3">
      <c r="A396" s="70"/>
      <c r="B396" s="70"/>
      <c r="C396" s="70"/>
    </row>
    <row r="397" spans="1:3" x14ac:dyDescent="0.3">
      <c r="A397" s="70"/>
      <c r="B397" s="70"/>
      <c r="C397" s="70"/>
    </row>
    <row r="398" spans="1:3" x14ac:dyDescent="0.3">
      <c r="A398" s="70"/>
      <c r="B398" s="70"/>
      <c r="C398" s="70"/>
    </row>
    <row r="399" spans="1:3" x14ac:dyDescent="0.3">
      <c r="A399" s="70"/>
      <c r="B399" s="70"/>
      <c r="C399" s="70"/>
    </row>
    <row r="400" spans="1:3" x14ac:dyDescent="0.3">
      <c r="A400" s="70"/>
      <c r="B400" s="70"/>
      <c r="C400" s="70"/>
    </row>
    <row r="401" spans="1:3" x14ac:dyDescent="0.3">
      <c r="A401" s="70"/>
      <c r="B401" s="70"/>
      <c r="C401" s="70"/>
    </row>
    <row r="402" spans="1:3" x14ac:dyDescent="0.3">
      <c r="A402" s="70"/>
      <c r="B402" s="70"/>
      <c r="C402" s="70"/>
    </row>
    <row r="403" spans="1:3" x14ac:dyDescent="0.3">
      <c r="A403" s="70"/>
      <c r="B403" s="70"/>
      <c r="C403" s="70"/>
    </row>
    <row r="404" spans="1:3" x14ac:dyDescent="0.3">
      <c r="A404" s="70"/>
      <c r="B404" s="70"/>
      <c r="C404" s="70"/>
    </row>
    <row r="405" spans="1:3" x14ac:dyDescent="0.3">
      <c r="A405" s="70"/>
      <c r="B405" s="70"/>
      <c r="C405" s="70"/>
    </row>
    <row r="406" spans="1:3" x14ac:dyDescent="0.3">
      <c r="A406" s="70"/>
      <c r="B406" s="70"/>
      <c r="C406" s="70"/>
    </row>
    <row r="407" spans="1:3" x14ac:dyDescent="0.3">
      <c r="A407" s="70"/>
      <c r="B407" s="70"/>
      <c r="C407" s="70"/>
    </row>
    <row r="408" spans="1:3" x14ac:dyDescent="0.3">
      <c r="A408" s="70"/>
      <c r="B408" s="70"/>
      <c r="C408" s="70"/>
    </row>
    <row r="409" spans="1:3" x14ac:dyDescent="0.3">
      <c r="A409" s="70"/>
      <c r="B409" s="70"/>
      <c r="C409" s="70"/>
    </row>
    <row r="410" spans="1:3" x14ac:dyDescent="0.3">
      <c r="A410" s="70"/>
      <c r="B410" s="70"/>
      <c r="C410" s="70"/>
    </row>
    <row r="411" spans="1:3" x14ac:dyDescent="0.3">
      <c r="A411" s="70"/>
      <c r="B411" s="70"/>
      <c r="C411" s="70"/>
    </row>
    <row r="412" spans="1:3" x14ac:dyDescent="0.3">
      <c r="A412" s="70"/>
      <c r="B412" s="70"/>
      <c r="C412" s="70"/>
    </row>
    <row r="413" spans="1:3" x14ac:dyDescent="0.3">
      <c r="A413" s="70"/>
      <c r="B413" s="70"/>
      <c r="C413" s="70"/>
    </row>
    <row r="414" spans="1:3" x14ac:dyDescent="0.3">
      <c r="A414" s="70"/>
      <c r="B414" s="70"/>
      <c r="C414" s="70"/>
    </row>
    <row r="415" spans="1:3" x14ac:dyDescent="0.3">
      <c r="A415" s="70"/>
      <c r="B415" s="70"/>
      <c r="C415" s="70"/>
    </row>
    <row r="416" spans="1:3" x14ac:dyDescent="0.3">
      <c r="A416" s="70"/>
      <c r="B416" s="70"/>
      <c r="C416" s="70"/>
    </row>
    <row r="417" spans="1:3" x14ac:dyDescent="0.3">
      <c r="A417" s="70"/>
      <c r="B417" s="70"/>
      <c r="C417" s="70"/>
    </row>
    <row r="418" spans="1:3" x14ac:dyDescent="0.3">
      <c r="A418" s="70"/>
      <c r="B418" s="70"/>
      <c r="C418" s="70"/>
    </row>
    <row r="419" spans="1:3" x14ac:dyDescent="0.3">
      <c r="A419" s="70"/>
      <c r="B419" s="70"/>
      <c r="C419" s="70"/>
    </row>
    <row r="420" spans="1:3" x14ac:dyDescent="0.3">
      <c r="A420" s="70"/>
      <c r="B420" s="70"/>
      <c r="C420" s="70"/>
    </row>
    <row r="421" spans="1:3" x14ac:dyDescent="0.3">
      <c r="A421" s="70"/>
      <c r="B421" s="70"/>
      <c r="C421" s="70"/>
    </row>
    <row r="422" spans="1:3" x14ac:dyDescent="0.3">
      <c r="A422" s="70"/>
      <c r="B422" s="70"/>
      <c r="C422" s="70"/>
    </row>
    <row r="423" spans="1:3" x14ac:dyDescent="0.3">
      <c r="A423" s="70"/>
      <c r="B423" s="70"/>
      <c r="C423" s="70"/>
    </row>
    <row r="424" spans="1:3" x14ac:dyDescent="0.3">
      <c r="A424" s="70"/>
      <c r="B424" s="70"/>
      <c r="C424" s="70"/>
    </row>
    <row r="425" spans="1:3" x14ac:dyDescent="0.3">
      <c r="A425" s="70"/>
      <c r="B425" s="70"/>
      <c r="C425" s="70"/>
    </row>
    <row r="426" spans="1:3" x14ac:dyDescent="0.3">
      <c r="A426" s="70"/>
      <c r="B426" s="70"/>
      <c r="C426" s="70"/>
    </row>
    <row r="427" spans="1:3" x14ac:dyDescent="0.3">
      <c r="A427" s="70"/>
      <c r="B427" s="70"/>
      <c r="C427" s="70"/>
    </row>
    <row r="428" spans="1:3" x14ac:dyDescent="0.3">
      <c r="A428" s="70"/>
      <c r="B428" s="70"/>
      <c r="C428" s="70"/>
    </row>
    <row r="429" spans="1:3" x14ac:dyDescent="0.3">
      <c r="A429" s="70"/>
      <c r="B429" s="70"/>
      <c r="C429" s="70"/>
    </row>
    <row r="430" spans="1:3" x14ac:dyDescent="0.3">
      <c r="A430" s="70"/>
      <c r="B430" s="70"/>
      <c r="C430" s="70"/>
    </row>
    <row r="431" spans="1:3" x14ac:dyDescent="0.3">
      <c r="A431" s="70"/>
      <c r="B431" s="70"/>
      <c r="C431" s="70"/>
    </row>
    <row r="432" spans="1:3" x14ac:dyDescent="0.3">
      <c r="A432" s="70"/>
      <c r="B432" s="70"/>
      <c r="C432" s="70"/>
    </row>
    <row r="433" spans="1:3" x14ac:dyDescent="0.3">
      <c r="A433" s="70"/>
      <c r="B433" s="70"/>
      <c r="C433" s="70"/>
    </row>
    <row r="434" spans="1:3" x14ac:dyDescent="0.3">
      <c r="A434" s="70"/>
      <c r="B434" s="70"/>
      <c r="C434" s="70"/>
    </row>
    <row r="435" spans="1:3" x14ac:dyDescent="0.3">
      <c r="A435" s="70"/>
      <c r="B435" s="70"/>
      <c r="C435" s="70"/>
    </row>
    <row r="436" spans="1:3" x14ac:dyDescent="0.3">
      <c r="A436" s="70"/>
      <c r="B436" s="70"/>
      <c r="C436" s="70"/>
    </row>
    <row r="437" spans="1:3" x14ac:dyDescent="0.3">
      <c r="A437" s="70"/>
      <c r="B437" s="70"/>
      <c r="C437" s="70"/>
    </row>
    <row r="438" spans="1:3" x14ac:dyDescent="0.3">
      <c r="A438" s="70"/>
      <c r="B438" s="70"/>
      <c r="C438" s="70"/>
    </row>
    <row r="439" spans="1:3" x14ac:dyDescent="0.3">
      <c r="A439" s="70"/>
      <c r="B439" s="70"/>
      <c r="C439" s="70"/>
    </row>
    <row r="440" spans="1:3" x14ac:dyDescent="0.3">
      <c r="A440" s="70"/>
      <c r="B440" s="70"/>
      <c r="C440" s="70"/>
    </row>
    <row r="441" spans="1:3" x14ac:dyDescent="0.3">
      <c r="A441" s="70"/>
      <c r="B441" s="70"/>
      <c r="C441" s="70"/>
    </row>
    <row r="442" spans="1:3" x14ac:dyDescent="0.3">
      <c r="A442" s="70"/>
      <c r="B442" s="70"/>
      <c r="C442" s="70"/>
    </row>
    <row r="443" spans="1:3" x14ac:dyDescent="0.3">
      <c r="A443" s="70"/>
      <c r="B443" s="70"/>
      <c r="C443" s="70"/>
    </row>
    <row r="444" spans="1:3" x14ac:dyDescent="0.3">
      <c r="A444" s="70"/>
      <c r="B444" s="70"/>
      <c r="C444" s="70"/>
    </row>
    <row r="445" spans="1:3" x14ac:dyDescent="0.3">
      <c r="A445" s="70"/>
      <c r="B445" s="70"/>
      <c r="C445" s="70"/>
    </row>
    <row r="446" spans="1:3" x14ac:dyDescent="0.3">
      <c r="A446" s="70"/>
      <c r="B446" s="70"/>
      <c r="C446" s="70"/>
    </row>
    <row r="447" spans="1:3" x14ac:dyDescent="0.3">
      <c r="A447" s="70"/>
      <c r="B447" s="70"/>
      <c r="C447" s="70"/>
    </row>
    <row r="448" spans="1:3" x14ac:dyDescent="0.3">
      <c r="A448" s="70"/>
      <c r="B448" s="70"/>
      <c r="C448" s="70"/>
    </row>
    <row r="449" spans="1:3" x14ac:dyDescent="0.3">
      <c r="A449" s="70"/>
      <c r="B449" s="70"/>
      <c r="C449" s="70"/>
    </row>
    <row r="450" spans="1:3" x14ac:dyDescent="0.3">
      <c r="A450" s="70"/>
      <c r="B450" s="70"/>
      <c r="C450" s="70"/>
    </row>
    <row r="451" spans="1:3" x14ac:dyDescent="0.3">
      <c r="A451" s="70"/>
      <c r="B451" s="70"/>
      <c r="C451" s="70"/>
    </row>
    <row r="452" spans="1:3" x14ac:dyDescent="0.3">
      <c r="A452" s="70"/>
      <c r="B452" s="70"/>
      <c r="C452" s="70"/>
    </row>
    <row r="453" spans="1:3" x14ac:dyDescent="0.3">
      <c r="A453" s="70"/>
      <c r="B453" s="70"/>
      <c r="C453" s="70"/>
    </row>
    <row r="454" spans="1:3" x14ac:dyDescent="0.3">
      <c r="A454" s="70"/>
      <c r="B454" s="70"/>
      <c r="C454" s="70"/>
    </row>
    <row r="455" spans="1:3" x14ac:dyDescent="0.3">
      <c r="A455" s="70"/>
      <c r="B455" s="70"/>
      <c r="C455" s="70"/>
    </row>
    <row r="456" spans="1:3" x14ac:dyDescent="0.3">
      <c r="A456" s="70"/>
      <c r="B456" s="70"/>
      <c r="C456" s="70"/>
    </row>
    <row r="457" spans="1:3" x14ac:dyDescent="0.3">
      <c r="A457" s="70"/>
      <c r="B457" s="70"/>
      <c r="C457" s="70"/>
    </row>
    <row r="458" spans="1:3" x14ac:dyDescent="0.3">
      <c r="A458" s="70"/>
      <c r="B458" s="70"/>
      <c r="C458" s="70"/>
    </row>
    <row r="459" spans="1:3" x14ac:dyDescent="0.3">
      <c r="A459" s="70"/>
      <c r="B459" s="70"/>
      <c r="C459" s="70"/>
    </row>
    <row r="460" spans="1:3" x14ac:dyDescent="0.3">
      <c r="A460" s="70"/>
      <c r="B460" s="70"/>
      <c r="C460" s="70"/>
    </row>
    <row r="461" spans="1:3" x14ac:dyDescent="0.3">
      <c r="A461" s="70"/>
      <c r="B461" s="70"/>
      <c r="C461" s="70"/>
    </row>
    <row r="462" spans="1:3" x14ac:dyDescent="0.3">
      <c r="A462" s="70"/>
      <c r="B462" s="70"/>
      <c r="C462" s="70"/>
    </row>
    <row r="463" spans="1:3" x14ac:dyDescent="0.3">
      <c r="A463" s="70"/>
      <c r="B463" s="70"/>
      <c r="C463" s="70"/>
    </row>
    <row r="464" spans="1:3" x14ac:dyDescent="0.3">
      <c r="A464" s="70"/>
      <c r="B464" s="70"/>
      <c r="C464" s="70"/>
    </row>
    <row r="465" spans="1:3" x14ac:dyDescent="0.3">
      <c r="A465" s="70"/>
      <c r="B465" s="70"/>
      <c r="C465" s="70"/>
    </row>
    <row r="466" spans="1:3" x14ac:dyDescent="0.3">
      <c r="A466" s="70"/>
      <c r="B466" s="70"/>
      <c r="C466" s="70"/>
    </row>
    <row r="467" spans="1:3" x14ac:dyDescent="0.3">
      <c r="A467" s="70"/>
      <c r="B467" s="70"/>
      <c r="C467" s="70"/>
    </row>
    <row r="468" spans="1:3" x14ac:dyDescent="0.3">
      <c r="A468" s="70"/>
      <c r="B468" s="70"/>
      <c r="C468" s="70"/>
    </row>
    <row r="469" spans="1:3" x14ac:dyDescent="0.3">
      <c r="A469" s="70"/>
      <c r="B469" s="70"/>
      <c r="C469" s="70"/>
    </row>
    <row r="470" spans="1:3" x14ac:dyDescent="0.3">
      <c r="A470" s="70"/>
      <c r="B470" s="70"/>
      <c r="C470" s="70"/>
    </row>
    <row r="471" spans="1:3" x14ac:dyDescent="0.3">
      <c r="A471" s="70"/>
      <c r="B471" s="70"/>
      <c r="C471" s="70"/>
    </row>
    <row r="472" spans="1:3" x14ac:dyDescent="0.3">
      <c r="A472" s="70"/>
      <c r="B472" s="70"/>
      <c r="C472" s="70"/>
    </row>
    <row r="473" spans="1:3" x14ac:dyDescent="0.3">
      <c r="A473" s="70"/>
      <c r="B473" s="70"/>
      <c r="C473" s="70"/>
    </row>
    <row r="474" spans="1:3" x14ac:dyDescent="0.3">
      <c r="A474" s="70"/>
      <c r="B474" s="70"/>
      <c r="C474" s="70"/>
    </row>
    <row r="475" spans="1:3" x14ac:dyDescent="0.3">
      <c r="A475" s="70"/>
      <c r="B475" s="70"/>
      <c r="C475" s="70"/>
    </row>
    <row r="476" spans="1:3" x14ac:dyDescent="0.3">
      <c r="A476" s="70"/>
      <c r="B476" s="70"/>
      <c r="C476" s="70"/>
    </row>
    <row r="477" spans="1:3" x14ac:dyDescent="0.3">
      <c r="A477" s="70"/>
      <c r="B477" s="70"/>
      <c r="C477" s="70"/>
    </row>
    <row r="478" spans="1:3" x14ac:dyDescent="0.3">
      <c r="A478" s="70"/>
      <c r="B478" s="70"/>
      <c r="C478" s="70"/>
    </row>
    <row r="479" spans="1:3" x14ac:dyDescent="0.3">
      <c r="A479" s="70"/>
      <c r="B479" s="70"/>
      <c r="C479" s="70"/>
    </row>
    <row r="480" spans="1:3" x14ac:dyDescent="0.3">
      <c r="A480" s="70"/>
      <c r="B480" s="70"/>
      <c r="C480" s="70"/>
    </row>
    <row r="481" spans="1:3" x14ac:dyDescent="0.3">
      <c r="A481" s="70"/>
      <c r="B481" s="70"/>
      <c r="C481" s="70"/>
    </row>
    <row r="482" spans="1:3" x14ac:dyDescent="0.3">
      <c r="A482" s="70"/>
      <c r="B482" s="70"/>
      <c r="C482" s="70"/>
    </row>
    <row r="483" spans="1:3" x14ac:dyDescent="0.3">
      <c r="A483" s="70"/>
      <c r="B483" s="70"/>
      <c r="C483" s="70"/>
    </row>
    <row r="484" spans="1:3" x14ac:dyDescent="0.3">
      <c r="A484" s="70"/>
      <c r="B484" s="70"/>
      <c r="C484" s="70"/>
    </row>
    <row r="485" spans="1:3" x14ac:dyDescent="0.3">
      <c r="A485" s="70"/>
      <c r="B485" s="70"/>
      <c r="C485" s="70"/>
    </row>
    <row r="486" spans="1:3" x14ac:dyDescent="0.3">
      <c r="A486" s="70"/>
      <c r="B486" s="70"/>
      <c r="C486" s="70"/>
    </row>
    <row r="487" spans="1:3" x14ac:dyDescent="0.3">
      <c r="A487" s="70"/>
      <c r="B487" s="70"/>
      <c r="C487" s="70"/>
    </row>
    <row r="488" spans="1:3" x14ac:dyDescent="0.3">
      <c r="A488" s="70"/>
      <c r="B488" s="70"/>
      <c r="C488" s="70"/>
    </row>
    <row r="489" spans="1:3" x14ac:dyDescent="0.3">
      <c r="A489" s="70"/>
      <c r="B489" s="70"/>
      <c r="C489" s="70"/>
    </row>
    <row r="490" spans="1:3" x14ac:dyDescent="0.3">
      <c r="A490" s="70"/>
      <c r="B490" s="70"/>
      <c r="C490" s="70"/>
    </row>
    <row r="491" spans="1:3" x14ac:dyDescent="0.3">
      <c r="A491" s="70"/>
      <c r="B491" s="70"/>
      <c r="C491" s="70"/>
    </row>
    <row r="492" spans="1:3" x14ac:dyDescent="0.3">
      <c r="A492" s="70"/>
      <c r="B492" s="70"/>
      <c r="C492" s="70"/>
    </row>
    <row r="493" spans="1:3" x14ac:dyDescent="0.3">
      <c r="A493" s="70"/>
      <c r="B493" s="70"/>
      <c r="C493" s="70"/>
    </row>
    <row r="494" spans="1:3" x14ac:dyDescent="0.3">
      <c r="A494" s="70"/>
      <c r="B494" s="70"/>
      <c r="C494" s="70"/>
    </row>
    <row r="495" spans="1:3" x14ac:dyDescent="0.3">
      <c r="A495" s="70"/>
      <c r="B495" s="70"/>
      <c r="C495" s="70"/>
    </row>
    <row r="496" spans="1:3" x14ac:dyDescent="0.3">
      <c r="A496" s="70"/>
      <c r="B496" s="70"/>
      <c r="C496" s="70"/>
    </row>
    <row r="497" spans="1:3" x14ac:dyDescent="0.3">
      <c r="A497" s="70"/>
      <c r="B497" s="70"/>
      <c r="C497" s="70"/>
    </row>
    <row r="498" spans="1:3" x14ac:dyDescent="0.3">
      <c r="A498" s="70"/>
      <c r="B498" s="70"/>
      <c r="C498" s="70"/>
    </row>
    <row r="499" spans="1:3" x14ac:dyDescent="0.3">
      <c r="A499" s="70"/>
      <c r="B499" s="70"/>
      <c r="C499" s="70"/>
    </row>
    <row r="500" spans="1:3" x14ac:dyDescent="0.3">
      <c r="A500" s="70"/>
      <c r="B500" s="70"/>
      <c r="C500" s="70"/>
    </row>
    <row r="501" spans="1:3" x14ac:dyDescent="0.3">
      <c r="A501" s="70"/>
      <c r="B501" s="70"/>
      <c r="C501" s="70"/>
    </row>
    <row r="502" spans="1:3" x14ac:dyDescent="0.3">
      <c r="A502" s="70"/>
      <c r="B502" s="70"/>
      <c r="C502" s="70"/>
    </row>
    <row r="503" spans="1:3" x14ac:dyDescent="0.3">
      <c r="A503" s="70"/>
      <c r="B503" s="70"/>
      <c r="C503" s="70"/>
    </row>
    <row r="504" spans="1:3" x14ac:dyDescent="0.3">
      <c r="A504" s="70"/>
      <c r="B504" s="70"/>
      <c r="C504" s="70"/>
    </row>
    <row r="505" spans="1:3" x14ac:dyDescent="0.3">
      <c r="A505" s="70"/>
      <c r="B505" s="70"/>
      <c r="C505" s="70"/>
    </row>
    <row r="506" spans="1:3" x14ac:dyDescent="0.3">
      <c r="A506" s="70"/>
      <c r="B506" s="70"/>
      <c r="C506" s="70"/>
    </row>
    <row r="507" spans="1:3" x14ac:dyDescent="0.3">
      <c r="A507" s="70"/>
      <c r="B507" s="70"/>
      <c r="C507" s="70"/>
    </row>
    <row r="508" spans="1:3" x14ac:dyDescent="0.3">
      <c r="A508" s="70"/>
      <c r="B508" s="70"/>
      <c r="C508" s="70"/>
    </row>
    <row r="509" spans="1:3" x14ac:dyDescent="0.3">
      <c r="A509" s="70"/>
      <c r="B509" s="70"/>
      <c r="C509" s="70"/>
    </row>
    <row r="510" spans="1:3" x14ac:dyDescent="0.3">
      <c r="A510" s="70"/>
      <c r="B510" s="70"/>
      <c r="C510" s="70"/>
    </row>
    <row r="511" spans="1:3" x14ac:dyDescent="0.3">
      <c r="A511" s="70"/>
      <c r="B511" s="70"/>
      <c r="C511" s="70"/>
    </row>
    <row r="512" spans="1:3" x14ac:dyDescent="0.3">
      <c r="A512" s="70"/>
      <c r="B512" s="70"/>
      <c r="C512" s="70"/>
    </row>
    <row r="513" spans="1:3" x14ac:dyDescent="0.3">
      <c r="A513" s="70"/>
      <c r="B513" s="70"/>
      <c r="C513" s="70"/>
    </row>
    <row r="514" spans="1:3" x14ac:dyDescent="0.3">
      <c r="A514" s="70"/>
      <c r="B514" s="70"/>
      <c r="C514" s="70"/>
    </row>
    <row r="515" spans="1:3" x14ac:dyDescent="0.3">
      <c r="A515" s="70"/>
      <c r="B515" s="70"/>
      <c r="C515" s="70"/>
    </row>
    <row r="516" spans="1:3" x14ac:dyDescent="0.3">
      <c r="A516" s="70"/>
      <c r="B516" s="70"/>
      <c r="C516" s="70"/>
    </row>
    <row r="517" spans="1:3" x14ac:dyDescent="0.3">
      <c r="A517" s="70"/>
      <c r="B517" s="70"/>
      <c r="C517" s="70"/>
    </row>
    <row r="518" spans="1:3" x14ac:dyDescent="0.3">
      <c r="A518" s="70"/>
      <c r="B518" s="70"/>
      <c r="C518" s="70"/>
    </row>
    <row r="519" spans="1:3" x14ac:dyDescent="0.3">
      <c r="A519" s="70"/>
      <c r="B519" s="70"/>
      <c r="C519" s="70"/>
    </row>
    <row r="520" spans="1:3" x14ac:dyDescent="0.3">
      <c r="A520" s="70"/>
      <c r="B520" s="70"/>
      <c r="C520" s="70"/>
    </row>
    <row r="521" spans="1:3" x14ac:dyDescent="0.3">
      <c r="A521" s="70"/>
      <c r="B521" s="70"/>
      <c r="C521" s="70"/>
    </row>
    <row r="522" spans="1:3" x14ac:dyDescent="0.3">
      <c r="A522" s="70"/>
      <c r="B522" s="70"/>
      <c r="C522" s="70"/>
    </row>
    <row r="523" spans="1:3" x14ac:dyDescent="0.3">
      <c r="A523" s="70"/>
      <c r="B523" s="70"/>
      <c r="C523" s="70"/>
    </row>
    <row r="524" spans="1:3" x14ac:dyDescent="0.3">
      <c r="A524" s="70"/>
      <c r="B524" s="70"/>
      <c r="C524" s="70"/>
    </row>
    <row r="525" spans="1:3" x14ac:dyDescent="0.3">
      <c r="A525" s="70"/>
      <c r="B525" s="70"/>
      <c r="C525" s="70"/>
    </row>
    <row r="526" spans="1:3" x14ac:dyDescent="0.3">
      <c r="A526" s="70"/>
      <c r="B526" s="70"/>
      <c r="C526" s="70"/>
    </row>
    <row r="527" spans="1:3" x14ac:dyDescent="0.3">
      <c r="A527" s="70"/>
      <c r="B527" s="70"/>
      <c r="C527" s="70"/>
    </row>
    <row r="528" spans="1:3" x14ac:dyDescent="0.3">
      <c r="A528" s="70"/>
      <c r="B528" s="70"/>
      <c r="C528" s="70"/>
    </row>
    <row r="529" spans="1:3" x14ac:dyDescent="0.3">
      <c r="A529" s="70"/>
      <c r="B529" s="70"/>
      <c r="C529" s="70"/>
    </row>
    <row r="530" spans="1:3" x14ac:dyDescent="0.3">
      <c r="A530" s="70"/>
      <c r="B530" s="70"/>
      <c r="C530" s="70"/>
    </row>
    <row r="531" spans="1:3" x14ac:dyDescent="0.3">
      <c r="A531" s="70"/>
      <c r="B531" s="70"/>
      <c r="C531" s="70"/>
    </row>
    <row r="532" spans="1:3" x14ac:dyDescent="0.3">
      <c r="A532" s="70"/>
      <c r="B532" s="70"/>
      <c r="C532" s="70"/>
    </row>
    <row r="533" spans="1:3" x14ac:dyDescent="0.3">
      <c r="A533" s="70"/>
      <c r="B533" s="70"/>
      <c r="C533" s="70"/>
    </row>
    <row r="534" spans="1:3" x14ac:dyDescent="0.3">
      <c r="A534" s="70"/>
      <c r="B534" s="70"/>
      <c r="C534" s="70"/>
    </row>
    <row r="535" spans="1:3" x14ac:dyDescent="0.3">
      <c r="A535" s="70"/>
      <c r="B535" s="70"/>
      <c r="C535" s="70"/>
    </row>
    <row r="536" spans="1:3" x14ac:dyDescent="0.3">
      <c r="A536" s="70"/>
      <c r="B536" s="70"/>
      <c r="C536" s="70"/>
    </row>
    <row r="537" spans="1:3" x14ac:dyDescent="0.3">
      <c r="A537" s="70"/>
      <c r="B537" s="70"/>
      <c r="C537" s="70"/>
    </row>
    <row r="538" spans="1:3" x14ac:dyDescent="0.3">
      <c r="A538" s="70"/>
      <c r="B538" s="70"/>
      <c r="C538" s="70"/>
    </row>
    <row r="539" spans="1:3" x14ac:dyDescent="0.3">
      <c r="A539" s="70"/>
      <c r="B539" s="70"/>
      <c r="C539" s="70"/>
    </row>
    <row r="540" spans="1:3" x14ac:dyDescent="0.3">
      <c r="A540" s="70"/>
      <c r="B540" s="70"/>
      <c r="C540" s="70"/>
    </row>
    <row r="541" spans="1:3" x14ac:dyDescent="0.3">
      <c r="A541" s="70"/>
      <c r="B541" s="70"/>
      <c r="C541" s="70"/>
    </row>
    <row r="542" spans="1:3" x14ac:dyDescent="0.3">
      <c r="A542" s="70"/>
      <c r="B542" s="70"/>
      <c r="C542" s="70"/>
    </row>
    <row r="543" spans="1:3" x14ac:dyDescent="0.3">
      <c r="A543" s="70"/>
      <c r="B543" s="70"/>
      <c r="C543" s="70"/>
    </row>
    <row r="544" spans="1:3" x14ac:dyDescent="0.3">
      <c r="A544" s="70"/>
      <c r="B544" s="70"/>
      <c r="C544" s="70"/>
    </row>
    <row r="545" spans="1:3" x14ac:dyDescent="0.3">
      <c r="A545" s="70"/>
      <c r="B545" s="70"/>
      <c r="C545" s="70"/>
    </row>
    <row r="546" spans="1:3" x14ac:dyDescent="0.3">
      <c r="A546" s="70"/>
      <c r="B546" s="70"/>
      <c r="C546" s="70"/>
    </row>
    <row r="547" spans="1:3" x14ac:dyDescent="0.3">
      <c r="A547" s="70"/>
      <c r="B547" s="70"/>
      <c r="C547" s="70"/>
    </row>
    <row r="548" spans="1:3" x14ac:dyDescent="0.3">
      <c r="A548" s="70"/>
      <c r="B548" s="70"/>
      <c r="C548" s="70"/>
    </row>
    <row r="549" spans="1:3" x14ac:dyDescent="0.3">
      <c r="A549" s="70"/>
      <c r="B549" s="70"/>
      <c r="C549" s="70"/>
    </row>
    <row r="550" spans="1:3" x14ac:dyDescent="0.3">
      <c r="A550" s="70"/>
      <c r="B550" s="70"/>
      <c r="C550" s="70"/>
    </row>
    <row r="551" spans="1:3" x14ac:dyDescent="0.3">
      <c r="A551" s="70"/>
      <c r="B551" s="70"/>
      <c r="C551" s="70"/>
    </row>
    <row r="552" spans="1:3" x14ac:dyDescent="0.3">
      <c r="A552" s="70"/>
      <c r="B552" s="70"/>
      <c r="C552" s="70"/>
    </row>
    <row r="553" spans="1:3" x14ac:dyDescent="0.3">
      <c r="A553" s="70"/>
      <c r="B553" s="70"/>
      <c r="C553" s="70"/>
    </row>
    <row r="554" spans="1:3" x14ac:dyDescent="0.3">
      <c r="A554" s="70"/>
      <c r="B554" s="70"/>
      <c r="C554" s="70"/>
    </row>
    <row r="555" spans="1:3" x14ac:dyDescent="0.3">
      <c r="A555" s="70"/>
      <c r="B555" s="70"/>
      <c r="C555" s="70"/>
    </row>
    <row r="556" spans="1:3" x14ac:dyDescent="0.3">
      <c r="A556" s="70"/>
      <c r="B556" s="70"/>
      <c r="C556" s="70"/>
    </row>
    <row r="557" spans="1:3" x14ac:dyDescent="0.3">
      <c r="A557" s="70"/>
      <c r="B557" s="70"/>
      <c r="C557" s="70"/>
    </row>
    <row r="558" spans="1:3" x14ac:dyDescent="0.3">
      <c r="A558" s="70"/>
      <c r="B558" s="70"/>
      <c r="C558" s="70"/>
    </row>
    <row r="559" spans="1:3" x14ac:dyDescent="0.3">
      <c r="A559" s="70"/>
      <c r="B559" s="70"/>
      <c r="C559" s="70"/>
    </row>
    <row r="560" spans="1:3" x14ac:dyDescent="0.3">
      <c r="A560" s="70"/>
      <c r="B560" s="70"/>
      <c r="C560" s="70"/>
    </row>
    <row r="561" spans="1:3" x14ac:dyDescent="0.3">
      <c r="A561" s="70"/>
      <c r="B561" s="70"/>
      <c r="C561" s="70"/>
    </row>
    <row r="562" spans="1:3" x14ac:dyDescent="0.3">
      <c r="A562" s="70"/>
      <c r="B562" s="70"/>
      <c r="C562" s="70"/>
    </row>
    <row r="563" spans="1:3" x14ac:dyDescent="0.3">
      <c r="A563" s="70"/>
      <c r="B563" s="70"/>
      <c r="C563" s="70"/>
    </row>
    <row r="564" spans="1:3" x14ac:dyDescent="0.3">
      <c r="A564" s="70"/>
      <c r="B564" s="70"/>
      <c r="C564" s="70"/>
    </row>
    <row r="565" spans="1:3" x14ac:dyDescent="0.3">
      <c r="A565" s="70"/>
      <c r="B565" s="70"/>
      <c r="C565" s="70"/>
    </row>
    <row r="566" spans="1:3" x14ac:dyDescent="0.3">
      <c r="A566" s="70"/>
      <c r="B566" s="70"/>
      <c r="C566" s="70"/>
    </row>
    <row r="567" spans="1:3" x14ac:dyDescent="0.3">
      <c r="A567" s="70"/>
      <c r="B567" s="70"/>
      <c r="C567" s="70"/>
    </row>
    <row r="568" spans="1:3" x14ac:dyDescent="0.3">
      <c r="A568" s="70"/>
      <c r="B568" s="70"/>
      <c r="C568" s="70"/>
    </row>
    <row r="569" spans="1:3" x14ac:dyDescent="0.3">
      <c r="A569" s="70"/>
      <c r="B569" s="70"/>
      <c r="C569" s="70"/>
    </row>
    <row r="570" spans="1:3" x14ac:dyDescent="0.3">
      <c r="A570" s="70"/>
      <c r="B570" s="70"/>
      <c r="C570" s="70"/>
    </row>
    <row r="571" spans="1:3" x14ac:dyDescent="0.3">
      <c r="A571" s="70"/>
      <c r="B571" s="70"/>
      <c r="C571" s="70"/>
    </row>
    <row r="572" spans="1:3" x14ac:dyDescent="0.3">
      <c r="A572" s="70"/>
      <c r="B572" s="70"/>
      <c r="C572" s="70"/>
    </row>
    <row r="573" spans="1:3" x14ac:dyDescent="0.3">
      <c r="A573" s="70"/>
      <c r="B573" s="70"/>
      <c r="C573" s="70"/>
    </row>
    <row r="574" spans="1:3" x14ac:dyDescent="0.3">
      <c r="A574" s="70"/>
      <c r="B574" s="70"/>
      <c r="C574" s="70"/>
    </row>
    <row r="575" spans="1:3" x14ac:dyDescent="0.3">
      <c r="A575" s="70"/>
      <c r="B575" s="70"/>
      <c r="C575" s="70"/>
    </row>
    <row r="576" spans="1:3" x14ac:dyDescent="0.3">
      <c r="A576" s="70"/>
      <c r="B576" s="70"/>
      <c r="C576" s="70"/>
    </row>
    <row r="577" spans="1:3" x14ac:dyDescent="0.3">
      <c r="A577" s="70"/>
      <c r="B577" s="70"/>
      <c r="C577" s="70"/>
    </row>
    <row r="578" spans="1:3" x14ac:dyDescent="0.3">
      <c r="A578" s="70"/>
      <c r="B578" s="70"/>
      <c r="C578" s="70"/>
    </row>
    <row r="579" spans="1:3" x14ac:dyDescent="0.3">
      <c r="A579" s="70"/>
      <c r="B579" s="70"/>
      <c r="C579" s="70"/>
    </row>
    <row r="580" spans="1:3" x14ac:dyDescent="0.3">
      <c r="A580" s="70"/>
      <c r="B580" s="70"/>
      <c r="C580" s="70"/>
    </row>
    <row r="581" spans="1:3" x14ac:dyDescent="0.3">
      <c r="A581" s="70"/>
      <c r="B581" s="70"/>
      <c r="C581" s="70"/>
    </row>
    <row r="582" spans="1:3" x14ac:dyDescent="0.3">
      <c r="A582" s="70"/>
      <c r="B582" s="70"/>
      <c r="C582" s="70"/>
    </row>
    <row r="583" spans="1:3" x14ac:dyDescent="0.3">
      <c r="A583" s="70"/>
      <c r="B583" s="70"/>
      <c r="C583" s="70"/>
    </row>
    <row r="584" spans="1:3" x14ac:dyDescent="0.3">
      <c r="A584" s="70"/>
      <c r="B584" s="70"/>
      <c r="C584" s="70"/>
    </row>
    <row r="585" spans="1:3" x14ac:dyDescent="0.3">
      <c r="A585" s="70"/>
      <c r="B585" s="70"/>
      <c r="C585" s="70"/>
    </row>
    <row r="586" spans="1:3" x14ac:dyDescent="0.3">
      <c r="A586" s="70"/>
      <c r="B586" s="70"/>
      <c r="C586" s="70"/>
    </row>
    <row r="587" spans="1:3" x14ac:dyDescent="0.3">
      <c r="A587" s="70"/>
      <c r="B587" s="70"/>
      <c r="C587" s="70"/>
    </row>
    <row r="588" spans="1:3" x14ac:dyDescent="0.3">
      <c r="A588" s="70"/>
      <c r="B588" s="70"/>
      <c r="C588" s="70"/>
    </row>
    <row r="589" spans="1:3" x14ac:dyDescent="0.3">
      <c r="A589" s="70"/>
      <c r="B589" s="70"/>
      <c r="C589" s="70"/>
    </row>
    <row r="590" spans="1:3" x14ac:dyDescent="0.3">
      <c r="A590" s="70"/>
      <c r="B590" s="70"/>
      <c r="C590" s="70"/>
    </row>
    <row r="591" spans="1:3" x14ac:dyDescent="0.3">
      <c r="A591" s="70"/>
      <c r="B591" s="70"/>
      <c r="C591" s="70"/>
    </row>
    <row r="592" spans="1:3" x14ac:dyDescent="0.3">
      <c r="A592" s="70"/>
      <c r="B592" s="70"/>
      <c r="C592" s="70"/>
    </row>
    <row r="593" spans="1:3" x14ac:dyDescent="0.3">
      <c r="A593" s="70"/>
      <c r="B593" s="70"/>
      <c r="C593" s="70"/>
    </row>
    <row r="594" spans="1:3" x14ac:dyDescent="0.3">
      <c r="A594" s="70"/>
      <c r="B594" s="70"/>
      <c r="C594" s="70"/>
    </row>
    <row r="595" spans="1:3" x14ac:dyDescent="0.3">
      <c r="A595" s="70"/>
      <c r="B595" s="70"/>
      <c r="C595" s="70"/>
    </row>
    <row r="596" spans="1:3" x14ac:dyDescent="0.3">
      <c r="A596" s="70"/>
      <c r="B596" s="70"/>
      <c r="C596" s="70"/>
    </row>
    <row r="597" spans="1:3" x14ac:dyDescent="0.3">
      <c r="A597" s="70"/>
      <c r="B597" s="70"/>
      <c r="C597" s="70"/>
    </row>
    <row r="598" spans="1:3" x14ac:dyDescent="0.3">
      <c r="A598" s="70"/>
      <c r="B598" s="70"/>
      <c r="C598" s="70"/>
    </row>
    <row r="599" spans="1:3" x14ac:dyDescent="0.3">
      <c r="A599" s="70"/>
      <c r="B599" s="70"/>
      <c r="C599" s="70"/>
    </row>
    <row r="600" spans="1:3" x14ac:dyDescent="0.3">
      <c r="A600" s="70"/>
      <c r="B600" s="70"/>
      <c r="C600" s="70"/>
    </row>
    <row r="601" spans="1:3" x14ac:dyDescent="0.3">
      <c r="A601" s="70"/>
      <c r="B601" s="70"/>
      <c r="C601" s="70"/>
    </row>
    <row r="602" spans="1:3" x14ac:dyDescent="0.3">
      <c r="A602" s="70"/>
      <c r="B602" s="70"/>
      <c r="C602" s="70"/>
    </row>
    <row r="603" spans="1:3" x14ac:dyDescent="0.3">
      <c r="A603" s="70"/>
      <c r="B603" s="70"/>
      <c r="C603" s="70"/>
    </row>
    <row r="604" spans="1:3" x14ac:dyDescent="0.3">
      <c r="A604" s="70"/>
      <c r="B604" s="70"/>
      <c r="C604" s="70"/>
    </row>
    <row r="605" spans="1:3" x14ac:dyDescent="0.3">
      <c r="A605" s="70"/>
      <c r="B605" s="70"/>
      <c r="C605" s="70"/>
    </row>
    <row r="606" spans="1:3" x14ac:dyDescent="0.3">
      <c r="A606" s="70"/>
      <c r="B606" s="70"/>
      <c r="C606" s="70"/>
    </row>
    <row r="607" spans="1:3" x14ac:dyDescent="0.3">
      <c r="A607" s="70"/>
      <c r="B607" s="70"/>
      <c r="C607" s="70"/>
    </row>
    <row r="608" spans="1:3" x14ac:dyDescent="0.3">
      <c r="A608" s="70"/>
      <c r="B608" s="70"/>
      <c r="C608" s="70"/>
    </row>
    <row r="609" spans="1:3" x14ac:dyDescent="0.3">
      <c r="A609" s="70"/>
      <c r="B609" s="70"/>
      <c r="C609" s="70"/>
    </row>
    <row r="610" spans="1:3" x14ac:dyDescent="0.3">
      <c r="A610" s="70"/>
      <c r="B610" s="70"/>
      <c r="C610" s="70"/>
    </row>
    <row r="611" spans="1:3" x14ac:dyDescent="0.3">
      <c r="A611" s="70"/>
      <c r="B611" s="70"/>
      <c r="C611" s="70"/>
    </row>
    <row r="612" spans="1:3" x14ac:dyDescent="0.3">
      <c r="A612" s="70"/>
      <c r="B612" s="70"/>
      <c r="C612" s="70"/>
    </row>
    <row r="613" spans="1:3" x14ac:dyDescent="0.3">
      <c r="A613" s="70"/>
      <c r="B613" s="70"/>
      <c r="C613" s="70"/>
    </row>
    <row r="614" spans="1:3" x14ac:dyDescent="0.3">
      <c r="A614" s="70"/>
      <c r="B614" s="70"/>
      <c r="C614" s="70"/>
    </row>
    <row r="615" spans="1:3" x14ac:dyDescent="0.3">
      <c r="A615" s="70"/>
      <c r="B615" s="70"/>
      <c r="C615" s="70"/>
    </row>
    <row r="616" spans="1:3" x14ac:dyDescent="0.3">
      <c r="A616" s="70"/>
      <c r="B616" s="70"/>
      <c r="C616" s="70"/>
    </row>
    <row r="617" spans="1:3" x14ac:dyDescent="0.3">
      <c r="A617" s="70"/>
      <c r="B617" s="70"/>
      <c r="C617" s="70"/>
    </row>
    <row r="618" spans="1:3" x14ac:dyDescent="0.3">
      <c r="A618" s="70"/>
      <c r="B618" s="70"/>
      <c r="C618" s="70"/>
    </row>
    <row r="619" spans="1:3" x14ac:dyDescent="0.3">
      <c r="A619" s="70"/>
      <c r="B619" s="70"/>
      <c r="C619" s="70"/>
    </row>
    <row r="620" spans="1:3" x14ac:dyDescent="0.3">
      <c r="A620" s="70"/>
      <c r="B620" s="70"/>
      <c r="C620" s="70"/>
    </row>
    <row r="621" spans="1:3" x14ac:dyDescent="0.3">
      <c r="A621" s="70"/>
      <c r="B621" s="70"/>
      <c r="C621" s="70"/>
    </row>
    <row r="622" spans="1:3" x14ac:dyDescent="0.3">
      <c r="A622" s="70"/>
      <c r="B622" s="70"/>
      <c r="C622" s="70"/>
    </row>
    <row r="623" spans="1:3" x14ac:dyDescent="0.3">
      <c r="A623" s="70"/>
      <c r="B623" s="70"/>
      <c r="C623" s="70"/>
    </row>
    <row r="624" spans="1:3" x14ac:dyDescent="0.3">
      <c r="A624" s="70"/>
      <c r="B624" s="70"/>
      <c r="C624" s="70"/>
    </row>
    <row r="625" spans="1:3" x14ac:dyDescent="0.3">
      <c r="A625" s="70"/>
      <c r="B625" s="70"/>
      <c r="C625" s="70"/>
    </row>
    <row r="626" spans="1:3" x14ac:dyDescent="0.3">
      <c r="A626" s="70"/>
      <c r="B626" s="70"/>
      <c r="C626" s="70"/>
    </row>
    <row r="627" spans="1:3" x14ac:dyDescent="0.3">
      <c r="A627" s="70"/>
      <c r="B627" s="70"/>
      <c r="C627" s="70"/>
    </row>
    <row r="628" spans="1:3" x14ac:dyDescent="0.3">
      <c r="A628" s="70"/>
      <c r="B628" s="70"/>
      <c r="C628" s="70"/>
    </row>
    <row r="629" spans="1:3" x14ac:dyDescent="0.3">
      <c r="A629" s="70"/>
      <c r="B629" s="70"/>
      <c r="C629" s="70"/>
    </row>
    <row r="630" spans="1:3" x14ac:dyDescent="0.3">
      <c r="A630" s="70"/>
      <c r="B630" s="70"/>
      <c r="C630" s="70"/>
    </row>
    <row r="631" spans="1:3" x14ac:dyDescent="0.3">
      <c r="A631" s="70"/>
      <c r="B631" s="70"/>
      <c r="C631" s="70"/>
    </row>
    <row r="632" spans="1:3" x14ac:dyDescent="0.3">
      <c r="A632" s="70"/>
      <c r="B632" s="70"/>
      <c r="C632" s="70"/>
    </row>
    <row r="633" spans="1:3" x14ac:dyDescent="0.3">
      <c r="A633" s="70"/>
      <c r="B633" s="70"/>
      <c r="C633" s="70"/>
    </row>
    <row r="634" spans="1:3" x14ac:dyDescent="0.3">
      <c r="A634" s="70"/>
      <c r="B634" s="70"/>
      <c r="C634" s="70"/>
    </row>
    <row r="635" spans="1:3" x14ac:dyDescent="0.3">
      <c r="A635" s="70"/>
      <c r="B635" s="70"/>
      <c r="C635" s="70"/>
    </row>
    <row r="636" spans="1:3" x14ac:dyDescent="0.3">
      <c r="A636" s="70"/>
      <c r="B636" s="70"/>
      <c r="C636" s="70"/>
    </row>
    <row r="637" spans="1:3" x14ac:dyDescent="0.3">
      <c r="A637" s="70"/>
      <c r="B637" s="70"/>
      <c r="C637" s="70"/>
    </row>
    <row r="638" spans="1:3" x14ac:dyDescent="0.3">
      <c r="A638" s="70"/>
      <c r="B638" s="70"/>
      <c r="C638" s="70"/>
    </row>
    <row r="639" spans="1:3" x14ac:dyDescent="0.3">
      <c r="A639" s="70"/>
      <c r="B639" s="70"/>
      <c r="C639" s="70"/>
    </row>
    <row r="640" spans="1:3" x14ac:dyDescent="0.3">
      <c r="A640" s="70"/>
      <c r="B640" s="70"/>
      <c r="C640" s="70"/>
    </row>
    <row r="641" spans="1:3" x14ac:dyDescent="0.3">
      <c r="A641" s="70"/>
      <c r="B641" s="70"/>
      <c r="C641" s="70"/>
    </row>
    <row r="642" spans="1:3" x14ac:dyDescent="0.3">
      <c r="A642" s="70"/>
      <c r="B642" s="70"/>
      <c r="C642" s="70"/>
    </row>
    <row r="643" spans="1:3" x14ac:dyDescent="0.3">
      <c r="A643" s="70"/>
      <c r="B643" s="70"/>
      <c r="C643" s="70"/>
    </row>
    <row r="644" spans="1:3" x14ac:dyDescent="0.3">
      <c r="A644" s="70"/>
      <c r="B644" s="70"/>
      <c r="C644" s="70"/>
    </row>
    <row r="645" spans="1:3" x14ac:dyDescent="0.3">
      <c r="A645" s="70"/>
      <c r="B645" s="70"/>
      <c r="C645" s="70"/>
    </row>
    <row r="646" spans="1:3" x14ac:dyDescent="0.3">
      <c r="A646" s="70"/>
      <c r="B646" s="70"/>
      <c r="C646" s="70"/>
    </row>
    <row r="647" spans="1:3" x14ac:dyDescent="0.3">
      <c r="A647" s="70"/>
      <c r="B647" s="70"/>
      <c r="C647" s="70"/>
    </row>
    <row r="648" spans="1:3" x14ac:dyDescent="0.3">
      <c r="A648" s="70"/>
      <c r="B648" s="70"/>
      <c r="C648" s="70"/>
    </row>
    <row r="649" spans="1:3" x14ac:dyDescent="0.3">
      <c r="A649" s="70"/>
      <c r="B649" s="70"/>
      <c r="C649" s="70"/>
    </row>
    <row r="650" spans="1:3" x14ac:dyDescent="0.3">
      <c r="A650" s="70"/>
      <c r="B650" s="70"/>
      <c r="C650" s="70"/>
    </row>
    <row r="651" spans="1:3" x14ac:dyDescent="0.3">
      <c r="A651" s="70"/>
      <c r="B651" s="70"/>
      <c r="C651" s="70"/>
    </row>
    <row r="652" spans="1:3" x14ac:dyDescent="0.3">
      <c r="A652" s="70"/>
      <c r="B652" s="70"/>
      <c r="C652" s="70"/>
    </row>
    <row r="653" spans="1:3" x14ac:dyDescent="0.3">
      <c r="A653" s="70"/>
      <c r="B653" s="70"/>
      <c r="C653" s="70"/>
    </row>
    <row r="654" spans="1:3" x14ac:dyDescent="0.3">
      <c r="A654" s="70"/>
      <c r="B654" s="70"/>
      <c r="C654" s="70"/>
    </row>
    <row r="655" spans="1:3" x14ac:dyDescent="0.3">
      <c r="A655" s="70"/>
      <c r="B655" s="70"/>
      <c r="C655" s="70"/>
    </row>
    <row r="656" spans="1:3" x14ac:dyDescent="0.3">
      <c r="A656" s="70"/>
      <c r="B656" s="70"/>
      <c r="C656" s="70"/>
    </row>
    <row r="657" spans="1:3" x14ac:dyDescent="0.3">
      <c r="A657" s="70"/>
      <c r="B657" s="70"/>
      <c r="C657" s="70"/>
    </row>
    <row r="658" spans="1:3" x14ac:dyDescent="0.3">
      <c r="A658" s="70"/>
      <c r="B658" s="70"/>
      <c r="C658" s="70"/>
    </row>
    <row r="659" spans="1:3" x14ac:dyDescent="0.3">
      <c r="A659" s="70"/>
      <c r="B659" s="70"/>
      <c r="C659" s="70"/>
    </row>
    <row r="660" spans="1:3" x14ac:dyDescent="0.3">
      <c r="A660" s="70"/>
      <c r="B660" s="70"/>
      <c r="C660" s="70"/>
    </row>
    <row r="661" spans="1:3" x14ac:dyDescent="0.3">
      <c r="A661" s="70"/>
      <c r="B661" s="70"/>
      <c r="C661" s="70"/>
    </row>
    <row r="662" spans="1:3" x14ac:dyDescent="0.3">
      <c r="A662" s="70"/>
      <c r="B662" s="70"/>
      <c r="C662" s="70"/>
    </row>
    <row r="663" spans="1:3" x14ac:dyDescent="0.3">
      <c r="A663" s="70"/>
      <c r="B663" s="70"/>
      <c r="C663" s="70"/>
    </row>
    <row r="664" spans="1:3" x14ac:dyDescent="0.3">
      <c r="A664" s="70"/>
      <c r="B664" s="70"/>
      <c r="C664" s="70"/>
    </row>
    <row r="665" spans="1:3" x14ac:dyDescent="0.3">
      <c r="A665" s="70"/>
      <c r="B665" s="70"/>
      <c r="C665" s="70"/>
    </row>
    <row r="666" spans="1:3" x14ac:dyDescent="0.3">
      <c r="A666" s="70"/>
      <c r="B666" s="70"/>
      <c r="C666" s="70"/>
    </row>
    <row r="667" spans="1:3" x14ac:dyDescent="0.3">
      <c r="A667" s="70"/>
      <c r="B667" s="70"/>
      <c r="C667" s="70"/>
    </row>
    <row r="668" spans="1:3" x14ac:dyDescent="0.3">
      <c r="A668" s="70"/>
      <c r="B668" s="70"/>
      <c r="C668" s="70"/>
    </row>
    <row r="669" spans="1:3" x14ac:dyDescent="0.3">
      <c r="A669" s="70"/>
      <c r="B669" s="70"/>
      <c r="C669" s="70"/>
    </row>
    <row r="670" spans="1:3" x14ac:dyDescent="0.3">
      <c r="A670" s="70"/>
      <c r="B670" s="70"/>
      <c r="C670" s="70"/>
    </row>
    <row r="671" spans="1:3" x14ac:dyDescent="0.3">
      <c r="A671" s="70"/>
      <c r="B671" s="70"/>
      <c r="C671" s="70"/>
    </row>
    <row r="672" spans="1:3" x14ac:dyDescent="0.3">
      <c r="A672" s="70"/>
      <c r="B672" s="70"/>
      <c r="C672" s="70"/>
    </row>
    <row r="673" spans="1:3" x14ac:dyDescent="0.3">
      <c r="A673" s="70"/>
      <c r="B673" s="70"/>
      <c r="C673" s="70"/>
    </row>
    <row r="674" spans="1:3" x14ac:dyDescent="0.3">
      <c r="A674" s="70"/>
      <c r="B674" s="70"/>
      <c r="C674" s="70"/>
    </row>
    <row r="675" spans="1:3" x14ac:dyDescent="0.3">
      <c r="A675" s="70"/>
      <c r="B675" s="70"/>
      <c r="C675" s="70"/>
    </row>
    <row r="676" spans="1:3" x14ac:dyDescent="0.3">
      <c r="A676" s="70"/>
      <c r="B676" s="70"/>
      <c r="C676" s="70"/>
    </row>
    <row r="677" spans="1:3" x14ac:dyDescent="0.3">
      <c r="A677" s="70"/>
      <c r="B677" s="70"/>
      <c r="C677" s="70"/>
    </row>
    <row r="678" spans="1:3" x14ac:dyDescent="0.3">
      <c r="A678" s="70"/>
      <c r="B678" s="70"/>
      <c r="C678" s="70"/>
    </row>
    <row r="679" spans="1:3" x14ac:dyDescent="0.3">
      <c r="A679" s="70"/>
      <c r="B679" s="70"/>
      <c r="C679" s="70"/>
    </row>
    <row r="680" spans="1:3" x14ac:dyDescent="0.3">
      <c r="A680" s="70"/>
      <c r="B680" s="70"/>
      <c r="C680" s="70"/>
    </row>
    <row r="681" spans="1:3" x14ac:dyDescent="0.3">
      <c r="A681" s="70"/>
      <c r="B681" s="70"/>
      <c r="C681" s="70"/>
    </row>
    <row r="682" spans="1:3" x14ac:dyDescent="0.3">
      <c r="A682" s="70"/>
      <c r="B682" s="70"/>
      <c r="C682" s="70"/>
    </row>
    <row r="683" spans="1:3" x14ac:dyDescent="0.3">
      <c r="A683" s="70"/>
      <c r="B683" s="70"/>
      <c r="C683" s="70"/>
    </row>
    <row r="684" spans="1:3" x14ac:dyDescent="0.3">
      <c r="A684" s="70"/>
      <c r="B684" s="70"/>
      <c r="C684" s="70"/>
    </row>
    <row r="685" spans="1:3" x14ac:dyDescent="0.3">
      <c r="A685" s="70"/>
      <c r="B685" s="70"/>
      <c r="C685" s="70"/>
    </row>
    <row r="686" spans="1:3" x14ac:dyDescent="0.3">
      <c r="A686" s="70"/>
      <c r="B686" s="70"/>
      <c r="C686" s="70"/>
    </row>
    <row r="687" spans="1:3" x14ac:dyDescent="0.3">
      <c r="A687" s="70"/>
      <c r="B687" s="70"/>
      <c r="C687" s="70"/>
    </row>
    <row r="688" spans="1:3" x14ac:dyDescent="0.3">
      <c r="A688" s="70"/>
      <c r="B688" s="70"/>
      <c r="C688" s="70"/>
    </row>
    <row r="689" spans="1:3" x14ac:dyDescent="0.3">
      <c r="A689" s="70"/>
      <c r="B689" s="70"/>
      <c r="C689" s="70"/>
    </row>
    <row r="690" spans="1:3" x14ac:dyDescent="0.3">
      <c r="A690" s="70"/>
      <c r="B690" s="70"/>
      <c r="C690" s="70"/>
    </row>
    <row r="691" spans="1:3" x14ac:dyDescent="0.3">
      <c r="A691" s="70"/>
      <c r="B691" s="70"/>
      <c r="C691" s="70"/>
    </row>
    <row r="692" spans="1:3" x14ac:dyDescent="0.3">
      <c r="A692" s="70"/>
      <c r="B692" s="70"/>
      <c r="C692" s="70"/>
    </row>
    <row r="693" spans="1:3" x14ac:dyDescent="0.3">
      <c r="A693" s="70"/>
      <c r="B693" s="70"/>
      <c r="C693" s="70"/>
    </row>
    <row r="694" spans="1:3" x14ac:dyDescent="0.3">
      <c r="A694" s="70"/>
      <c r="B694" s="70"/>
      <c r="C694" s="70"/>
    </row>
    <row r="695" spans="1:3" x14ac:dyDescent="0.3">
      <c r="A695" s="70"/>
      <c r="B695" s="70"/>
      <c r="C695" s="70"/>
    </row>
    <row r="696" spans="1:3" x14ac:dyDescent="0.3">
      <c r="A696" s="70"/>
      <c r="B696" s="70"/>
      <c r="C696" s="70"/>
    </row>
    <row r="697" spans="1:3" x14ac:dyDescent="0.3">
      <c r="A697" s="70"/>
      <c r="B697" s="70"/>
      <c r="C697" s="70"/>
    </row>
    <row r="698" spans="1:3" x14ac:dyDescent="0.3">
      <c r="A698" s="70"/>
      <c r="B698" s="70"/>
      <c r="C698" s="70"/>
    </row>
    <row r="699" spans="1:3" x14ac:dyDescent="0.3">
      <c r="A699" s="70"/>
      <c r="B699" s="70"/>
      <c r="C699" s="70"/>
    </row>
    <row r="700" spans="1:3" x14ac:dyDescent="0.3">
      <c r="A700" s="70"/>
      <c r="B700" s="70"/>
      <c r="C700" s="70"/>
    </row>
    <row r="701" spans="1:3" x14ac:dyDescent="0.3">
      <c r="A701" s="70"/>
      <c r="B701" s="70"/>
      <c r="C701" s="70"/>
    </row>
    <row r="702" spans="1:3" x14ac:dyDescent="0.3">
      <c r="A702" s="70"/>
      <c r="B702" s="70"/>
      <c r="C702" s="70"/>
    </row>
    <row r="703" spans="1:3" x14ac:dyDescent="0.3">
      <c r="A703" s="70"/>
      <c r="B703" s="70"/>
      <c r="C703" s="70"/>
    </row>
    <row r="704" spans="1:3" x14ac:dyDescent="0.3">
      <c r="A704" s="70"/>
      <c r="B704" s="70"/>
      <c r="C704" s="70"/>
    </row>
    <row r="705" spans="1:3" x14ac:dyDescent="0.3">
      <c r="A705" s="70"/>
      <c r="B705" s="70"/>
      <c r="C705" s="70"/>
    </row>
    <row r="706" spans="1:3" x14ac:dyDescent="0.3">
      <c r="A706" s="70"/>
      <c r="B706" s="70"/>
      <c r="C706" s="70"/>
    </row>
    <row r="707" spans="1:3" x14ac:dyDescent="0.3">
      <c r="A707" s="70"/>
      <c r="B707" s="70"/>
      <c r="C707" s="70"/>
    </row>
    <row r="708" spans="1:3" x14ac:dyDescent="0.3">
      <c r="A708" s="70"/>
      <c r="B708" s="70"/>
      <c r="C708" s="70"/>
    </row>
    <row r="709" spans="1:3" x14ac:dyDescent="0.3">
      <c r="A709" s="70"/>
      <c r="B709" s="70"/>
      <c r="C709" s="70"/>
    </row>
    <row r="710" spans="1:3" x14ac:dyDescent="0.3">
      <c r="A710" s="70"/>
      <c r="B710" s="70"/>
      <c r="C710" s="70"/>
    </row>
    <row r="711" spans="1:3" x14ac:dyDescent="0.3">
      <c r="A711" s="70"/>
      <c r="B711" s="70"/>
      <c r="C711" s="70"/>
    </row>
    <row r="712" spans="1:3" x14ac:dyDescent="0.3">
      <c r="A712" s="70"/>
      <c r="B712" s="70"/>
      <c r="C712" s="70"/>
    </row>
    <row r="713" spans="1:3" x14ac:dyDescent="0.3">
      <c r="A713" s="70"/>
      <c r="B713" s="70"/>
      <c r="C713" s="70"/>
    </row>
    <row r="714" spans="1:3" x14ac:dyDescent="0.3">
      <c r="A714" s="70"/>
      <c r="B714" s="70"/>
      <c r="C714" s="70"/>
    </row>
    <row r="715" spans="1:3" x14ac:dyDescent="0.3">
      <c r="A715" s="70"/>
      <c r="B715" s="70"/>
      <c r="C715" s="70"/>
    </row>
    <row r="716" spans="1:3" x14ac:dyDescent="0.3">
      <c r="A716" s="70"/>
      <c r="B716" s="70"/>
      <c r="C716" s="70"/>
    </row>
    <row r="717" spans="1:3" x14ac:dyDescent="0.3">
      <c r="A717" s="70"/>
      <c r="B717" s="70"/>
      <c r="C717" s="70"/>
    </row>
    <row r="718" spans="1:3" x14ac:dyDescent="0.3">
      <c r="A718" s="70"/>
      <c r="B718" s="70"/>
      <c r="C718" s="70"/>
    </row>
    <row r="719" spans="1:3" x14ac:dyDescent="0.3">
      <c r="A719" s="70"/>
      <c r="B719" s="70"/>
      <c r="C719" s="70"/>
    </row>
    <row r="720" spans="1:3" x14ac:dyDescent="0.3">
      <c r="A720" s="70"/>
      <c r="B720" s="70"/>
      <c r="C720" s="70"/>
    </row>
    <row r="721" spans="1:3" x14ac:dyDescent="0.3">
      <c r="A721" s="70"/>
      <c r="B721" s="70"/>
      <c r="C721" s="70"/>
    </row>
    <row r="722" spans="1:3" x14ac:dyDescent="0.3">
      <c r="A722" s="70"/>
      <c r="B722" s="70"/>
      <c r="C722" s="70"/>
    </row>
    <row r="723" spans="1:3" x14ac:dyDescent="0.3">
      <c r="A723" s="70"/>
      <c r="B723" s="70"/>
      <c r="C723" s="70"/>
    </row>
    <row r="724" spans="1:3" x14ac:dyDescent="0.3">
      <c r="A724" s="70"/>
      <c r="B724" s="70"/>
      <c r="C724" s="70"/>
    </row>
    <row r="725" spans="1:3" x14ac:dyDescent="0.3">
      <c r="A725" s="70"/>
      <c r="B725" s="70"/>
      <c r="C725" s="70"/>
    </row>
    <row r="726" spans="1:3" x14ac:dyDescent="0.3">
      <c r="A726" s="70"/>
      <c r="B726" s="70"/>
      <c r="C726" s="70"/>
    </row>
    <row r="727" spans="1:3" x14ac:dyDescent="0.3">
      <c r="A727" s="70"/>
      <c r="B727" s="70"/>
      <c r="C727" s="70"/>
    </row>
    <row r="728" spans="1:3" x14ac:dyDescent="0.3">
      <c r="A728" s="70"/>
      <c r="B728" s="70"/>
      <c r="C728" s="70"/>
    </row>
    <row r="729" spans="1:3" x14ac:dyDescent="0.3">
      <c r="A729" s="70"/>
      <c r="B729" s="70"/>
      <c r="C729" s="70"/>
    </row>
    <row r="730" spans="1:3" x14ac:dyDescent="0.3">
      <c r="A730" s="70"/>
      <c r="B730" s="70"/>
      <c r="C730" s="70"/>
    </row>
    <row r="731" spans="1:3" x14ac:dyDescent="0.3">
      <c r="A731" s="70"/>
      <c r="B731" s="70"/>
      <c r="C731" s="70"/>
    </row>
    <row r="732" spans="1:3" x14ac:dyDescent="0.3">
      <c r="A732" s="70"/>
      <c r="B732" s="70"/>
      <c r="C732" s="70"/>
    </row>
    <row r="733" spans="1:3" x14ac:dyDescent="0.3">
      <c r="A733" s="70"/>
      <c r="B733" s="70"/>
      <c r="C733" s="70"/>
    </row>
    <row r="734" spans="1:3" x14ac:dyDescent="0.3">
      <c r="A734" s="70"/>
      <c r="B734" s="70"/>
      <c r="C734" s="70"/>
    </row>
    <row r="735" spans="1:3" x14ac:dyDescent="0.3">
      <c r="A735" s="70"/>
      <c r="B735" s="70"/>
      <c r="C735" s="70"/>
    </row>
    <row r="736" spans="1:3" x14ac:dyDescent="0.3">
      <c r="A736" s="70"/>
      <c r="B736" s="70"/>
      <c r="C736" s="70"/>
    </row>
    <row r="737" spans="1:3" x14ac:dyDescent="0.3">
      <c r="A737" s="70"/>
      <c r="B737" s="70"/>
      <c r="C737" s="70"/>
    </row>
    <row r="738" spans="1:3" x14ac:dyDescent="0.3">
      <c r="A738" s="70"/>
      <c r="B738" s="70"/>
      <c r="C738" s="70"/>
    </row>
    <row r="739" spans="1:3" x14ac:dyDescent="0.3">
      <c r="A739" s="70"/>
      <c r="B739" s="70"/>
      <c r="C739" s="70"/>
    </row>
    <row r="740" spans="1:3" x14ac:dyDescent="0.3">
      <c r="A740" s="70"/>
      <c r="B740" s="70"/>
      <c r="C740" s="70"/>
    </row>
    <row r="741" spans="1:3" x14ac:dyDescent="0.3">
      <c r="A741" s="70"/>
      <c r="B741" s="70"/>
      <c r="C741" s="70"/>
    </row>
    <row r="742" spans="1:3" x14ac:dyDescent="0.3">
      <c r="A742" s="70"/>
      <c r="B742" s="70"/>
      <c r="C742" s="70"/>
    </row>
    <row r="743" spans="1:3" x14ac:dyDescent="0.3">
      <c r="A743" s="70"/>
      <c r="B743" s="70"/>
      <c r="C743" s="70"/>
    </row>
    <row r="744" spans="1:3" x14ac:dyDescent="0.3">
      <c r="A744" s="70"/>
      <c r="B744" s="70"/>
      <c r="C744" s="70"/>
    </row>
    <row r="745" spans="1:3" x14ac:dyDescent="0.3">
      <c r="A745" s="70"/>
      <c r="B745" s="70"/>
      <c r="C745" s="70"/>
    </row>
    <row r="746" spans="1:3" x14ac:dyDescent="0.3">
      <c r="A746" s="70"/>
      <c r="B746" s="70"/>
      <c r="C746" s="70"/>
    </row>
    <row r="747" spans="1:3" x14ac:dyDescent="0.3">
      <c r="A747" s="70"/>
      <c r="B747" s="70"/>
      <c r="C747" s="70"/>
    </row>
    <row r="748" spans="1:3" x14ac:dyDescent="0.3">
      <c r="A748" s="70"/>
      <c r="B748" s="70"/>
      <c r="C748" s="70"/>
    </row>
    <row r="749" spans="1:3" x14ac:dyDescent="0.3">
      <c r="A749" s="70"/>
      <c r="B749" s="70"/>
      <c r="C749" s="70"/>
    </row>
    <row r="750" spans="1:3" x14ac:dyDescent="0.3">
      <c r="A750" s="70"/>
      <c r="B750" s="70"/>
      <c r="C750" s="70"/>
    </row>
    <row r="751" spans="1:3" x14ac:dyDescent="0.3">
      <c r="A751" s="70"/>
      <c r="B751" s="70"/>
      <c r="C751" s="70"/>
    </row>
    <row r="752" spans="1:3" x14ac:dyDescent="0.3">
      <c r="A752" s="70"/>
      <c r="B752" s="70"/>
      <c r="C752" s="70"/>
    </row>
    <row r="753" spans="1:3" x14ac:dyDescent="0.3">
      <c r="A753" s="70"/>
      <c r="B753" s="70"/>
      <c r="C753" s="70"/>
    </row>
    <row r="754" spans="1:3" x14ac:dyDescent="0.3">
      <c r="A754" s="70"/>
      <c r="B754" s="70"/>
      <c r="C754" s="70"/>
    </row>
    <row r="755" spans="1:3" x14ac:dyDescent="0.3">
      <c r="A755" s="70"/>
      <c r="B755" s="70"/>
      <c r="C755" s="70"/>
    </row>
    <row r="756" spans="1:3" x14ac:dyDescent="0.3">
      <c r="A756" s="70"/>
      <c r="B756" s="70"/>
      <c r="C756" s="70"/>
    </row>
    <row r="757" spans="1:3" x14ac:dyDescent="0.3">
      <c r="A757" s="70"/>
      <c r="B757" s="70"/>
      <c r="C757" s="70"/>
    </row>
    <row r="758" spans="1:3" x14ac:dyDescent="0.3">
      <c r="A758" s="70"/>
      <c r="B758" s="70"/>
      <c r="C758" s="70"/>
    </row>
    <row r="759" spans="1:3" x14ac:dyDescent="0.3">
      <c r="A759" s="70"/>
      <c r="B759" s="70"/>
      <c r="C759" s="70"/>
    </row>
    <row r="760" spans="1:3" x14ac:dyDescent="0.3">
      <c r="A760" s="70"/>
      <c r="B760" s="70"/>
      <c r="C760" s="70"/>
    </row>
    <row r="761" spans="1:3" x14ac:dyDescent="0.3">
      <c r="A761" s="70"/>
      <c r="B761" s="70"/>
      <c r="C761" s="70"/>
    </row>
    <row r="762" spans="1:3" x14ac:dyDescent="0.3">
      <c r="A762" s="70"/>
      <c r="B762" s="70"/>
      <c r="C762" s="70"/>
    </row>
    <row r="763" spans="1:3" x14ac:dyDescent="0.3">
      <c r="A763" s="70"/>
      <c r="B763" s="70"/>
      <c r="C763" s="70"/>
    </row>
    <row r="764" spans="1:3" x14ac:dyDescent="0.3">
      <c r="A764" s="70"/>
      <c r="B764" s="70"/>
      <c r="C764" s="70"/>
    </row>
    <row r="765" spans="1:3" x14ac:dyDescent="0.3">
      <c r="A765" s="70"/>
      <c r="B765" s="70"/>
      <c r="C765" s="70"/>
    </row>
    <row r="766" spans="1:3" x14ac:dyDescent="0.3">
      <c r="A766" s="70"/>
      <c r="B766" s="70"/>
      <c r="C766" s="70"/>
    </row>
    <row r="767" spans="1:3" x14ac:dyDescent="0.3">
      <c r="A767" s="70"/>
      <c r="B767" s="70"/>
      <c r="C767" s="70"/>
    </row>
    <row r="768" spans="1:3" x14ac:dyDescent="0.3">
      <c r="A768" s="70"/>
      <c r="B768" s="70"/>
      <c r="C768" s="70"/>
    </row>
    <row r="769" spans="1:3" x14ac:dyDescent="0.3">
      <c r="A769" s="70"/>
      <c r="B769" s="70"/>
      <c r="C769" s="70"/>
    </row>
    <row r="770" spans="1:3" x14ac:dyDescent="0.3">
      <c r="A770" s="70"/>
      <c r="B770" s="70"/>
      <c r="C770" s="70"/>
    </row>
    <row r="771" spans="1:3" x14ac:dyDescent="0.3">
      <c r="A771" s="70"/>
      <c r="B771" s="70"/>
      <c r="C771" s="70"/>
    </row>
    <row r="772" spans="1:3" x14ac:dyDescent="0.3">
      <c r="A772" s="70"/>
      <c r="B772" s="70"/>
      <c r="C772" s="70"/>
    </row>
    <row r="773" spans="1:3" x14ac:dyDescent="0.3">
      <c r="A773" s="70"/>
      <c r="B773" s="70"/>
      <c r="C773" s="70"/>
    </row>
    <row r="774" spans="1:3" x14ac:dyDescent="0.3">
      <c r="A774" s="70"/>
      <c r="B774" s="70"/>
      <c r="C774" s="70"/>
    </row>
    <row r="775" spans="1:3" x14ac:dyDescent="0.3">
      <c r="A775" s="70"/>
      <c r="B775" s="70"/>
      <c r="C775" s="70"/>
    </row>
    <row r="776" spans="1:3" x14ac:dyDescent="0.3">
      <c r="A776" s="70"/>
      <c r="B776" s="70"/>
      <c r="C776" s="70"/>
    </row>
    <row r="777" spans="1:3" x14ac:dyDescent="0.3">
      <c r="A777" s="70"/>
      <c r="B777" s="70"/>
      <c r="C777" s="70"/>
    </row>
    <row r="778" spans="1:3" x14ac:dyDescent="0.3">
      <c r="A778" s="70"/>
      <c r="B778" s="70"/>
      <c r="C778" s="70"/>
    </row>
    <row r="779" spans="1:3" x14ac:dyDescent="0.3">
      <c r="A779" s="70"/>
      <c r="B779" s="70"/>
      <c r="C779" s="70"/>
    </row>
    <row r="780" spans="1:3" x14ac:dyDescent="0.3">
      <c r="A780" s="70"/>
      <c r="B780" s="70"/>
      <c r="C780" s="70"/>
    </row>
    <row r="781" spans="1:3" x14ac:dyDescent="0.3">
      <c r="A781" s="70"/>
      <c r="B781" s="70"/>
      <c r="C781" s="70"/>
    </row>
    <row r="782" spans="1:3" x14ac:dyDescent="0.3">
      <c r="A782" s="70"/>
      <c r="B782" s="70"/>
      <c r="C782" s="70"/>
    </row>
    <row r="783" spans="1:3" x14ac:dyDescent="0.3">
      <c r="A783" s="70"/>
      <c r="B783" s="70"/>
      <c r="C783" s="70"/>
    </row>
    <row r="784" spans="1:3" x14ac:dyDescent="0.3">
      <c r="A784" s="70"/>
      <c r="B784" s="70"/>
      <c r="C784" s="70"/>
    </row>
    <row r="785" spans="1:3" x14ac:dyDescent="0.3">
      <c r="A785" s="70"/>
      <c r="B785" s="70"/>
      <c r="C785" s="70"/>
    </row>
    <row r="786" spans="1:3" x14ac:dyDescent="0.3">
      <c r="A786" s="70"/>
      <c r="B786" s="70"/>
      <c r="C786" s="70"/>
    </row>
    <row r="787" spans="1:3" x14ac:dyDescent="0.3">
      <c r="A787" s="70"/>
      <c r="B787" s="70"/>
      <c r="C787" s="70"/>
    </row>
    <row r="788" spans="1:3" x14ac:dyDescent="0.3">
      <c r="A788" s="70"/>
      <c r="B788" s="70"/>
      <c r="C788" s="70"/>
    </row>
    <row r="789" spans="1:3" x14ac:dyDescent="0.3">
      <c r="A789" s="70"/>
      <c r="B789" s="70"/>
      <c r="C789" s="70"/>
    </row>
    <row r="790" spans="1:3" x14ac:dyDescent="0.3">
      <c r="A790" s="70"/>
      <c r="B790" s="70"/>
      <c r="C790" s="70"/>
    </row>
    <row r="791" spans="1:3" x14ac:dyDescent="0.3">
      <c r="A791" s="70"/>
      <c r="B791" s="70"/>
      <c r="C791" s="70"/>
    </row>
    <row r="792" spans="1:3" x14ac:dyDescent="0.3">
      <c r="A792" s="70"/>
      <c r="B792" s="70"/>
      <c r="C792" s="70"/>
    </row>
    <row r="793" spans="1:3" x14ac:dyDescent="0.3">
      <c r="A793" s="70"/>
      <c r="B793" s="70"/>
      <c r="C793" s="70"/>
    </row>
    <row r="794" spans="1:3" x14ac:dyDescent="0.3">
      <c r="A794" s="70"/>
      <c r="B794" s="70"/>
      <c r="C794" s="70"/>
    </row>
    <row r="795" spans="1:3" x14ac:dyDescent="0.3">
      <c r="A795" s="70"/>
      <c r="B795" s="70"/>
      <c r="C795" s="70"/>
    </row>
    <row r="796" spans="1:3" x14ac:dyDescent="0.3">
      <c r="A796" s="70"/>
      <c r="B796" s="70"/>
      <c r="C796" s="70"/>
    </row>
    <row r="797" spans="1:3" x14ac:dyDescent="0.3">
      <c r="A797" s="70"/>
      <c r="B797" s="70"/>
      <c r="C797" s="70"/>
    </row>
    <row r="798" spans="1:3" x14ac:dyDescent="0.3">
      <c r="A798" s="70"/>
      <c r="B798" s="70"/>
      <c r="C798" s="70"/>
    </row>
    <row r="799" spans="1:3" x14ac:dyDescent="0.3">
      <c r="A799" s="70"/>
      <c r="B799" s="70"/>
      <c r="C799" s="70"/>
    </row>
    <row r="800" spans="1:3" x14ac:dyDescent="0.3">
      <c r="A800" s="70"/>
      <c r="B800" s="70"/>
      <c r="C800" s="70"/>
    </row>
    <row r="801" spans="1:3" x14ac:dyDescent="0.3">
      <c r="A801" s="70"/>
      <c r="B801" s="70"/>
      <c r="C801" s="70"/>
    </row>
    <row r="802" spans="1:3" x14ac:dyDescent="0.3">
      <c r="A802" s="70"/>
      <c r="B802" s="70"/>
      <c r="C802" s="70"/>
    </row>
    <row r="803" spans="1:3" x14ac:dyDescent="0.3">
      <c r="A803" s="70"/>
      <c r="B803" s="70"/>
      <c r="C803" s="70"/>
    </row>
    <row r="804" spans="1:3" x14ac:dyDescent="0.3">
      <c r="A804" s="70"/>
      <c r="B804" s="70"/>
      <c r="C804" s="70"/>
    </row>
    <row r="805" spans="1:3" x14ac:dyDescent="0.3">
      <c r="A805" s="70"/>
      <c r="B805" s="70"/>
      <c r="C805" s="70"/>
    </row>
    <row r="806" spans="1:3" x14ac:dyDescent="0.3">
      <c r="A806" s="70"/>
      <c r="B806" s="70"/>
      <c r="C806" s="70"/>
    </row>
    <row r="807" spans="1:3" x14ac:dyDescent="0.3">
      <c r="A807" s="70"/>
      <c r="B807" s="70"/>
      <c r="C807" s="70"/>
    </row>
    <row r="808" spans="1:3" x14ac:dyDescent="0.3">
      <c r="A808" s="70"/>
      <c r="B808" s="70"/>
      <c r="C808" s="70"/>
    </row>
    <row r="809" spans="1:3" x14ac:dyDescent="0.3">
      <c r="A809" s="70"/>
      <c r="B809" s="70"/>
      <c r="C809" s="70"/>
    </row>
    <row r="810" spans="1:3" x14ac:dyDescent="0.3">
      <c r="A810" s="70"/>
      <c r="B810" s="70"/>
      <c r="C810" s="70"/>
    </row>
    <row r="811" spans="1:3" x14ac:dyDescent="0.3">
      <c r="A811" s="70"/>
      <c r="B811" s="70"/>
      <c r="C811" s="70"/>
    </row>
    <row r="812" spans="1:3" x14ac:dyDescent="0.3">
      <c r="A812" s="70"/>
      <c r="B812" s="70"/>
      <c r="C812" s="70"/>
    </row>
    <row r="813" spans="1:3" x14ac:dyDescent="0.3">
      <c r="A813" s="70"/>
      <c r="B813" s="70"/>
      <c r="C813" s="70"/>
    </row>
    <row r="814" spans="1:3" x14ac:dyDescent="0.3">
      <c r="A814" s="70"/>
      <c r="B814" s="70"/>
      <c r="C814" s="70"/>
    </row>
    <row r="815" spans="1:3" x14ac:dyDescent="0.3">
      <c r="A815" s="70"/>
      <c r="B815" s="70"/>
      <c r="C815" s="70"/>
    </row>
    <row r="816" spans="1:3" x14ac:dyDescent="0.3">
      <c r="A816" s="70"/>
      <c r="B816" s="70"/>
      <c r="C816" s="70"/>
    </row>
    <row r="817" spans="1:3" x14ac:dyDescent="0.3">
      <c r="A817" s="70"/>
      <c r="B817" s="70"/>
      <c r="C817" s="70"/>
    </row>
    <row r="818" spans="1:3" x14ac:dyDescent="0.3">
      <c r="A818" s="70"/>
      <c r="B818" s="70"/>
      <c r="C818" s="70"/>
    </row>
    <row r="819" spans="1:3" x14ac:dyDescent="0.3">
      <c r="A819" s="70"/>
      <c r="B819" s="70"/>
      <c r="C819" s="70"/>
    </row>
    <row r="820" spans="1:3" x14ac:dyDescent="0.3">
      <c r="A820" s="70"/>
      <c r="B820" s="70"/>
      <c r="C820" s="70"/>
    </row>
    <row r="821" spans="1:3" x14ac:dyDescent="0.3">
      <c r="A821" s="70"/>
      <c r="B821" s="70"/>
      <c r="C821" s="70"/>
    </row>
    <row r="822" spans="1:3" x14ac:dyDescent="0.3">
      <c r="A822" s="70"/>
      <c r="B822" s="70"/>
      <c r="C822" s="70"/>
    </row>
    <row r="823" spans="1:3" x14ac:dyDescent="0.3">
      <c r="A823" s="70"/>
      <c r="B823" s="70"/>
      <c r="C823" s="70"/>
    </row>
    <row r="824" spans="1:3" x14ac:dyDescent="0.3">
      <c r="A824" s="70"/>
      <c r="B824" s="70"/>
      <c r="C824" s="70"/>
    </row>
    <row r="825" spans="1:3" x14ac:dyDescent="0.3">
      <c r="A825" s="70"/>
      <c r="B825" s="70"/>
      <c r="C825" s="70"/>
    </row>
    <row r="826" spans="1:3" x14ac:dyDescent="0.3">
      <c r="A826" s="70"/>
      <c r="B826" s="70"/>
      <c r="C826" s="70"/>
    </row>
    <row r="827" spans="1:3" x14ac:dyDescent="0.3">
      <c r="A827" s="70"/>
      <c r="B827" s="70"/>
      <c r="C827" s="70"/>
    </row>
    <row r="828" spans="1:3" x14ac:dyDescent="0.3">
      <c r="A828" s="70"/>
      <c r="B828" s="70"/>
      <c r="C828" s="70"/>
    </row>
    <row r="829" spans="1:3" x14ac:dyDescent="0.3">
      <c r="A829" s="70"/>
      <c r="B829" s="70"/>
      <c r="C829" s="70"/>
    </row>
    <row r="830" spans="1:3" x14ac:dyDescent="0.3">
      <c r="A830" s="70"/>
      <c r="B830" s="70"/>
      <c r="C830" s="70"/>
    </row>
    <row r="831" spans="1:3" x14ac:dyDescent="0.3">
      <c r="A831" s="70"/>
      <c r="B831" s="70"/>
      <c r="C831" s="70"/>
    </row>
    <row r="832" spans="1:3" x14ac:dyDescent="0.3">
      <c r="A832" s="70"/>
      <c r="B832" s="70"/>
      <c r="C832" s="70"/>
    </row>
    <row r="833" spans="1:3" x14ac:dyDescent="0.3">
      <c r="A833" s="70"/>
      <c r="B833" s="70"/>
      <c r="C833" s="70"/>
    </row>
    <row r="834" spans="1:3" x14ac:dyDescent="0.3">
      <c r="A834" s="70"/>
      <c r="B834" s="70"/>
      <c r="C834" s="70"/>
    </row>
    <row r="835" spans="1:3" x14ac:dyDescent="0.3">
      <c r="A835" s="70"/>
      <c r="B835" s="70"/>
      <c r="C835" s="70"/>
    </row>
    <row r="836" spans="1:3" x14ac:dyDescent="0.3">
      <c r="A836" s="70"/>
      <c r="B836" s="70"/>
      <c r="C836" s="70"/>
    </row>
    <row r="837" spans="1:3" x14ac:dyDescent="0.3">
      <c r="A837" s="70"/>
      <c r="B837" s="70"/>
      <c r="C837" s="70"/>
    </row>
    <row r="838" spans="1:3" x14ac:dyDescent="0.3">
      <c r="A838" s="70"/>
      <c r="B838" s="70"/>
      <c r="C838" s="70"/>
    </row>
    <row r="839" spans="1:3" x14ac:dyDescent="0.3">
      <c r="A839" s="70"/>
      <c r="B839" s="70"/>
      <c r="C839" s="70"/>
    </row>
    <row r="840" spans="1:3" x14ac:dyDescent="0.3">
      <c r="A840" s="70"/>
      <c r="B840" s="70"/>
      <c r="C840" s="70"/>
    </row>
    <row r="841" spans="1:3" x14ac:dyDescent="0.3">
      <c r="A841" s="70"/>
      <c r="B841" s="70"/>
      <c r="C841" s="70"/>
    </row>
    <row r="842" spans="1:3" x14ac:dyDescent="0.3">
      <c r="A842" s="70"/>
      <c r="B842" s="70"/>
      <c r="C842" s="70"/>
    </row>
    <row r="843" spans="1:3" x14ac:dyDescent="0.3">
      <c r="A843" s="70"/>
      <c r="B843" s="70"/>
      <c r="C843" s="70"/>
    </row>
    <row r="844" spans="1:3" x14ac:dyDescent="0.3">
      <c r="A844" s="70"/>
      <c r="B844" s="70"/>
      <c r="C844" s="70"/>
    </row>
    <row r="845" spans="1:3" x14ac:dyDescent="0.3">
      <c r="A845" s="70"/>
      <c r="B845" s="70"/>
      <c r="C845" s="70"/>
    </row>
    <row r="846" spans="1:3" x14ac:dyDescent="0.3">
      <c r="A846" s="70"/>
      <c r="B846" s="70"/>
      <c r="C846" s="70"/>
    </row>
    <row r="847" spans="1:3" x14ac:dyDescent="0.3">
      <c r="A847" s="70"/>
      <c r="B847" s="70"/>
      <c r="C847" s="70"/>
    </row>
    <row r="848" spans="1:3" x14ac:dyDescent="0.3">
      <c r="A848" s="70"/>
      <c r="B848" s="70"/>
      <c r="C848" s="70"/>
    </row>
    <row r="849" spans="1:3" x14ac:dyDescent="0.3">
      <c r="A849" s="70"/>
      <c r="B849" s="70"/>
      <c r="C849" s="70"/>
    </row>
    <row r="850" spans="1:3" x14ac:dyDescent="0.3">
      <c r="A850" s="70"/>
      <c r="B850" s="70"/>
      <c r="C850" s="70"/>
    </row>
    <row r="851" spans="1:3" x14ac:dyDescent="0.3">
      <c r="A851" s="70"/>
      <c r="B851" s="70"/>
      <c r="C851" s="70"/>
    </row>
    <row r="852" spans="1:3" x14ac:dyDescent="0.3">
      <c r="A852" s="70"/>
      <c r="B852" s="70"/>
      <c r="C852" s="70"/>
    </row>
    <row r="853" spans="1:3" x14ac:dyDescent="0.3">
      <c r="A853" s="70"/>
      <c r="B853" s="70"/>
      <c r="C853" s="70"/>
    </row>
    <row r="854" spans="1:3" x14ac:dyDescent="0.3">
      <c r="A854" s="70"/>
      <c r="B854" s="70"/>
      <c r="C854" s="70"/>
    </row>
    <row r="855" spans="1:3" x14ac:dyDescent="0.3">
      <c r="A855" s="70"/>
      <c r="B855" s="70"/>
      <c r="C855" s="70"/>
    </row>
    <row r="856" spans="1:3" x14ac:dyDescent="0.3">
      <c r="A856" s="70"/>
      <c r="B856" s="70"/>
      <c r="C856" s="70"/>
    </row>
    <row r="857" spans="1:3" x14ac:dyDescent="0.3">
      <c r="A857" s="70"/>
      <c r="B857" s="70"/>
      <c r="C857" s="70"/>
    </row>
    <row r="858" spans="1:3" x14ac:dyDescent="0.3">
      <c r="A858" s="70"/>
      <c r="B858" s="70"/>
      <c r="C858" s="70"/>
    </row>
    <row r="859" spans="1:3" x14ac:dyDescent="0.3">
      <c r="A859" s="70"/>
      <c r="B859" s="70"/>
      <c r="C859" s="70"/>
    </row>
    <row r="860" spans="1:3" x14ac:dyDescent="0.3">
      <c r="A860" s="70"/>
      <c r="B860" s="70"/>
      <c r="C860" s="70"/>
    </row>
    <row r="861" spans="1:3" x14ac:dyDescent="0.3">
      <c r="A861" s="70"/>
      <c r="B861" s="70"/>
      <c r="C861" s="70"/>
    </row>
    <row r="862" spans="1:3" x14ac:dyDescent="0.3">
      <c r="A862" s="70"/>
      <c r="B862" s="70"/>
      <c r="C862" s="70"/>
    </row>
    <row r="863" spans="1:3" x14ac:dyDescent="0.3">
      <c r="A863" s="70"/>
      <c r="B863" s="70"/>
      <c r="C863" s="70"/>
    </row>
    <row r="864" spans="1:3" x14ac:dyDescent="0.3">
      <c r="A864" s="70"/>
      <c r="B864" s="70"/>
      <c r="C864" s="70"/>
    </row>
    <row r="865" spans="1:3" x14ac:dyDescent="0.3">
      <c r="A865" s="70"/>
      <c r="B865" s="70"/>
      <c r="C865" s="70"/>
    </row>
    <row r="866" spans="1:3" x14ac:dyDescent="0.3">
      <c r="A866" s="70"/>
      <c r="B866" s="70"/>
      <c r="C866" s="70"/>
    </row>
    <row r="867" spans="1:3" x14ac:dyDescent="0.3">
      <c r="A867" s="70"/>
      <c r="B867" s="70"/>
      <c r="C867" s="70"/>
    </row>
    <row r="868" spans="1:3" x14ac:dyDescent="0.3">
      <c r="A868" s="70"/>
      <c r="B868" s="70"/>
      <c r="C868" s="70"/>
    </row>
    <row r="869" spans="1:3" x14ac:dyDescent="0.3">
      <c r="A869" s="70"/>
      <c r="B869" s="70"/>
      <c r="C869" s="70"/>
    </row>
    <row r="870" spans="1:3" x14ac:dyDescent="0.3">
      <c r="A870" s="70"/>
      <c r="B870" s="70"/>
      <c r="C870" s="70"/>
    </row>
    <row r="871" spans="1:3" x14ac:dyDescent="0.3">
      <c r="A871" s="70"/>
      <c r="B871" s="70"/>
      <c r="C871" s="70"/>
    </row>
    <row r="872" spans="1:3" x14ac:dyDescent="0.3">
      <c r="A872" s="70"/>
      <c r="B872" s="70"/>
      <c r="C872" s="70"/>
    </row>
    <row r="873" spans="1:3" x14ac:dyDescent="0.3">
      <c r="A873" s="70"/>
      <c r="B873" s="70"/>
      <c r="C873" s="70"/>
    </row>
    <row r="874" spans="1:3" x14ac:dyDescent="0.3">
      <c r="A874" s="70"/>
      <c r="B874" s="70"/>
      <c r="C874" s="70"/>
    </row>
    <row r="875" spans="1:3" x14ac:dyDescent="0.3">
      <c r="A875" s="70"/>
      <c r="B875" s="70"/>
      <c r="C875" s="70"/>
    </row>
    <row r="876" spans="1:3" x14ac:dyDescent="0.3">
      <c r="A876" s="70"/>
      <c r="B876" s="70"/>
      <c r="C876" s="70"/>
    </row>
    <row r="877" spans="1:3" x14ac:dyDescent="0.3">
      <c r="A877" s="70"/>
      <c r="B877" s="70"/>
      <c r="C877" s="70"/>
    </row>
    <row r="878" spans="1:3" x14ac:dyDescent="0.3">
      <c r="A878" s="70"/>
      <c r="B878" s="70"/>
      <c r="C878" s="70"/>
    </row>
    <row r="879" spans="1:3" x14ac:dyDescent="0.3">
      <c r="A879" s="70"/>
      <c r="B879" s="70"/>
      <c r="C879" s="70"/>
    </row>
    <row r="880" spans="1:3" x14ac:dyDescent="0.3">
      <c r="A880" s="70"/>
      <c r="B880" s="70"/>
      <c r="C880" s="70"/>
    </row>
    <row r="881" spans="1:3" x14ac:dyDescent="0.3">
      <c r="A881" s="70"/>
      <c r="B881" s="70"/>
      <c r="C881" s="70"/>
    </row>
    <row r="882" spans="1:3" x14ac:dyDescent="0.3">
      <c r="A882" s="70"/>
      <c r="B882" s="70"/>
      <c r="C882" s="70"/>
    </row>
    <row r="883" spans="1:3" x14ac:dyDescent="0.3">
      <c r="A883" s="70"/>
      <c r="B883" s="70"/>
      <c r="C883" s="70"/>
    </row>
    <row r="884" spans="1:3" x14ac:dyDescent="0.3">
      <c r="A884" s="70"/>
      <c r="B884" s="70"/>
      <c r="C884" s="70"/>
    </row>
    <row r="885" spans="1:3" x14ac:dyDescent="0.3">
      <c r="A885" s="70"/>
      <c r="B885" s="70"/>
      <c r="C885" s="70"/>
    </row>
    <row r="886" spans="1:3" x14ac:dyDescent="0.3">
      <c r="A886" s="70"/>
      <c r="B886" s="70"/>
      <c r="C886" s="70"/>
    </row>
    <row r="887" spans="1:3" x14ac:dyDescent="0.3">
      <c r="A887" s="70"/>
      <c r="B887" s="70"/>
      <c r="C887" s="70"/>
    </row>
    <row r="888" spans="1:3" x14ac:dyDescent="0.3">
      <c r="A888" s="70"/>
      <c r="B888" s="70"/>
      <c r="C888" s="70"/>
    </row>
    <row r="889" spans="1:3" x14ac:dyDescent="0.3">
      <c r="A889" s="70"/>
      <c r="B889" s="70"/>
      <c r="C889" s="70"/>
    </row>
    <row r="890" spans="1:3" x14ac:dyDescent="0.3">
      <c r="A890" s="70"/>
      <c r="B890" s="70"/>
      <c r="C890" s="70"/>
    </row>
    <row r="891" spans="1:3" x14ac:dyDescent="0.3">
      <c r="A891" s="70"/>
      <c r="B891" s="70"/>
      <c r="C891" s="70"/>
    </row>
    <row r="892" spans="1:3" x14ac:dyDescent="0.3">
      <c r="A892" s="70"/>
      <c r="B892" s="70"/>
      <c r="C892" s="70"/>
    </row>
    <row r="893" spans="1:3" x14ac:dyDescent="0.3">
      <c r="A893" s="70"/>
      <c r="B893" s="70"/>
      <c r="C893" s="70"/>
    </row>
    <row r="894" spans="1:3" x14ac:dyDescent="0.3">
      <c r="A894" s="70"/>
      <c r="B894" s="70"/>
      <c r="C894" s="70"/>
    </row>
    <row r="895" spans="1:3" x14ac:dyDescent="0.3">
      <c r="A895" s="70"/>
      <c r="B895" s="70"/>
      <c r="C895" s="70"/>
    </row>
    <row r="896" spans="1:3" x14ac:dyDescent="0.3">
      <c r="A896" s="70"/>
      <c r="B896" s="70"/>
      <c r="C896" s="70"/>
    </row>
    <row r="897" spans="1:3" x14ac:dyDescent="0.3">
      <c r="A897" s="70"/>
      <c r="B897" s="70"/>
      <c r="C897" s="70"/>
    </row>
    <row r="898" spans="1:3" x14ac:dyDescent="0.3">
      <c r="A898" s="70"/>
      <c r="B898" s="70"/>
      <c r="C898" s="70"/>
    </row>
    <row r="899" spans="1:3" x14ac:dyDescent="0.3">
      <c r="A899" s="70"/>
      <c r="B899" s="70"/>
      <c r="C899" s="70"/>
    </row>
    <row r="900" spans="1:3" x14ac:dyDescent="0.3">
      <c r="A900" s="70"/>
      <c r="B900" s="70"/>
      <c r="C900" s="70"/>
    </row>
    <row r="901" spans="1:3" x14ac:dyDescent="0.3">
      <c r="A901" s="70"/>
      <c r="B901" s="70"/>
      <c r="C901" s="70"/>
    </row>
    <row r="902" spans="1:3" x14ac:dyDescent="0.3">
      <c r="A902" s="70"/>
      <c r="B902" s="70"/>
      <c r="C902" s="70"/>
    </row>
  </sheetData>
  <mergeCells count="2">
    <mergeCell ref="A2:C2"/>
    <mergeCell ref="A3:C3"/>
  </mergeCells>
  <pageMargins left="0.7" right="0.7" top="0.75" bottom="0.75" header="0.3" footer="0.3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BreakPreview" zoomScale="98" zoomScaleNormal="100" zoomScaleSheetLayoutView="98" workbookViewId="0">
      <selection activeCell="C5" sqref="C5"/>
    </sheetView>
  </sheetViews>
  <sheetFormatPr defaultColWidth="9.125" defaultRowHeight="18.350000000000001" x14ac:dyDescent="0.3"/>
  <cols>
    <col min="1" max="1" width="50.25" style="76" customWidth="1"/>
    <col min="2" max="2" width="21.75" style="76" customWidth="1"/>
    <col min="3" max="3" width="25.875" style="76" customWidth="1"/>
    <col min="4" max="4" width="9.125" style="76"/>
    <col min="5" max="5" width="19.375" style="76" bestFit="1" customWidth="1"/>
    <col min="6" max="16384" width="9.125" style="76"/>
  </cols>
  <sheetData>
    <row r="1" spans="1:5" ht="65.400000000000006" customHeight="1" x14ac:dyDescent="0.3">
      <c r="A1" s="129" t="s">
        <v>645</v>
      </c>
      <c r="B1" s="129"/>
      <c r="C1" s="129"/>
    </row>
    <row r="2" spans="1:5" ht="15.8" customHeight="1" x14ac:dyDescent="0.3">
      <c r="A2" s="77"/>
      <c r="B2" s="77"/>
      <c r="C2" s="77"/>
    </row>
    <row r="3" spans="1:5" ht="17.5" customHeight="1" x14ac:dyDescent="0.3">
      <c r="C3" s="78" t="s">
        <v>646</v>
      </c>
    </row>
    <row r="4" spans="1:5" ht="84.6" customHeight="1" x14ac:dyDescent="0.3">
      <c r="A4" s="79" t="s">
        <v>647</v>
      </c>
      <c r="B4" s="80" t="s">
        <v>648</v>
      </c>
      <c r="C4" s="80" t="s">
        <v>649</v>
      </c>
    </row>
    <row r="5" spans="1:5" ht="21.25" customHeight="1" x14ac:dyDescent="0.3">
      <c r="A5" s="81" t="s">
        <v>650</v>
      </c>
      <c r="B5" s="96">
        <f>68.8+5</f>
        <v>73.8</v>
      </c>
      <c r="C5" s="97">
        <f>33119.253+2828.114</f>
        <v>35947.366999999998</v>
      </c>
    </row>
    <row r="6" spans="1:5" ht="18.7" customHeight="1" x14ac:dyDescent="0.3">
      <c r="A6" s="82" t="s">
        <v>651</v>
      </c>
      <c r="B6" s="96">
        <v>2.5</v>
      </c>
      <c r="C6" s="97">
        <v>1415.11</v>
      </c>
    </row>
    <row r="7" spans="1:5" ht="18" customHeight="1" x14ac:dyDescent="0.3">
      <c r="A7" s="82" t="s">
        <v>652</v>
      </c>
      <c r="B7" s="96">
        <v>7</v>
      </c>
      <c r="C7" s="97">
        <v>4211.2299999999996</v>
      </c>
    </row>
    <row r="8" spans="1:5" ht="18" customHeight="1" x14ac:dyDescent="0.3">
      <c r="A8" s="82" t="s">
        <v>653</v>
      </c>
      <c r="B8" s="96">
        <v>0.25</v>
      </c>
      <c r="C8" s="97">
        <v>116.19</v>
      </c>
    </row>
    <row r="9" spans="1:5" ht="18" customHeight="1" x14ac:dyDescent="0.3">
      <c r="A9" s="82" t="s">
        <v>654</v>
      </c>
      <c r="B9" s="96">
        <v>12.1</v>
      </c>
      <c r="C9" s="97">
        <v>4941.0829999999996</v>
      </c>
    </row>
    <row r="10" spans="1:5" ht="19.55" customHeight="1" x14ac:dyDescent="0.3">
      <c r="A10" s="82" t="s">
        <v>655</v>
      </c>
      <c r="B10" s="96">
        <f>24+625</f>
        <v>649</v>
      </c>
      <c r="C10" s="97">
        <f>11317.265+259327.74</f>
        <v>270645.005</v>
      </c>
    </row>
    <row r="11" spans="1:5" ht="19.55" customHeight="1" x14ac:dyDescent="0.3">
      <c r="A11" s="82" t="s">
        <v>429</v>
      </c>
      <c r="B11" s="96">
        <v>22</v>
      </c>
      <c r="C11" s="97">
        <v>6798.6530000000002</v>
      </c>
    </row>
    <row r="12" spans="1:5" ht="19.55" customHeight="1" x14ac:dyDescent="0.3">
      <c r="A12" s="82" t="s">
        <v>656</v>
      </c>
      <c r="B12" s="96">
        <v>4</v>
      </c>
      <c r="C12" s="97">
        <v>1511.0609999999999</v>
      </c>
    </row>
    <row r="13" spans="1:5" ht="20.25" customHeight="1" x14ac:dyDescent="0.3">
      <c r="A13" s="83" t="s">
        <v>657</v>
      </c>
      <c r="B13" s="98">
        <f>29+3</f>
        <v>32</v>
      </c>
      <c r="C13" s="97">
        <f>14413.368+1313.715</f>
        <v>15727.083000000001</v>
      </c>
    </row>
    <row r="14" spans="1:5" s="87" customFormat="1" ht="17.5" customHeight="1" x14ac:dyDescent="0.3">
      <c r="A14" s="84" t="s">
        <v>658</v>
      </c>
      <c r="B14" s="85">
        <f>SUM(B5:B13)</f>
        <v>802.65</v>
      </c>
      <c r="C14" s="86">
        <f>SUM(C5:C13)</f>
        <v>341312.78199999995</v>
      </c>
      <c r="E14" s="88"/>
    </row>
    <row r="15" spans="1:5" x14ac:dyDescent="0.3">
      <c r="E15" s="89"/>
    </row>
    <row r="16" spans="1:5" x14ac:dyDescent="0.3">
      <c r="E16" s="89"/>
    </row>
    <row r="17" spans="1:3" s="90" customFormat="1" ht="24.8" customHeight="1" x14ac:dyDescent="0.3">
      <c r="A17" s="130" t="s">
        <v>659</v>
      </c>
      <c r="B17" s="130"/>
      <c r="C17" s="130"/>
    </row>
    <row r="18" spans="1:3" s="90" customFormat="1" ht="24.8" customHeight="1" x14ac:dyDescent="0.3">
      <c r="A18" s="91"/>
      <c r="B18" s="91"/>
      <c r="C18" s="91"/>
    </row>
    <row r="19" spans="1:3" s="90" customFormat="1" x14ac:dyDescent="0.3">
      <c r="C19" s="92" t="s">
        <v>646</v>
      </c>
    </row>
    <row r="20" spans="1:3" s="90" customFormat="1" ht="44.5" customHeight="1" x14ac:dyDescent="0.3">
      <c r="A20" s="93" t="s">
        <v>660</v>
      </c>
      <c r="B20" s="94" t="s">
        <v>661</v>
      </c>
      <c r="C20" s="95" t="s">
        <v>662</v>
      </c>
    </row>
    <row r="21" spans="1:3" s="90" customFormat="1" ht="41.95" customHeight="1" x14ac:dyDescent="0.3">
      <c r="A21" s="93" t="s">
        <v>663</v>
      </c>
      <c r="B21" s="99">
        <v>3809.97</v>
      </c>
      <c r="C21" s="100">
        <v>1750</v>
      </c>
    </row>
  </sheetData>
  <mergeCells count="2">
    <mergeCell ref="A1:C1"/>
    <mergeCell ref="A17:C17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числ зп. и рез.ф.</vt:lpstr>
      <vt:lpstr>Расходы!Заголовки_для_печати</vt:lpstr>
      <vt:lpstr>источники!Область_печати</vt:lpstr>
      <vt:lpstr>'числ зп. и рез.ф.'!Область_печати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Остапенко Елена Евгеньевна</cp:lastModifiedBy>
  <cp:lastPrinted>2023-10-20T06:31:19Z</cp:lastPrinted>
  <dcterms:created xsi:type="dcterms:W3CDTF">2023-10-19T04:58:03Z</dcterms:created>
  <dcterms:modified xsi:type="dcterms:W3CDTF">2023-10-20T06:33:21Z</dcterms:modified>
</cp:coreProperties>
</file>