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105" windowWidth="19440" windowHeight="12135"/>
  </bookViews>
  <sheets>
    <sheet name="январь-2023" sheetId="14" r:id="rId1"/>
  </sheets>
  <definedNames>
    <definedName name="_xlnm.Print_Area" localSheetId="0">'январь-2023'!$A$1:$M$22</definedName>
  </definedNames>
  <calcPr calcId="145621"/>
</workbook>
</file>

<file path=xl/calcChain.xml><?xml version="1.0" encoding="utf-8"?>
<calcChain xmlns="http://schemas.openxmlformats.org/spreadsheetml/2006/main">
  <c r="M10" i="14" l="1"/>
  <c r="L10" i="14"/>
  <c r="K10" i="14"/>
  <c r="M16" i="14" l="1"/>
  <c r="L16" i="14"/>
  <c r="K16" i="14"/>
  <c r="J17" i="14" l="1"/>
  <c r="J18" i="14" l="1"/>
  <c r="I18" i="14"/>
  <c r="H18" i="14"/>
  <c r="H16" i="14" s="1"/>
  <c r="I17" i="14"/>
  <c r="H17" i="14"/>
  <c r="J16" i="14"/>
  <c r="J15" i="14"/>
  <c r="I15" i="14"/>
  <c r="H15" i="14"/>
  <c r="I14" i="14"/>
  <c r="H14" i="14"/>
  <c r="H13" i="14" s="1"/>
  <c r="M13" i="14"/>
  <c r="M9" i="14" s="1"/>
  <c r="M8" i="14" s="1"/>
  <c r="L13" i="14"/>
  <c r="L9" i="14" s="1"/>
  <c r="K13" i="14"/>
  <c r="J13" i="14"/>
  <c r="J12" i="14" s="1"/>
  <c r="M11" i="14"/>
  <c r="L11" i="14"/>
  <c r="L8" i="14" s="1"/>
  <c r="K11" i="14"/>
  <c r="J11" i="14"/>
  <c r="I11" i="14"/>
  <c r="H11" i="14"/>
  <c r="I13" i="14" l="1"/>
  <c r="L12" i="14"/>
  <c r="I16" i="14"/>
  <c r="I12" i="14" s="1"/>
  <c r="M12" i="14"/>
  <c r="J9" i="14"/>
  <c r="J8" i="14" s="1"/>
  <c r="K12" i="14"/>
  <c r="H12" i="14"/>
  <c r="H9" i="14"/>
  <c r="H8" i="14" s="1"/>
  <c r="I9" i="14"/>
  <c r="I8" i="14" s="1"/>
  <c r="K9" i="14"/>
  <c r="K8" i="14" s="1"/>
  <c r="N8" i="14" l="1"/>
</calcChain>
</file>

<file path=xl/sharedStrings.xml><?xml version="1.0" encoding="utf-8"?>
<sst xmlns="http://schemas.openxmlformats.org/spreadsheetml/2006/main" count="77" uniqueCount="42">
  <si>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</si>
  <si>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</si>
  <si>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</si>
  <si>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</si>
  <si>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</si>
  <si>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</si>
  <si>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</si>
  <si>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11 9 62 12080</t>
  </si>
  <si>
    <t>11 9 62 12070</t>
  </si>
  <si>
    <t>1202</t>
  </si>
  <si>
    <t>0113</t>
  </si>
  <si>
    <t xml:space="preserve">Информационное освещение деятельности органов местного самоуправления </t>
  </si>
  <si>
    <t>1.1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</si>
  <si>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</si>
  <si>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</si>
  <si>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</si>
  <si>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</si>
  <si>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</si>
  <si>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</si>
  <si>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</si>
  <si>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</si>
  <si>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620</t>
  </si>
  <si>
    <t>240</t>
  </si>
  <si>
    <t>_____________</t>
  </si>
  <si>
    <t>отдел информационных систем и информационной безопасности</t>
  </si>
  <si>
    <t>956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</si>
  <si>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</si>
  <si>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</si>
  <si>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>Мероприятия по информационно-техническому сопровождению коммуникационного оборудования и программных продуктов</t>
  </si>
  <si>
    <t>х</t>
  </si>
  <si>
    <t>Всего</t>
  </si>
  <si>
    <t>финансовое управление</t>
  </si>
  <si>
    <t>Приобретение  прав на использование программных подуктов по формированию и исполнению бюджета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</si>
  <si>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округа  в сети «Интернет»</t>
  </si>
  <si>
    <t>Наименование муниципальной программы, подпрограммы, основного мероприятия</t>
  </si>
  <si>
    <t>всего объем средств</t>
  </si>
  <si>
    <r>
      <rPr>
        <b/>
        <sz val="12"/>
        <color theme="1"/>
        <rFont val="Times New Roman"/>
        <family val="1"/>
        <charset val="204"/>
      </rPr>
      <t>ИНФОРМАЦИЯ О РЕСУРСНОМ ОБЕСПЕЧЕНИИ</t>
    </r>
    <r>
      <rPr>
        <sz val="12"/>
        <color theme="1"/>
        <rFont val="Times New Roman"/>
        <family val="1"/>
        <charset val="204"/>
      </rPr>
      <t xml:space="preserve">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2020 - 2025 годы
</t>
    </r>
  </si>
  <si>
    <t xml:space="preserve">Муниципальная программа «Развитие информационного общества в Ханкайском муниципальном округе» на 2020 - 2025 годы
</t>
  </si>
  <si>
    <t>КСП</t>
  </si>
  <si>
    <t xml:space="preserve">Приложение № 4
к муниципальной программе
"Развитие информационного общества в                                                              Ханкайском муниципальном округе" на 2020 -2025 годы
</t>
  </si>
  <si>
    <t xml:space="preserve">Приложение № 2
к постановлению Администрации                                                                                                             Ханкайского муниципального округа 
</t>
  </si>
  <si>
    <t>от 01.02.2023 № 115-па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</si>
</sst>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" fontId="3" fillId="2" borderId="0" xfId="0" applyNumberFormat="1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3" fillId="2" borderId="0" xfId="0" applyNumberFormat="1" applyFont="1" applyFill="1"/>
    <xf numFmtId="0" fontId="0" fillId="2" borderId="0" xfId="0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64" fontId="3" fillId="3" borderId="0" xfId="0" applyNumberFormat="1" applyFont="1" applyFill="1"/>
    <xf numFmtId="4" fontId="3" fillId="3" borderId="0" xfId="0" applyNumberFormat="1" applyFont="1" applyFill="1" applyAlignment="1">
      <alignment horizontal="right"/>
    </xf>
    <xf numFmtId="0" fontId="2" fillId="2" borderId="0" xfId="0" applyFont="1" applyFill="1"/>
    <xf numFmtId="0" fontId="0" fillId="0" borderId="0" xfId="0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topLeftCell="C1" zoomScale="85" zoomScaleNormal="100" zoomScaleSheetLayoutView="85" workbookViewId="0">
      <selection activeCell="G2" sqref="G2:K2"/>
    </sheetView>
  </sheetViews>
  <sheetFormatPr defaultRowHeight="15" x14ac:dyDescent="0.25"/>
  <cols>
    <col min="1" max="1" width="6.7109375" style="28" customWidth="1"/>
    <col min="2" max="2" width="60.85546875" style="28" customWidth="1"/>
    <col min="3" max="3" width="28.7109375" style="28" customWidth="1"/>
    <col min="4" max="4" width="8" style="28" customWidth="1"/>
    <col min="5" max="5" width="7.7109375" style="28" customWidth="1"/>
    <col min="6" max="6" width="15.42578125" style="28" customWidth="1"/>
    <col min="7" max="7" width="7.140625" style="28" customWidth="1"/>
    <col min="8" max="8" width="12.28515625" style="28" bestFit="1" customWidth="1"/>
    <col min="9" max="9" width="13.42578125" style="28" customWidth="1"/>
    <col min="10" max="10" width="12.28515625" style="28" bestFit="1" customWidth="1"/>
    <col min="11" max="11" width="18.7109375" style="28" customWidth="1"/>
    <col min="12" max="13" width="12.28515625" style="28" customWidth="1"/>
    <col min="14" max="14" width="11.28515625" style="28" bestFit="1" customWidth="1"/>
    <col min="15" max="15" width="23.140625" style="28" customWidth="1"/>
    <col min="16" max="16384" width="9.140625" style="28"/>
  </cols>
  <sheetData>
    <row r="1" spans="1:15" ht="54" customHeight="1" x14ac:dyDescent="0.25">
      <c r="F1" s="51" t="s">
        <v>40</v>
      </c>
      <c r="G1" s="52"/>
      <c r="H1" s="52"/>
      <c r="I1" s="52"/>
      <c r="J1" s="52"/>
      <c r="K1" s="52"/>
      <c r="L1" s="52"/>
      <c r="M1" s="29"/>
    </row>
    <row r="2" spans="1:15" ht="15" customHeight="1" x14ac:dyDescent="0.25">
      <c r="F2" s="45"/>
      <c r="G2" s="61" t="s">
        <v>41</v>
      </c>
      <c r="H2" s="61"/>
      <c r="I2" s="61"/>
      <c r="J2" s="61"/>
      <c r="K2" s="61"/>
      <c r="L2" s="46"/>
      <c r="M2" s="15"/>
    </row>
    <row r="3" spans="1:15" ht="104.25" customHeight="1" x14ac:dyDescent="0.3">
      <c r="F3" s="53" t="s">
        <v>39</v>
      </c>
      <c r="G3" s="53"/>
      <c r="H3" s="53"/>
      <c r="I3" s="53"/>
      <c r="J3" s="53"/>
      <c r="K3" s="53"/>
      <c r="L3" s="53"/>
      <c r="M3" s="30"/>
    </row>
    <row r="4" spans="1:15" ht="61.5" customHeight="1" x14ac:dyDescent="0.25">
      <c r="A4" s="5"/>
      <c r="B4" s="54" t="s">
        <v>36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31"/>
    </row>
    <row r="5" spans="1:15" s="1" customFormat="1" ht="19.5" customHeight="1" x14ac:dyDescent="0.25">
      <c r="A5" s="56"/>
      <c r="B5" s="57"/>
      <c r="C5" s="57"/>
      <c r="D5" s="57"/>
      <c r="E5" s="57"/>
      <c r="F5" s="57"/>
      <c r="G5" s="57"/>
      <c r="H5" s="58"/>
      <c r="I5" s="58"/>
      <c r="J5" s="58"/>
      <c r="K5" s="58"/>
      <c r="L5" s="58"/>
      <c r="M5" s="32"/>
    </row>
    <row r="6" spans="1:15" ht="38.25" customHeight="1" x14ac:dyDescent="0.25">
      <c r="A6" s="59"/>
      <c r="B6" s="59" t="s">
        <v>34</v>
      </c>
      <c r="C6" s="59" t="s">
        <v>0</v>
      </c>
      <c r="D6" s="60" t="s">
        <v>1</v>
      </c>
      <c r="E6" s="60"/>
      <c r="F6" s="60"/>
      <c r="G6" s="60"/>
      <c r="H6" s="60" t="s">
        <v>6</v>
      </c>
      <c r="I6" s="60"/>
      <c r="J6" s="60"/>
      <c r="K6" s="60"/>
      <c r="L6" s="60"/>
      <c r="M6" s="34"/>
    </row>
    <row r="7" spans="1:15" ht="21.75" customHeight="1" x14ac:dyDescent="0.25">
      <c r="A7" s="59"/>
      <c r="B7" s="59"/>
      <c r="C7" s="59"/>
      <c r="D7" s="2" t="s">
        <v>2</v>
      </c>
      <c r="E7" s="2" t="s">
        <v>3</v>
      </c>
      <c r="F7" s="2" t="s">
        <v>4</v>
      </c>
      <c r="G7" s="2" t="s">
        <v>5</v>
      </c>
      <c r="H7" s="33">
        <v>2020</v>
      </c>
      <c r="I7" s="33">
        <v>2021</v>
      </c>
      <c r="J7" s="33">
        <v>2022</v>
      </c>
      <c r="K7" s="33">
        <v>2023</v>
      </c>
      <c r="L7" s="33">
        <v>2024</v>
      </c>
      <c r="M7" s="33">
        <v>2025</v>
      </c>
    </row>
    <row r="8" spans="1:15" s="3" customFormat="1" ht="25.5" customHeight="1" x14ac:dyDescent="0.2">
      <c r="A8" s="47"/>
      <c r="B8" s="49" t="s">
        <v>37</v>
      </c>
      <c r="C8" s="17" t="s">
        <v>30</v>
      </c>
      <c r="D8" s="16" t="s">
        <v>29</v>
      </c>
      <c r="E8" s="16" t="s">
        <v>29</v>
      </c>
      <c r="F8" s="16" t="s">
        <v>29</v>
      </c>
      <c r="G8" s="16" t="s">
        <v>29</v>
      </c>
      <c r="H8" s="8">
        <f t="shared" ref="H8:J8" si="0">H9+H11</f>
        <v>4236.7070000000003</v>
      </c>
      <c r="I8" s="8">
        <f t="shared" si="0"/>
        <v>4776.7835000000005</v>
      </c>
      <c r="J8" s="8">
        <f t="shared" si="0"/>
        <v>6011.0540000000001</v>
      </c>
      <c r="K8" s="8">
        <f>K9+K10+K11</f>
        <v>5204.3680000000004</v>
      </c>
      <c r="L8" s="8">
        <f>L9+L10+L11</f>
        <v>4225.7329999999993</v>
      </c>
      <c r="M8" s="8">
        <f>M9+M10+M11</f>
        <v>3566.6750000000006</v>
      </c>
      <c r="N8" s="26">
        <f>H8+I8+J8+K8+L8+M8</f>
        <v>28021.320499999998</v>
      </c>
      <c r="O8" s="27" t="s">
        <v>35</v>
      </c>
    </row>
    <row r="9" spans="1:15" s="3" customFormat="1" ht="50.25" customHeight="1" x14ac:dyDescent="0.2">
      <c r="A9" s="48"/>
      <c r="B9" s="49"/>
      <c r="C9" s="44" t="s">
        <v>24</v>
      </c>
      <c r="D9" s="16">
        <v>956</v>
      </c>
      <c r="E9" s="16" t="s">
        <v>29</v>
      </c>
      <c r="F9" s="16" t="s">
        <v>29</v>
      </c>
      <c r="G9" s="16" t="s">
        <v>29</v>
      </c>
      <c r="H9" s="8">
        <f t="shared" ref="H9:M9" si="1">H13+H18</f>
        <v>3751.4560000000001</v>
      </c>
      <c r="I9" s="8">
        <f t="shared" si="1"/>
        <v>4303.4445000000005</v>
      </c>
      <c r="J9" s="8">
        <f t="shared" si="1"/>
        <v>5501.8379999999997</v>
      </c>
      <c r="K9" s="8">
        <f t="shared" si="1"/>
        <v>4648.402</v>
      </c>
      <c r="L9" s="8">
        <f t="shared" si="1"/>
        <v>3678.1049999999996</v>
      </c>
      <c r="M9" s="8">
        <f t="shared" si="1"/>
        <v>3097.1050000000005</v>
      </c>
      <c r="N9" s="14"/>
      <c r="O9" s="4"/>
    </row>
    <row r="10" spans="1:15" s="3" customFormat="1" ht="26.25" customHeight="1" x14ac:dyDescent="0.2">
      <c r="A10" s="48"/>
      <c r="B10" s="49"/>
      <c r="C10" s="18" t="s">
        <v>38</v>
      </c>
      <c r="D10" s="16">
        <v>959</v>
      </c>
      <c r="E10" s="16" t="s">
        <v>29</v>
      </c>
      <c r="F10" s="16" t="s">
        <v>29</v>
      </c>
      <c r="G10" s="16" t="s">
        <v>29</v>
      </c>
      <c r="H10" s="8"/>
      <c r="I10" s="8"/>
      <c r="J10" s="8"/>
      <c r="K10" s="8">
        <f>K19</f>
        <v>8.75</v>
      </c>
      <c r="L10" s="8">
        <f>L19</f>
        <v>9.1</v>
      </c>
      <c r="M10" s="8">
        <f>M19</f>
        <v>9.5</v>
      </c>
      <c r="N10" s="14"/>
      <c r="O10" s="4"/>
    </row>
    <row r="11" spans="1:15" s="3" customFormat="1" ht="26.25" customHeight="1" x14ac:dyDescent="0.2">
      <c r="A11" s="48"/>
      <c r="B11" s="49"/>
      <c r="C11" s="17" t="s">
        <v>31</v>
      </c>
      <c r="D11" s="16">
        <v>955</v>
      </c>
      <c r="E11" s="16" t="s">
        <v>29</v>
      </c>
      <c r="F11" s="16" t="s">
        <v>29</v>
      </c>
      <c r="G11" s="16" t="s">
        <v>29</v>
      </c>
      <c r="H11" s="8">
        <f t="shared" ref="H11:M11" si="2">H17</f>
        <v>485.25099999999998</v>
      </c>
      <c r="I11" s="8">
        <f t="shared" si="2"/>
        <v>473.339</v>
      </c>
      <c r="J11" s="8">
        <f t="shared" si="2"/>
        <v>509.21600000000001</v>
      </c>
      <c r="K11" s="39">
        <f t="shared" si="2"/>
        <v>547.21600000000001</v>
      </c>
      <c r="L11" s="39">
        <f t="shared" si="2"/>
        <v>538.52800000000002</v>
      </c>
      <c r="M11" s="39">
        <f t="shared" si="2"/>
        <v>460.07</v>
      </c>
      <c r="N11" s="14"/>
      <c r="O11" s="4"/>
    </row>
    <row r="12" spans="1:15" s="3" customFormat="1" ht="85.5" customHeight="1" x14ac:dyDescent="0.2">
      <c r="A12" s="35">
        <v>1</v>
      </c>
      <c r="B12" s="22" t="s">
        <v>26</v>
      </c>
      <c r="C12" s="6"/>
      <c r="D12" s="25" t="s">
        <v>29</v>
      </c>
      <c r="E12" s="25" t="s">
        <v>29</v>
      </c>
      <c r="F12" s="25" t="s">
        <v>29</v>
      </c>
      <c r="G12" s="25" t="s">
        <v>29</v>
      </c>
      <c r="H12" s="8">
        <f>H13+H16</f>
        <v>4236.7070000000003</v>
      </c>
      <c r="I12" s="8">
        <f t="shared" ref="I12:M12" si="3">I13+I16</f>
        <v>4776.7835000000005</v>
      </c>
      <c r="J12" s="8">
        <f t="shared" si="3"/>
        <v>6011.0540000000001</v>
      </c>
      <c r="K12" s="42">
        <f t="shared" si="3"/>
        <v>5204.3680000000004</v>
      </c>
      <c r="L12" s="42">
        <f t="shared" si="3"/>
        <v>4225.7330000000002</v>
      </c>
      <c r="M12" s="42">
        <f t="shared" si="3"/>
        <v>3566.6750000000002</v>
      </c>
      <c r="N12" s="14"/>
      <c r="O12" s="4"/>
    </row>
    <row r="13" spans="1:15" s="21" customFormat="1" ht="36" customHeight="1" x14ac:dyDescent="0.25">
      <c r="A13" s="7" t="s">
        <v>12</v>
      </c>
      <c r="B13" s="23" t="s">
        <v>11</v>
      </c>
      <c r="C13" s="19"/>
      <c r="D13" s="25" t="s">
        <v>29</v>
      </c>
      <c r="E13" s="25" t="s">
        <v>29</v>
      </c>
      <c r="F13" s="25" t="s">
        <v>29</v>
      </c>
      <c r="G13" s="25" t="s">
        <v>29</v>
      </c>
      <c r="H13" s="20">
        <f>H14+H15</f>
        <v>2540.5700000000002</v>
      </c>
      <c r="I13" s="20">
        <f t="shared" ref="I13:M13" si="4">I14+I15</f>
        <v>2602.5700000000002</v>
      </c>
      <c r="J13" s="20">
        <f t="shared" si="4"/>
        <v>3401.1570000000002</v>
      </c>
      <c r="K13" s="20">
        <f t="shared" si="4"/>
        <v>3402.93</v>
      </c>
      <c r="L13" s="20">
        <f t="shared" si="4"/>
        <v>2547.7649999999999</v>
      </c>
      <c r="M13" s="20">
        <f t="shared" si="4"/>
        <v>2049.6750000000002</v>
      </c>
    </row>
    <row r="14" spans="1:15" ht="63" customHeight="1" x14ac:dyDescent="0.25">
      <c r="A14" s="33" t="s">
        <v>16</v>
      </c>
      <c r="B14" s="24" t="s">
        <v>27</v>
      </c>
      <c r="C14" s="33" t="s">
        <v>24</v>
      </c>
      <c r="D14" s="9" t="s">
        <v>25</v>
      </c>
      <c r="E14" s="9" t="s">
        <v>10</v>
      </c>
      <c r="F14" s="11" t="s">
        <v>7</v>
      </c>
      <c r="G14" s="33">
        <v>240</v>
      </c>
      <c r="H14" s="12">
        <f>42.5-1.93</f>
        <v>40.57</v>
      </c>
      <c r="I14" s="12">
        <f>42.5-1.93</f>
        <v>40.57</v>
      </c>
      <c r="J14" s="12">
        <v>44.156999999999996</v>
      </c>
      <c r="K14" s="40">
        <v>45.93</v>
      </c>
      <c r="L14" s="41">
        <v>47.765000000000001</v>
      </c>
      <c r="M14" s="41">
        <v>49.674999999999997</v>
      </c>
    </row>
    <row r="15" spans="1:15" ht="50.25" customHeight="1" x14ac:dyDescent="0.25">
      <c r="A15" s="33" t="s">
        <v>17</v>
      </c>
      <c r="B15" s="24" t="s">
        <v>15</v>
      </c>
      <c r="C15" s="33" t="s">
        <v>24</v>
      </c>
      <c r="D15" s="10" t="s">
        <v>25</v>
      </c>
      <c r="E15" s="9" t="s">
        <v>9</v>
      </c>
      <c r="F15" s="9" t="s">
        <v>7</v>
      </c>
      <c r="G15" s="9" t="s">
        <v>21</v>
      </c>
      <c r="H15" s="13">
        <f>881.25+1118.75+500</f>
        <v>2500</v>
      </c>
      <c r="I15" s="13">
        <f>1000+1500+62</f>
        <v>2562</v>
      </c>
      <c r="J15" s="13">
        <f>2747+610</f>
        <v>3357</v>
      </c>
      <c r="K15" s="38">
        <v>3357</v>
      </c>
      <c r="L15" s="13">
        <v>2500</v>
      </c>
      <c r="M15" s="13">
        <v>2000</v>
      </c>
    </row>
    <row r="16" spans="1:15" s="3" customFormat="1" ht="66.75" customHeight="1" x14ac:dyDescent="0.2">
      <c r="A16" s="7" t="s">
        <v>18</v>
      </c>
      <c r="B16" s="23" t="s">
        <v>28</v>
      </c>
      <c r="C16" s="19"/>
      <c r="D16" s="25" t="s">
        <v>29</v>
      </c>
      <c r="E16" s="25" t="s">
        <v>29</v>
      </c>
      <c r="F16" s="25" t="s">
        <v>29</v>
      </c>
      <c r="G16" s="25" t="s">
        <v>29</v>
      </c>
      <c r="H16" s="20">
        <f>H17+H18</f>
        <v>1696.1369999999999</v>
      </c>
      <c r="I16" s="20">
        <f>I17+I18</f>
        <v>2174.2135000000003</v>
      </c>
      <c r="J16" s="20">
        <f>J17+J18</f>
        <v>2609.8969999999999</v>
      </c>
      <c r="K16" s="20">
        <f>K17+K18+K19</f>
        <v>1801.4380000000001</v>
      </c>
      <c r="L16" s="20">
        <f>L17+L18+L19</f>
        <v>1677.9679999999998</v>
      </c>
      <c r="M16" s="20">
        <f>M17+M18+M19</f>
        <v>1517</v>
      </c>
    </row>
    <row r="17" spans="1:13" ht="48" customHeight="1" x14ac:dyDescent="0.25">
      <c r="A17" s="9" t="s">
        <v>19</v>
      </c>
      <c r="B17" s="24" t="s">
        <v>32</v>
      </c>
      <c r="C17" s="33" t="s">
        <v>13</v>
      </c>
      <c r="D17" s="33">
        <v>955</v>
      </c>
      <c r="E17" s="9" t="s">
        <v>10</v>
      </c>
      <c r="F17" s="11" t="s">
        <v>8</v>
      </c>
      <c r="G17" s="9" t="s">
        <v>22</v>
      </c>
      <c r="H17" s="13">
        <f>515.251-30</f>
        <v>485.25099999999998</v>
      </c>
      <c r="I17" s="13">
        <f>459.315+14.024</f>
        <v>473.339</v>
      </c>
      <c r="J17" s="13">
        <f>477.216+32</f>
        <v>509.21600000000001</v>
      </c>
      <c r="K17" s="38">
        <v>547.21600000000001</v>
      </c>
      <c r="L17" s="38">
        <v>538.52800000000002</v>
      </c>
      <c r="M17" s="38">
        <v>460.07</v>
      </c>
    </row>
    <row r="18" spans="1:13" s="36" customFormat="1" ht="48" customHeight="1" x14ac:dyDescent="0.25">
      <c r="A18" s="9"/>
      <c r="B18" s="24" t="s">
        <v>33</v>
      </c>
      <c r="C18" s="33" t="s">
        <v>14</v>
      </c>
      <c r="D18" s="33">
        <v>956</v>
      </c>
      <c r="E18" s="9" t="s">
        <v>10</v>
      </c>
      <c r="F18" s="11" t="s">
        <v>8</v>
      </c>
      <c r="G18" s="9" t="s">
        <v>22</v>
      </c>
      <c r="H18" s="13">
        <f>1063.47+147.416</f>
        <v>1210.886</v>
      </c>
      <c r="I18" s="13">
        <f>1890.47-189.5955</f>
        <v>1700.8745000000001</v>
      </c>
      <c r="J18" s="13">
        <f>1292.341+659.3+149.04</f>
        <v>2100.681</v>
      </c>
      <c r="K18" s="13">
        <v>1245.472</v>
      </c>
      <c r="L18" s="13">
        <v>1130.3399999999999</v>
      </c>
      <c r="M18" s="13">
        <v>1047.43</v>
      </c>
    </row>
    <row r="19" spans="1:13" ht="89.25" customHeight="1" x14ac:dyDescent="0.25">
      <c r="A19" s="9" t="s">
        <v>20</v>
      </c>
      <c r="B19" s="24" t="s">
        <v>33</v>
      </c>
      <c r="C19" s="37" t="s">
        <v>38</v>
      </c>
      <c r="D19" s="37">
        <v>959</v>
      </c>
      <c r="E19" s="37">
        <v>113</v>
      </c>
      <c r="F19" s="37" t="s">
        <v>8</v>
      </c>
      <c r="G19" s="37">
        <v>240</v>
      </c>
      <c r="H19" s="37"/>
      <c r="I19" s="37"/>
      <c r="J19" s="37"/>
      <c r="K19" s="43">
        <v>8.75</v>
      </c>
      <c r="L19" s="43">
        <v>9.1</v>
      </c>
      <c r="M19" s="43">
        <v>9.5</v>
      </c>
    </row>
    <row r="20" spans="1:13" ht="8.25" customHeight="1" x14ac:dyDescent="0.25"/>
    <row r="21" spans="1:13" ht="10.5" customHeight="1" x14ac:dyDescent="0.25">
      <c r="D21" s="50" t="s">
        <v>23</v>
      </c>
      <c r="E21" s="50"/>
    </row>
  </sheetData>
  <mergeCells count="13">
    <mergeCell ref="A8:A11"/>
    <mergeCell ref="B8:B11"/>
    <mergeCell ref="D21:E21"/>
    <mergeCell ref="F1:L1"/>
    <mergeCell ref="F3:L3"/>
    <mergeCell ref="B4:L4"/>
    <mergeCell ref="A5:L5"/>
    <mergeCell ref="A6:A7"/>
    <mergeCell ref="B6:B7"/>
    <mergeCell ref="C6:C7"/>
    <mergeCell ref="D6:G6"/>
    <mergeCell ref="H6:L6"/>
    <mergeCell ref="G2:K2"/>
  </mergeCells>
  <pageMargins left="1.1811023622047245" right="0.23622047244094491" top="0.74803149606299213" bottom="0.74803149606299213" header="0.31496062992125984" footer="0.31496062992125984"/>
  <pageSetup paperSize="9" scale="52" fitToWidth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январь-2023</vt:lpstr>
      <vt:lpstr>'январь-2023'!Область_печати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2023-02-02T00:30:47Z</cp:lastPrinted>
  <dcterms:created xsi:type="dcterms:W3CDTF">2019-08-22T01:29:44Z</dcterms:created>
  <dcterms:modified xsi:type="dcterms:W3CDTF">2023-02-03T00:06:47Z</dcterms:modified>
</cp:coreProperties>
</file>