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5\ОТЧЕТ ПО ПРОГРАММЕ\2023\1 полугодие 2023\"/>
    </mc:Choice>
  </mc:AlternateContent>
  <bookViews>
    <workbookView xWindow="0" yWindow="0" windowWidth="22740" windowHeight="8868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E194" i="2" l="1"/>
  <c r="E109" i="2" s="1"/>
  <c r="E193" i="2"/>
  <c r="E118" i="2"/>
  <c r="E116" i="2"/>
  <c r="E115" i="2"/>
  <c r="E114" i="2"/>
  <c r="E113" i="2"/>
  <c r="E112" i="2"/>
  <c r="E111" i="2"/>
  <c r="E16" i="2" s="1"/>
  <c r="E110" i="2"/>
  <c r="E36" i="2"/>
  <c r="E35" i="2"/>
  <c r="E33" i="2"/>
  <c r="E28" i="2"/>
  <c r="E26" i="2"/>
  <c r="E25" i="2"/>
  <c r="E20" i="2" s="1"/>
  <c r="E24" i="2"/>
  <c r="E19" i="2" s="1"/>
  <c r="E23" i="2"/>
  <c r="E18" i="2" s="1"/>
  <c r="E22" i="2"/>
  <c r="E21" i="2"/>
  <c r="E186" i="2"/>
  <c r="D186" i="2"/>
  <c r="D183" i="2" s="1"/>
  <c r="E142" i="2"/>
  <c r="E140" i="2"/>
  <c r="E139" i="2"/>
  <c r="D142" i="2"/>
  <c r="D140" i="2"/>
  <c r="D139" i="2"/>
  <c r="E183" i="2"/>
  <c r="E108" i="2" l="1"/>
  <c r="E14" i="2"/>
  <c r="J26" i="1" l="1"/>
  <c r="E161" i="2" l="1"/>
  <c r="E216" i="2"/>
  <c r="J83" i="1"/>
  <c r="I20" i="1" l="1"/>
  <c r="I23" i="1"/>
  <c r="I24" i="1"/>
  <c r="I25" i="1"/>
  <c r="I26" i="1"/>
  <c r="I31" i="1"/>
  <c r="I35" i="1"/>
  <c r="I36" i="1"/>
  <c r="I37" i="1"/>
  <c r="I38" i="1"/>
  <c r="I46" i="1"/>
  <c r="I44" i="1"/>
  <c r="J44" i="1"/>
  <c r="H44" i="1"/>
  <c r="I43" i="1"/>
  <c r="I52" i="1"/>
  <c r="I58" i="1"/>
  <c r="I62" i="1"/>
  <c r="I83" i="1"/>
  <c r="H33" i="1"/>
  <c r="J16" i="1"/>
  <c r="H16" i="1"/>
  <c r="I85" i="1"/>
  <c r="I15" i="1"/>
  <c r="E232" i="2" l="1"/>
  <c r="E231" i="2"/>
  <c r="E230" i="2"/>
  <c r="E229" i="2"/>
  <c r="D232" i="2"/>
  <c r="D231" i="2"/>
  <c r="D230" i="2"/>
  <c r="D229" i="2"/>
  <c r="E233" i="2"/>
  <c r="E228" i="2" s="1"/>
  <c r="D233" i="2"/>
  <c r="D228" i="2" s="1"/>
  <c r="E197" i="2"/>
  <c r="E196" i="2"/>
  <c r="E195" i="2"/>
  <c r="D197" i="2"/>
  <c r="D196" i="2"/>
  <c r="D195" i="2"/>
  <c r="D194" i="2"/>
  <c r="E213" i="2"/>
  <c r="D213" i="2"/>
  <c r="E37" i="2"/>
  <c r="E34" i="2"/>
  <c r="E188" i="2"/>
  <c r="D188" i="2"/>
  <c r="D37" i="2"/>
  <c r="D34" i="2"/>
  <c r="E83" i="2"/>
  <c r="D83" i="2"/>
  <c r="J65" i="1" l="1"/>
  <c r="H72" i="1"/>
  <c r="I72" i="1"/>
  <c r="J72" i="1"/>
  <c r="D178" i="2" l="1"/>
  <c r="E181" i="2"/>
  <c r="E178" i="2" s="1"/>
  <c r="E40" i="2" l="1"/>
  <c r="H65" i="1" l="1"/>
  <c r="H64" i="1" s="1"/>
  <c r="E41" i="2" l="1"/>
  <c r="E61" i="2"/>
  <c r="D61" i="2"/>
  <c r="E71" i="2"/>
  <c r="E76" i="2"/>
  <c r="E81" i="2"/>
  <c r="E121" i="2"/>
  <c r="E151" i="2" l="1"/>
  <c r="E156" i="2"/>
  <c r="E176" i="2"/>
  <c r="E226" i="2"/>
  <c r="D226" i="2"/>
  <c r="H50" i="1"/>
  <c r="I50" i="1"/>
  <c r="J50" i="1"/>
  <c r="E256" i="2"/>
  <c r="D253" i="2"/>
  <c r="E281" i="2" l="1"/>
  <c r="E278" i="2" s="1"/>
  <c r="E286" i="2"/>
  <c r="E296" i="2"/>
  <c r="D296" i="2"/>
  <c r="E301" i="2"/>
  <c r="D301" i="2"/>
  <c r="E306" i="2" l="1"/>
  <c r="E326" i="2"/>
  <c r="E173" i="2" l="1"/>
  <c r="E303" i="2"/>
  <c r="J56" i="1"/>
  <c r="D276" i="2"/>
  <c r="E298" i="2"/>
  <c r="E293" i="2"/>
  <c r="D303" i="2"/>
  <c r="D298" i="2"/>
  <c r="D293" i="2"/>
  <c r="D78" i="2"/>
  <c r="E68" i="2"/>
  <c r="D28" i="2"/>
  <c r="E321" i="2" l="1"/>
  <c r="E318" i="2" s="1"/>
  <c r="I65" i="1"/>
  <c r="I56" i="1"/>
  <c r="I49" i="1" s="1"/>
  <c r="I14" i="1"/>
  <c r="J47" i="1"/>
  <c r="J64" i="1" l="1"/>
  <c r="I64" i="1"/>
  <c r="J49" i="1"/>
  <c r="J30" i="1"/>
  <c r="J14" i="1"/>
  <c r="E53" i="2"/>
  <c r="I47" i="1" l="1"/>
  <c r="I30" i="1"/>
  <c r="J27" i="1" l="1"/>
  <c r="I27" i="1"/>
  <c r="H27" i="1"/>
  <c r="J13" i="1" l="1"/>
  <c r="J84" i="1"/>
  <c r="I84" i="1"/>
  <c r="I63" i="1" s="1"/>
  <c r="E349" i="2"/>
  <c r="E350" i="2"/>
  <c r="E351" i="2"/>
  <c r="E352" i="2"/>
  <c r="E353" i="2"/>
  <c r="E348" i="2" s="1"/>
  <c r="E339" i="2"/>
  <c r="E340" i="2"/>
  <c r="E341" i="2"/>
  <c r="E342" i="2"/>
  <c r="E333" i="2"/>
  <c r="E323" i="2"/>
  <c r="E314" i="2"/>
  <c r="E315" i="2"/>
  <c r="E316" i="2"/>
  <c r="E317" i="2"/>
  <c r="E343" i="2"/>
  <c r="E338" i="2" s="1"/>
  <c r="J63" i="1" l="1"/>
  <c r="E309" i="2"/>
  <c r="E310" i="2"/>
  <c r="E311" i="2"/>
  <c r="E312" i="2"/>
  <c r="E313" i="2"/>
  <c r="E308" i="2" s="1"/>
  <c r="E283" i="2"/>
  <c r="E274" i="2"/>
  <c r="E275" i="2"/>
  <c r="E277" i="2"/>
  <c r="E244" i="2"/>
  <c r="E245" i="2"/>
  <c r="E246" i="2"/>
  <c r="E247" i="2"/>
  <c r="E253" i="2"/>
  <c r="E243" i="2" s="1"/>
  <c r="E219" i="2"/>
  <c r="E220" i="2"/>
  <c r="E221" i="2"/>
  <c r="E222" i="2"/>
  <c r="E223" i="2"/>
  <c r="E218" i="2" s="1"/>
  <c r="E168" i="2"/>
  <c r="E158" i="2"/>
  <c r="E148" i="2"/>
  <c r="E153" i="2"/>
  <c r="E208" i="2"/>
  <c r="E203" i="2"/>
  <c r="E133" i="2"/>
  <c r="E128" i="2"/>
  <c r="E15" i="2"/>
  <c r="E117" i="2"/>
  <c r="E27" i="2"/>
  <c r="E98" i="2"/>
  <c r="E99" i="2"/>
  <c r="E100" i="2"/>
  <c r="E101" i="2"/>
  <c r="E102" i="2"/>
  <c r="E103" i="2"/>
  <c r="E89" i="2"/>
  <c r="E90" i="2"/>
  <c r="E91" i="2"/>
  <c r="E92" i="2"/>
  <c r="E93" i="2"/>
  <c r="E88" i="2" s="1"/>
  <c r="E73" i="2"/>
  <c r="E58" i="2"/>
  <c r="E38" i="2"/>
  <c r="D219" i="2"/>
  <c r="D220" i="2"/>
  <c r="D221" i="2"/>
  <c r="D222" i="2"/>
  <c r="D223" i="2"/>
  <c r="D218" i="2" s="1"/>
  <c r="D198" i="2"/>
  <c r="D115" i="2"/>
  <c r="D110" i="2" s="1"/>
  <c r="D128" i="2"/>
  <c r="D133" i="2"/>
  <c r="D99" i="2"/>
  <c r="D100" i="2"/>
  <c r="D101" i="2"/>
  <c r="D102" i="2"/>
  <c r="D103" i="2"/>
  <c r="D98" i="2" s="1"/>
  <c r="E273" i="2" l="1"/>
  <c r="E238" i="2" s="1"/>
  <c r="E276" i="2"/>
  <c r="E241" i="2" s="1"/>
  <c r="E239" i="2"/>
  <c r="E240" i="2"/>
  <c r="E242" i="2"/>
  <c r="E17" i="2" l="1"/>
  <c r="D24" i="2" l="1"/>
  <c r="D25" i="2"/>
  <c r="D26" i="2"/>
  <c r="D27" i="2"/>
  <c r="D23" i="2"/>
  <c r="D43" i="2"/>
  <c r="D48" i="2"/>
  <c r="D53" i="2"/>
  <c r="D58" i="2"/>
  <c r="D63" i="2"/>
  <c r="D68" i="2"/>
  <c r="D73" i="2"/>
  <c r="D89" i="2"/>
  <c r="D90" i="2"/>
  <c r="D91" i="2"/>
  <c r="D92" i="2"/>
  <c r="D93" i="2"/>
  <c r="D88" i="2" s="1"/>
  <c r="D114" i="2"/>
  <c r="D109" i="2" s="1"/>
  <c r="D116" i="2"/>
  <c r="D117" i="2"/>
  <c r="D112" i="2" s="1"/>
  <c r="D118" i="2"/>
  <c r="D123" i="2"/>
  <c r="D143" i="2"/>
  <c r="D148" i="2"/>
  <c r="D153" i="2"/>
  <c r="D158" i="2"/>
  <c r="D163" i="2"/>
  <c r="D168" i="2"/>
  <c r="D203" i="2"/>
  <c r="D208" i="2"/>
  <c r="D244" i="2"/>
  <c r="D247" i="2"/>
  <c r="D251" i="2"/>
  <c r="D246" i="2" s="1"/>
  <c r="D241" i="2" s="1"/>
  <c r="D258" i="2"/>
  <c r="D263" i="2"/>
  <c r="D245" i="2"/>
  <c r="D274" i="2"/>
  <c r="D275" i="2"/>
  <c r="D277" i="2"/>
  <c r="D278" i="2"/>
  <c r="D283" i="2"/>
  <c r="D288" i="2"/>
  <c r="D314" i="2"/>
  <c r="D315" i="2"/>
  <c r="D316" i="2"/>
  <c r="D317" i="2"/>
  <c r="D318" i="2"/>
  <c r="D323" i="2"/>
  <c r="D328" i="2"/>
  <c r="D333" i="2"/>
  <c r="D339" i="2"/>
  <c r="D340" i="2"/>
  <c r="D341" i="2"/>
  <c r="D342" i="2"/>
  <c r="D343" i="2"/>
  <c r="D338" i="2" s="1"/>
  <c r="D349" i="2"/>
  <c r="D350" i="2"/>
  <c r="D351" i="2"/>
  <c r="D352" i="2"/>
  <c r="D353" i="2"/>
  <c r="D348" i="2" s="1"/>
  <c r="H14" i="1"/>
  <c r="H13" i="1"/>
  <c r="H30" i="1"/>
  <c r="H51" i="1"/>
  <c r="H56" i="1"/>
  <c r="H49" i="1" s="1"/>
  <c r="H84" i="1"/>
  <c r="D193" i="2" l="1"/>
  <c r="H63" i="1"/>
  <c r="H29" i="1"/>
  <c r="H12" i="1" s="1"/>
  <c r="D273" i="2"/>
  <c r="D19" i="2"/>
  <c r="D309" i="2"/>
  <c r="D240" i="2"/>
  <c r="D239" i="2"/>
  <c r="D113" i="2"/>
  <c r="D311" i="2"/>
  <c r="D313" i="2"/>
  <c r="D308" i="2" s="1"/>
  <c r="D310" i="2"/>
  <c r="D312" i="2"/>
  <c r="D242" i="2"/>
  <c r="D22" i="2"/>
  <c r="D268" i="2"/>
  <c r="D248" i="2"/>
  <c r="D14" i="2" l="1"/>
  <c r="D17" i="2"/>
  <c r="D243" i="2"/>
  <c r="D238" i="2" s="1"/>
  <c r="I33" i="1"/>
  <c r="I29" i="1" s="1"/>
  <c r="D176" i="2"/>
  <c r="D173" i="2" l="1"/>
  <c r="D141" i="2"/>
  <c r="D111" i="2"/>
  <c r="E166" i="2"/>
  <c r="J29" i="1"/>
  <c r="J12" i="1" s="1"/>
  <c r="I16" i="1"/>
  <c r="I13" i="1" s="1"/>
  <c r="I12" i="1" s="1"/>
  <c r="D40" i="2"/>
  <c r="D35" i="2" s="1"/>
  <c r="D20" i="2" s="1"/>
  <c r="D15" i="2" s="1"/>
  <c r="D41" i="2"/>
  <c r="D36" i="2" s="1"/>
  <c r="D21" i="2" s="1"/>
  <c r="D16" i="2" l="1"/>
  <c r="E141" i="2"/>
  <c r="D138" i="2"/>
  <c r="D108" i="2" s="1"/>
  <c r="E163" i="2"/>
  <c r="D38" i="2"/>
  <c r="D33" i="2" s="1"/>
  <c r="D18" i="2" s="1"/>
  <c r="D13" i="2" l="1"/>
  <c r="E138" i="2"/>
  <c r="E13" i="2" s="1"/>
</calcChain>
</file>

<file path=xl/sharedStrings.xml><?xml version="1.0" encoding="utf-8"?>
<sst xmlns="http://schemas.openxmlformats.org/spreadsheetml/2006/main" count="783" uniqueCount="244">
  <si>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</si>
  <si>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</si>
  <si>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</si>
  <si>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</si>
  <si>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</si>
  <si>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</si>
  <si>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</si>
  <si>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</si>
  <si>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</si>
  <si>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</si>
  <si>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</si>
  <si>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</si>
  <si>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</si>
  <si>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</si>
  <si>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</si>
  <si>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</si>
  <si>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</si>
  <si>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</si>
  <si>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</si>
  <si>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</si>
  <si>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</si>
  <si>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</si>
  <si>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</si>
  <si>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</si>
  <si>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</si>
  <si>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</si>
  <si>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</si>
  <si>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</si>
  <si>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</si>
  <si>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</si>
  <si>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</si>
  <si>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</si>
  <si>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</si>
  <si>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</si>
  <si>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</si>
  <si>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</si>
  <si>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</si>
  <si>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</si>
  <si>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</si>
  <si>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</si>
  <si>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</si>
  <si>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</si>
  <si>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</si>
  <si>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</si>
  <si>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</si>
  <si>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</si>
  <si>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</si>
  <si>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</si>
  <si>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</si>
  <si>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</si>
  <si>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</si>
  <si>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</si>
  <si>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</si>
  <si>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</si>
  <si>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</si>
  <si>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</si>
  <si>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</si>
  <si>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</si>
  <si>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</si>
  <si>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</si>
  <si>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</si>
  <si>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</si>
  <si>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</si>
  <si>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</si>
  <si>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</si>
  <si>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</si>
  <si>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</si>
  <si>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</si>
  <si>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</si>
  <si>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</si>
  <si>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</si>
  <si>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</si>
  <si>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</si>
  <si>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</si>
  <si>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</si>
  <si>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</si>
  <si>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</si>
  <si>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</si>
  <si>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</si>
  <si>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</si>
  <si>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</si>
  <si>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</si>
  <si>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</si>
  <si>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</si>
  <si>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</si>
  <si>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</si>
  <si>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</si>
  <si>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</si>
  <si>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</si>
  <si>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</si>
  <si>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</si>
  <si>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</si>
  <si>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</si>
  <si>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</si>
  <si>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</si>
  <si>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</si>
  <si>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</si>
  <si>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</si>
  <si>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</si>
  <si>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</si>
  <si>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</si>
  <si>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</si>
  <si>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</si>
  <si>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</si>
  <si>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</si>
  <si>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</si>
  <si>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</si>
  <si>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</si>
  <si>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</si>
  <si>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</si>
  <si>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</si>
  <si>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</si>
  <si>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</si>
  <si>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</si>
  <si>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</si>
  <si>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</si>
  <si>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</si>
  <si>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</si>
  <si>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</si>
  <si>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</si>
  <si>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</si>
  <si>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</si>
  <si>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</si>
  <si>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</si>
  <si>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</si>
  <si>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</si>
  <si>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</si>
  <si>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</si>
  <si>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</si>
  <si>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</si>
  <si>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</si>
  <si>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</si>
  <si>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</si>
  <si>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</si>
  <si>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</si>
  <si>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</si>
  <si>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</si>
  <si>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</si>
  <si>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</si>
  <si>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</si>
  <si>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</si>
  <si>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</si>
  <si>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</si>
  <si>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</si>
  <si>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</si>
  <si>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</si>
  <si>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</si>
  <si>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</si>
  <si>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</si>
  <si>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</si>
  <si>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</si>
  <si>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</si>
  <si>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</si>
  <si>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</si>
  <si>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</si>
  <si>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</si>
  <si>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</si>
  <si>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</si>
  <si>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</si>
  <si>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</si>
  <si>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</si>
  <si>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</si>
  <si>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</si>
  <si>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</si>
  <si>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</si>
  <si>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</si>
  <si>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</si>
  <si>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</si>
  <si>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</si>
  <si>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</si>
  <si>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</si>
  <si>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</si>
  <si>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</si>
  <si>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</si>
  <si>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</si>
  <si>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</si>
  <si>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</si>
  <si>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</si>
  <si>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</si>
  <si>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</si>
  <si>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</si>
  <si>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</si>
  <si>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</si>
  <si>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</si>
  <si>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</si>
  <si>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</si>
  <si>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</si>
  <si>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</si>
  <si>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</si>
  <si>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</si>
  <si>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</si>
  <si>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</si>
  <si>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</si>
  <si>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</si>
  <si>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</si>
  <si>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</si>
  <si>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</si>
  <si>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</si>
  <si>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</si>
  <si>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</si>
  <si>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</si>
  <si>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</si>
  <si>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бюджет Ханкайского муниципального округа</t>
  </si>
  <si>
    <t>А.Н. Гурулев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</si>
  <si>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</si>
  <si>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</si>
  <si>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</si>
  <si>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</si>
  <si>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</si>
  <si>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</si>
  <si>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</si>
  <si>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</si>
  <si>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</si>
  <si>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</si>
  <si>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</si>
  <si>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</si>
  <si>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</si>
  <si>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</si>
  <si>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</si>
  <si>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</si>
  <si>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</si>
  <si>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</si>
  <si>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</si>
  <si>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</si>
  <si>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2020-2025 ГОДЫ, (ТЫС. РУБ.).</t>
  </si>
  <si>
    <t>Муниципальная программа "Развитие образования в Ханкайском муниципальном округе" на 2020-2025 годы</t>
  </si>
  <si>
    <t>Подпрограмма Развитие дошкольного образования в Ханкайском муниципальном округе» на 2020-2025  годы</t>
  </si>
  <si>
    <t>Подпрограмма «Развитие системы дополнительного образования в Ханкайском муниципальном округе» на 2020-2025 годы</t>
  </si>
  <si>
    <t xml:space="preserve">"РАЗВИТИЕ ОБРАЗОВАНИЯ В ХАНКАЙСКОМ МУНИЦИПАЛЬНОМ ОКРУГЕ" НА 2020-2025 годы </t>
  </si>
  <si>
    <t>Подпрограмма «Развитие системы общего образования в Ханкайском муниципальном округе» на 2020-2025 годы</t>
  </si>
  <si>
    <t>Подпрограмма №1"Развитие дошкольного образования в Ханкайском муниципальном округе» на 2020-2025  годы</t>
  </si>
  <si>
    <t>1.2.10</t>
  </si>
  <si>
    <t>Мероприятия на реализацию проектов инициативного бюджетирования по направлению "Твой проект"</t>
  </si>
  <si>
    <t>2.2.10</t>
  </si>
  <si>
    <t>Мероприятия по организации и проведению мер, направленных на профилактику и предотвращение преступлений против половой неприкосновенности несовершеннолетних</t>
  </si>
  <si>
    <t>2.3.4</t>
  </si>
  <si>
    <t>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</si>
  <si>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2.5</t>
  </si>
  <si>
    <t>Региональный проект "Патриотическое воспитание граждан Российской Федерации"</t>
  </si>
  <si>
    <t>2.5.1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</si>
  <si>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</si>
  <si>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2.2.9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</si>
  <si>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</si>
  <si>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 xml:space="preserve">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</si>
</sst>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43" zoomScaleNormal="100" workbookViewId="0">
      <selection activeCell="J34" sqref="J34"/>
    </sheetView>
  </sheetViews>
  <sheetFormatPr defaultRowHeight="14.4" x14ac:dyDescent="0.3"/>
  <cols>
    <col min="1" max="1" width="7.88671875" style="1" customWidth="1"/>
    <col min="2" max="2" width="53" style="1" customWidth="1"/>
    <col min="3" max="3" width="15.44140625" style="1" hidden="1" customWidth="1"/>
    <col min="4" max="4" width="6.44140625" style="1" hidden="1" customWidth="1"/>
    <col min="5" max="5" width="6.33203125" style="1" hidden="1" customWidth="1"/>
    <col min="6" max="6" width="14.33203125" style="1" hidden="1" customWidth="1"/>
    <col min="7" max="7" width="9" style="1" customWidth="1"/>
    <col min="8" max="8" width="17.109375" style="1" customWidth="1"/>
    <col min="9" max="9" width="17.33203125" style="1" customWidth="1"/>
    <col min="10" max="10" width="15" style="1" customWidth="1"/>
    <col min="11" max="16384" width="8.88671875" style="1"/>
  </cols>
  <sheetData>
    <row r="1" spans="1:12" ht="0.75" customHeight="1" x14ac:dyDescent="0.3">
      <c r="H1" s="80" t="s">
        <v>144</v>
      </c>
      <c r="I1" s="80"/>
      <c r="J1" s="80"/>
    </row>
    <row r="2" spans="1:12" ht="12" hidden="1" customHeight="1" x14ac:dyDescent="0.3">
      <c r="H2" s="80"/>
      <c r="I2" s="80"/>
      <c r="J2" s="80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81" t="s">
        <v>185</v>
      </c>
      <c r="I4" s="82"/>
      <c r="J4" s="82"/>
    </row>
    <row r="5" spans="1:12" ht="15" customHeight="1" x14ac:dyDescent="0.3">
      <c r="A5" s="83" t="s">
        <v>224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20.25" customHeigh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2" ht="60.75" customHeight="1" x14ac:dyDescent="0.3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2" ht="42" customHeight="1" x14ac:dyDescent="0.35">
      <c r="A8" s="53"/>
      <c r="B8" s="53"/>
      <c r="C8" s="83" t="s">
        <v>217</v>
      </c>
      <c r="D8" s="83"/>
      <c r="E8" s="83"/>
      <c r="F8" s="83"/>
      <c r="G8" s="53"/>
      <c r="H8" s="68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33" customHeight="1" x14ac:dyDescent="0.3">
      <c r="A10" s="84" t="s">
        <v>143</v>
      </c>
      <c r="B10" s="85" t="s">
        <v>142</v>
      </c>
      <c r="C10" s="85" t="s">
        <v>141</v>
      </c>
      <c r="D10" s="87" t="s">
        <v>140</v>
      </c>
      <c r="E10" s="88"/>
      <c r="F10" s="88"/>
      <c r="G10" s="89"/>
      <c r="H10" s="84" t="s">
        <v>139</v>
      </c>
      <c r="I10" s="84"/>
      <c r="J10" s="84"/>
    </row>
    <row r="11" spans="1:12" ht="77.400000000000006" customHeight="1" x14ac:dyDescent="0.3">
      <c r="A11" s="84"/>
      <c r="B11" s="86"/>
      <c r="C11" s="86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52.5" customHeight="1" x14ac:dyDescent="0.3">
      <c r="A12" s="30"/>
      <c r="B12" s="29" t="s">
        <v>225</v>
      </c>
      <c r="C12" s="74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H13+H29+H49+H63-0.01</f>
        <v>202083.81999999998</v>
      </c>
      <c r="I12" s="9">
        <f>I13+I29+I49+I63</f>
        <v>216576.08917999998</v>
      </c>
      <c r="J12" s="9">
        <f>J13+J29+J49+J63</f>
        <v>115865.57975999999</v>
      </c>
      <c r="K12" s="42"/>
    </row>
    <row r="13" spans="1:12" ht="50.25" customHeight="1" x14ac:dyDescent="0.3">
      <c r="A13" s="26">
        <v>1</v>
      </c>
      <c r="B13" s="13" t="s">
        <v>226</v>
      </c>
      <c r="C13" s="75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H14+H16+H27-0.01</f>
        <v>49366.15</v>
      </c>
      <c r="I13" s="9">
        <f>I14+I16+I27</f>
        <v>54275.96918</v>
      </c>
      <c r="J13" s="9">
        <f>J14+J16</f>
        <v>26802.566619999998</v>
      </c>
      <c r="K13" s="39"/>
    </row>
    <row r="14" spans="1:12" ht="50.25" customHeight="1" x14ac:dyDescent="0.3">
      <c r="A14" s="26" t="s">
        <v>128</v>
      </c>
      <c r="B14" s="13" t="s">
        <v>127</v>
      </c>
      <c r="C14" s="75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48919.69</v>
      </c>
      <c r="I14" s="9">
        <f>I15</f>
        <v>52633.669179999997</v>
      </c>
      <c r="J14" s="9">
        <f>J15</f>
        <v>26315.33599</v>
      </c>
      <c r="K14" s="39"/>
      <c r="L14" s="39"/>
    </row>
    <row r="15" spans="1:12" ht="54" customHeight="1" x14ac:dyDescent="0.3">
      <c r="A15" s="18" t="s">
        <v>125</v>
      </c>
      <c r="B15" s="7" t="s">
        <v>124</v>
      </c>
      <c r="C15" s="75"/>
      <c r="D15" s="5">
        <v>958</v>
      </c>
      <c r="E15" s="6" t="s">
        <v>98</v>
      </c>
      <c r="F15" s="6" t="s">
        <v>123</v>
      </c>
      <c r="G15" s="5">
        <v>610</v>
      </c>
      <c r="H15" s="4">
        <v>48919.69</v>
      </c>
      <c r="I15" s="4">
        <f>'приложение 12'!D31</f>
        <v>52633.669179999997</v>
      </c>
      <c r="J15" s="4">
        <v>26315.33599</v>
      </c>
      <c r="K15" s="39"/>
    </row>
    <row r="16" spans="1:12" ht="35.25" customHeight="1" x14ac:dyDescent="0.3">
      <c r="A16" s="18" t="s">
        <v>122</v>
      </c>
      <c r="B16" s="13" t="s">
        <v>121</v>
      </c>
      <c r="C16" s="75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H17+H18+H19+H20+H21+H22+H23+H24+H25+H26</f>
        <v>446.47</v>
      </c>
      <c r="I16" s="9">
        <f t="shared" ref="I16:J16" si="0">I17+I18+I19+I20+I21+I22+I23+I24+I25+I26</f>
        <v>1642.3</v>
      </c>
      <c r="J16" s="9">
        <f t="shared" si="0"/>
        <v>487.23062999999996</v>
      </c>
      <c r="K16" s="39"/>
    </row>
    <row r="17" spans="1:12" ht="67.5" customHeight="1" x14ac:dyDescent="0.3">
      <c r="A17" s="18" t="s">
        <v>119</v>
      </c>
      <c r="B17" s="7" t="s">
        <v>118</v>
      </c>
      <c r="C17" s="75"/>
      <c r="D17" s="5">
        <v>958</v>
      </c>
      <c r="E17" s="6" t="s">
        <v>98</v>
      </c>
      <c r="F17" s="28" t="s">
        <v>117</v>
      </c>
      <c r="G17" s="5">
        <v>610</v>
      </c>
      <c r="H17" s="4">
        <v>188.47</v>
      </c>
      <c r="I17" s="4">
        <v>0</v>
      </c>
      <c r="J17" s="4">
        <v>0</v>
      </c>
      <c r="K17" s="39"/>
    </row>
    <row r="18" spans="1:12" ht="84.75" customHeight="1" x14ac:dyDescent="0.3">
      <c r="A18" s="18" t="s">
        <v>116</v>
      </c>
      <c r="B18" s="14" t="s">
        <v>115</v>
      </c>
      <c r="C18" s="75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42" customHeight="1" x14ac:dyDescent="0.3">
      <c r="A19" s="18" t="s">
        <v>113</v>
      </c>
      <c r="B19" s="14" t="s">
        <v>112</v>
      </c>
      <c r="C19" s="75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36.75" customHeight="1" x14ac:dyDescent="0.3">
      <c r="A20" s="18" t="s">
        <v>110</v>
      </c>
      <c r="B20" s="14" t="s">
        <v>109</v>
      </c>
      <c r="C20" s="75"/>
      <c r="D20" s="5">
        <v>958</v>
      </c>
      <c r="E20" s="6" t="s">
        <v>98</v>
      </c>
      <c r="F20" s="6" t="s">
        <v>108</v>
      </c>
      <c r="G20" s="5">
        <v>610</v>
      </c>
      <c r="H20" s="4">
        <v>100</v>
      </c>
      <c r="I20" s="4">
        <f>'приложение 12'!D56</f>
        <v>0</v>
      </c>
      <c r="J20" s="4">
        <v>0</v>
      </c>
      <c r="K20" s="39"/>
    </row>
    <row r="21" spans="1:12" ht="55.5" customHeight="1" x14ac:dyDescent="0.3">
      <c r="A21" s="18" t="s">
        <v>107</v>
      </c>
      <c r="B21" s="7" t="s">
        <v>106</v>
      </c>
      <c r="C21" s="75"/>
      <c r="D21" s="5">
        <v>958</v>
      </c>
      <c r="E21" s="6" t="s">
        <v>98</v>
      </c>
      <c r="F21" s="6" t="s">
        <v>105</v>
      </c>
      <c r="G21" s="5">
        <v>610</v>
      </c>
      <c r="H21" s="4">
        <v>0</v>
      </c>
      <c r="I21" s="4">
        <v>390</v>
      </c>
      <c r="J21" s="4">
        <v>240</v>
      </c>
      <c r="K21" s="39"/>
    </row>
    <row r="22" spans="1:12" ht="34.5" customHeight="1" x14ac:dyDescent="0.3">
      <c r="A22" s="18" t="s">
        <v>104</v>
      </c>
      <c r="B22" s="7" t="s">
        <v>103</v>
      </c>
      <c r="C22" s="75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3.75" customHeight="1" x14ac:dyDescent="0.3">
      <c r="A23" s="18" t="s">
        <v>101</v>
      </c>
      <c r="B23" s="7" t="s">
        <v>32</v>
      </c>
      <c r="C23" s="75"/>
      <c r="D23" s="5">
        <v>958</v>
      </c>
      <c r="E23" s="6" t="s">
        <v>98</v>
      </c>
      <c r="F23" s="6" t="s">
        <v>100</v>
      </c>
      <c r="G23" s="5">
        <v>610</v>
      </c>
      <c r="H23" s="4">
        <v>158</v>
      </c>
      <c r="I23" s="4">
        <f>'приложение 12'!D71</f>
        <v>158</v>
      </c>
      <c r="J23" s="4">
        <v>63.891779999999997</v>
      </c>
      <c r="K23" s="39"/>
    </row>
    <row r="24" spans="1:12" ht="27.75" customHeight="1" x14ac:dyDescent="0.3">
      <c r="A24" s="18" t="s">
        <v>99</v>
      </c>
      <c r="B24" s="7" t="s">
        <v>71</v>
      </c>
      <c r="C24" s="75"/>
      <c r="D24" s="27">
        <v>958</v>
      </c>
      <c r="E24" s="23" t="s">
        <v>98</v>
      </c>
      <c r="F24" s="6">
        <v>111220400</v>
      </c>
      <c r="G24" s="5">
        <v>610</v>
      </c>
      <c r="H24" s="4">
        <v>0</v>
      </c>
      <c r="I24" s="4">
        <f>'приложение 12'!D76</f>
        <v>164</v>
      </c>
      <c r="J24" s="4">
        <v>162</v>
      </c>
      <c r="K24" s="39"/>
    </row>
    <row r="25" spans="1:12" ht="36.6" customHeight="1" x14ac:dyDescent="0.3">
      <c r="A25" s="18" t="s">
        <v>204</v>
      </c>
      <c r="B25" s="7" t="s">
        <v>205</v>
      </c>
      <c r="C25" s="55"/>
      <c r="D25" s="27">
        <v>958</v>
      </c>
      <c r="E25" s="23" t="s">
        <v>98</v>
      </c>
      <c r="F25" s="6" t="s">
        <v>206</v>
      </c>
      <c r="G25" s="5">
        <v>610</v>
      </c>
      <c r="H25" s="4">
        <v>0</v>
      </c>
      <c r="I25" s="61">
        <f>'приложение 12'!D81</f>
        <v>900</v>
      </c>
      <c r="J25" s="61">
        <v>0</v>
      </c>
      <c r="K25" s="39"/>
    </row>
    <row r="26" spans="1:12" ht="36.6" customHeight="1" x14ac:dyDescent="0.3">
      <c r="A26" s="18" t="s">
        <v>231</v>
      </c>
      <c r="B26" s="7" t="s">
        <v>232</v>
      </c>
      <c r="C26" s="70"/>
      <c r="D26" s="27"/>
      <c r="E26" s="23"/>
      <c r="F26" s="6"/>
      <c r="G26" s="5">
        <v>610</v>
      </c>
      <c r="H26" s="4">
        <v>0</v>
      </c>
      <c r="I26" s="61">
        <f>'приложение 12'!D86</f>
        <v>30.3</v>
      </c>
      <c r="J26" s="61">
        <f>'приложение 12'!E86</f>
        <v>21.338850000000001</v>
      </c>
      <c r="K26" s="39"/>
    </row>
    <row r="27" spans="1:12" s="41" customFormat="1" ht="55.8" customHeight="1" x14ac:dyDescent="0.3">
      <c r="A27" s="20" t="s">
        <v>186</v>
      </c>
      <c r="B27" s="13" t="s">
        <v>188</v>
      </c>
      <c r="C27" s="43"/>
      <c r="D27" s="12">
        <v>958</v>
      </c>
      <c r="E27" s="6" t="s">
        <v>98</v>
      </c>
      <c r="F27" s="6" t="s">
        <v>198</v>
      </c>
      <c r="G27" s="5">
        <v>414</v>
      </c>
      <c r="H27" s="9">
        <f>H28</f>
        <v>0</v>
      </c>
      <c r="I27" s="9">
        <f>I28</f>
        <v>0</v>
      </c>
      <c r="J27" s="9">
        <f>J28</f>
        <v>0</v>
      </c>
      <c r="K27" s="39"/>
    </row>
    <row r="28" spans="1:12" ht="61.2" customHeight="1" x14ac:dyDescent="0.3">
      <c r="A28" s="18" t="s">
        <v>187</v>
      </c>
      <c r="B28" s="7" t="s">
        <v>189</v>
      </c>
      <c r="C28" s="31"/>
      <c r="D28" s="5">
        <v>958</v>
      </c>
      <c r="E28" s="6" t="s">
        <v>98</v>
      </c>
      <c r="F28" s="6" t="s">
        <v>198</v>
      </c>
      <c r="G28" s="5">
        <v>414</v>
      </c>
      <c r="H28" s="4">
        <v>0</v>
      </c>
      <c r="I28" s="4">
        <v>0</v>
      </c>
      <c r="J28" s="4">
        <v>0</v>
      </c>
      <c r="K28" s="39"/>
    </row>
    <row r="29" spans="1:12" ht="52.5" customHeight="1" x14ac:dyDescent="0.3">
      <c r="A29" s="26" t="s">
        <v>97</v>
      </c>
      <c r="B29" s="13" t="s">
        <v>229</v>
      </c>
      <c r="C29" s="74" t="s">
        <v>201</v>
      </c>
      <c r="D29" s="12">
        <v>958</v>
      </c>
      <c r="E29" s="11" t="s">
        <v>60</v>
      </c>
      <c r="F29" s="11" t="s">
        <v>96</v>
      </c>
      <c r="G29" s="11" t="s">
        <v>5</v>
      </c>
      <c r="H29" s="9">
        <f>H30+H33+H44+H47</f>
        <v>102541.73999999999</v>
      </c>
      <c r="I29" s="9">
        <f>I30+I33+I44+I47</f>
        <v>111384.34204</v>
      </c>
      <c r="J29" s="9">
        <f>J30+J33+J44+J47</f>
        <v>62197.149440000001</v>
      </c>
      <c r="K29" s="39"/>
    </row>
    <row r="30" spans="1:12" ht="52.5" customHeight="1" x14ac:dyDescent="0.3">
      <c r="A30" s="26" t="s">
        <v>95</v>
      </c>
      <c r="B30" s="15" t="s">
        <v>94</v>
      </c>
      <c r="C30" s="75"/>
      <c r="D30" s="12">
        <v>958</v>
      </c>
      <c r="E30" s="11" t="s">
        <v>60</v>
      </c>
      <c r="F30" s="11" t="s">
        <v>93</v>
      </c>
      <c r="G30" s="11" t="s">
        <v>5</v>
      </c>
      <c r="H30" s="9">
        <f>H31+H32</f>
        <v>101256.76</v>
      </c>
      <c r="I30" s="9">
        <f>I31</f>
        <v>107580.53504</v>
      </c>
      <c r="J30" s="9">
        <f>J31</f>
        <v>60395.18707</v>
      </c>
      <c r="K30" s="39"/>
      <c r="L30" s="39"/>
    </row>
    <row r="31" spans="1:12" ht="56.25" customHeight="1" x14ac:dyDescent="0.3">
      <c r="A31" s="57" t="s">
        <v>92</v>
      </c>
      <c r="B31" s="24" t="s">
        <v>91</v>
      </c>
      <c r="C31" s="75"/>
      <c r="D31" s="5">
        <v>958</v>
      </c>
      <c r="E31" s="6" t="s">
        <v>60</v>
      </c>
      <c r="F31" s="6" t="s">
        <v>90</v>
      </c>
      <c r="G31" s="5">
        <v>610</v>
      </c>
      <c r="H31" s="4">
        <v>101256.76</v>
      </c>
      <c r="I31" s="4">
        <f>'приложение 12'!D121</f>
        <v>107580.53504</v>
      </c>
      <c r="J31" s="4">
        <v>60395.18707</v>
      </c>
      <c r="K31" s="39"/>
    </row>
    <row r="32" spans="1:12" ht="36" customHeight="1" x14ac:dyDescent="0.3">
      <c r="A32" s="57" t="s">
        <v>89</v>
      </c>
      <c r="B32" s="7" t="s">
        <v>88</v>
      </c>
      <c r="C32" s="75"/>
      <c r="D32" s="5">
        <v>958</v>
      </c>
      <c r="E32" s="6" t="s">
        <v>60</v>
      </c>
      <c r="F32" s="6" t="s">
        <v>87</v>
      </c>
      <c r="G32" s="5">
        <v>610</v>
      </c>
      <c r="H32" s="4">
        <v>0</v>
      </c>
      <c r="I32" s="4">
        <v>0</v>
      </c>
      <c r="J32" s="4">
        <v>0</v>
      </c>
      <c r="K32" s="39"/>
    </row>
    <row r="33" spans="1:11" ht="44.25" customHeight="1" x14ac:dyDescent="0.3">
      <c r="A33" s="59" t="s">
        <v>86</v>
      </c>
      <c r="B33" s="25" t="s">
        <v>85</v>
      </c>
      <c r="C33" s="75"/>
      <c r="D33" s="12">
        <v>958</v>
      </c>
      <c r="E33" s="11" t="s">
        <v>60</v>
      </c>
      <c r="F33" s="11" t="s">
        <v>84</v>
      </c>
      <c r="G33" s="12">
        <v>0</v>
      </c>
      <c r="H33" s="9">
        <f>H34+H35+H36+H37+H38+H39+H40+H41+H43</f>
        <v>1284.98</v>
      </c>
      <c r="I33" s="9">
        <f t="shared" ref="I33:J33" si="1">I34+I35+I36+I37+I38+I39+I40+I41+I43</f>
        <v>2898.8669999999997</v>
      </c>
      <c r="J33" s="9">
        <f>J34+J35+J36+J37+J38+J39+J40+J41+J43+J42</f>
        <v>1591.4173699999999</v>
      </c>
      <c r="K33" s="39"/>
    </row>
    <row r="34" spans="1:11" ht="36" customHeight="1" x14ac:dyDescent="0.3">
      <c r="A34" s="58" t="s">
        <v>83</v>
      </c>
      <c r="B34" s="7" t="s">
        <v>82</v>
      </c>
      <c r="C34" s="75"/>
      <c r="D34" s="56">
        <v>958</v>
      </c>
      <c r="E34" s="23" t="s">
        <v>60</v>
      </c>
      <c r="F34" s="23" t="s">
        <v>81</v>
      </c>
      <c r="G34" s="5">
        <v>610</v>
      </c>
      <c r="H34" s="4">
        <v>0</v>
      </c>
      <c r="I34" s="5">
        <v>0</v>
      </c>
      <c r="J34" s="4">
        <v>0</v>
      </c>
      <c r="K34" s="39"/>
    </row>
    <row r="35" spans="1:11" ht="45" customHeight="1" x14ac:dyDescent="0.3">
      <c r="A35" s="58" t="s">
        <v>80</v>
      </c>
      <c r="B35" s="24" t="s">
        <v>79</v>
      </c>
      <c r="C35" s="75"/>
      <c r="D35" s="5">
        <v>958</v>
      </c>
      <c r="E35" s="6" t="s">
        <v>60</v>
      </c>
      <c r="F35" s="6" t="s">
        <v>78</v>
      </c>
      <c r="G35" s="5">
        <v>610</v>
      </c>
      <c r="H35" s="4">
        <v>993.78</v>
      </c>
      <c r="I35" s="4">
        <f>'приложение 12'!D151</f>
        <v>0</v>
      </c>
      <c r="J35" s="4">
        <v>0</v>
      </c>
      <c r="K35" s="39"/>
    </row>
    <row r="36" spans="1:11" ht="35.25" customHeight="1" x14ac:dyDescent="0.3">
      <c r="A36" s="58" t="s">
        <v>77</v>
      </c>
      <c r="B36" s="7" t="s">
        <v>32</v>
      </c>
      <c r="C36" s="75"/>
      <c r="D36" s="5">
        <v>958</v>
      </c>
      <c r="E36" s="6" t="s">
        <v>60</v>
      </c>
      <c r="F36" s="6" t="s">
        <v>76</v>
      </c>
      <c r="G36" s="5">
        <v>610</v>
      </c>
      <c r="H36" s="4">
        <v>221.2</v>
      </c>
      <c r="I36" s="4">
        <f>'приложение 12'!D156</f>
        <v>221.2</v>
      </c>
      <c r="J36" s="4">
        <v>84.894120000000001</v>
      </c>
      <c r="K36" s="39"/>
    </row>
    <row r="37" spans="1:11" ht="32.25" customHeight="1" x14ac:dyDescent="0.3">
      <c r="A37" s="58" t="s">
        <v>75</v>
      </c>
      <c r="B37" s="7" t="s">
        <v>74</v>
      </c>
      <c r="C37" s="75"/>
      <c r="D37" s="56">
        <v>958</v>
      </c>
      <c r="E37" s="23" t="s">
        <v>2</v>
      </c>
      <c r="F37" s="23" t="s">
        <v>73</v>
      </c>
      <c r="G37" s="56">
        <v>240</v>
      </c>
      <c r="H37" s="4">
        <v>70</v>
      </c>
      <c r="I37" s="4">
        <f>'приложение 12'!D161</f>
        <v>70</v>
      </c>
      <c r="J37" s="4">
        <v>38.143250000000002</v>
      </c>
      <c r="K37" s="39"/>
    </row>
    <row r="38" spans="1:11" ht="29.25" customHeight="1" x14ac:dyDescent="0.3">
      <c r="A38" s="58" t="s">
        <v>72</v>
      </c>
      <c r="B38" s="7" t="s">
        <v>71</v>
      </c>
      <c r="C38" s="75"/>
      <c r="D38" s="56">
        <v>958</v>
      </c>
      <c r="E38" s="23" t="s">
        <v>60</v>
      </c>
      <c r="F38" s="23" t="s">
        <v>70</v>
      </c>
      <c r="G38" s="56">
        <v>610</v>
      </c>
      <c r="H38" s="4">
        <v>0</v>
      </c>
      <c r="I38" s="4">
        <f>'приложение 12'!D166</f>
        <v>1960.587</v>
      </c>
      <c r="J38" s="4">
        <v>344</v>
      </c>
      <c r="K38" s="39"/>
    </row>
    <row r="39" spans="1:11" ht="35.25" customHeight="1" x14ac:dyDescent="0.3">
      <c r="A39" s="58" t="s">
        <v>69</v>
      </c>
      <c r="B39" s="7" t="s">
        <v>29</v>
      </c>
      <c r="C39" s="75"/>
      <c r="D39" s="5">
        <v>958</v>
      </c>
      <c r="E39" s="6" t="s">
        <v>60</v>
      </c>
      <c r="F39" s="6" t="s">
        <v>68</v>
      </c>
      <c r="G39" s="5">
        <v>610</v>
      </c>
      <c r="H39" s="4">
        <v>0</v>
      </c>
      <c r="I39" s="4">
        <v>0</v>
      </c>
      <c r="J39" s="4">
        <v>0</v>
      </c>
      <c r="K39" s="39"/>
    </row>
    <row r="40" spans="1:11" ht="53.25" customHeight="1" x14ac:dyDescent="0.3">
      <c r="A40" s="18" t="s">
        <v>67</v>
      </c>
      <c r="B40" s="7" t="s">
        <v>66</v>
      </c>
      <c r="C40" s="75"/>
      <c r="D40" s="5">
        <v>958</v>
      </c>
      <c r="E40" s="6" t="s">
        <v>60</v>
      </c>
      <c r="F40" s="6" t="s">
        <v>65</v>
      </c>
      <c r="G40" s="5">
        <v>610</v>
      </c>
      <c r="H40" s="4">
        <v>0</v>
      </c>
      <c r="I40" s="4">
        <v>647.08000000000004</v>
      </c>
      <c r="J40" s="4">
        <v>647.08000000000004</v>
      </c>
      <c r="K40" s="39"/>
    </row>
    <row r="41" spans="1:11" ht="53.25" customHeight="1" x14ac:dyDescent="0.3">
      <c r="A41" s="18" t="s">
        <v>221</v>
      </c>
      <c r="B41" s="7" t="s">
        <v>222</v>
      </c>
      <c r="C41" s="75"/>
      <c r="D41" s="5"/>
      <c r="E41" s="6"/>
      <c r="F41" s="6"/>
      <c r="G41" s="5">
        <v>610</v>
      </c>
      <c r="H41" s="4">
        <v>0</v>
      </c>
      <c r="I41" s="4">
        <v>0</v>
      </c>
      <c r="J41" s="4">
        <v>0</v>
      </c>
      <c r="K41" s="39"/>
    </row>
    <row r="42" spans="1:11" ht="53.25" customHeight="1" x14ac:dyDescent="0.3">
      <c r="A42" s="18" t="s">
        <v>241</v>
      </c>
      <c r="B42" s="7" t="s">
        <v>242</v>
      </c>
      <c r="C42" s="75"/>
      <c r="D42" s="5"/>
      <c r="E42" s="6"/>
      <c r="F42" s="6"/>
      <c r="G42" s="5">
        <v>610</v>
      </c>
      <c r="H42" s="4">
        <v>0</v>
      </c>
      <c r="I42" s="4">
        <v>477.3</v>
      </c>
      <c r="J42" s="4">
        <v>477.3</v>
      </c>
      <c r="K42" s="39"/>
    </row>
    <row r="43" spans="1:11" ht="62.4" x14ac:dyDescent="0.3">
      <c r="A43" s="18" t="s">
        <v>233</v>
      </c>
      <c r="B43" s="7" t="s">
        <v>234</v>
      </c>
      <c r="C43" s="75"/>
      <c r="D43" s="5"/>
      <c r="E43" s="6"/>
      <c r="F43" s="6"/>
      <c r="G43" s="5">
        <v>610</v>
      </c>
      <c r="H43" s="4">
        <v>0</v>
      </c>
      <c r="I43" s="4">
        <f>'приложение 12'!D191</f>
        <v>0</v>
      </c>
      <c r="J43" s="4">
        <v>0</v>
      </c>
      <c r="K43" s="39"/>
    </row>
    <row r="44" spans="1:11" ht="50.25" customHeight="1" x14ac:dyDescent="0.3">
      <c r="A44" s="18" t="s">
        <v>64</v>
      </c>
      <c r="B44" s="13" t="s">
        <v>219</v>
      </c>
      <c r="C44" s="75"/>
      <c r="D44" s="12">
        <v>958</v>
      </c>
      <c r="E44" s="11" t="s">
        <v>60</v>
      </c>
      <c r="F44" s="11" t="s">
        <v>63</v>
      </c>
      <c r="G44" s="12">
        <v>0</v>
      </c>
      <c r="H44" s="9">
        <f>H45+H46</f>
        <v>0</v>
      </c>
      <c r="I44" s="9">
        <f t="shared" ref="I44:J44" si="2">I45+I46</f>
        <v>904.94</v>
      </c>
      <c r="J44" s="9">
        <f t="shared" si="2"/>
        <v>210.54499999999999</v>
      </c>
      <c r="K44" s="39"/>
    </row>
    <row r="45" spans="1:11" ht="44.25" customHeight="1" x14ac:dyDescent="0.3">
      <c r="A45" s="18" t="s">
        <v>62</v>
      </c>
      <c r="B45" s="7" t="s">
        <v>61</v>
      </c>
      <c r="C45" s="76"/>
      <c r="D45" s="56">
        <v>958</v>
      </c>
      <c r="E45" s="23" t="s">
        <v>60</v>
      </c>
      <c r="F45" s="23" t="s">
        <v>59</v>
      </c>
      <c r="G45" s="56">
        <v>610</v>
      </c>
      <c r="H45" s="4">
        <v>0</v>
      </c>
      <c r="I45" s="4">
        <v>0</v>
      </c>
      <c r="J45" s="4">
        <v>0</v>
      </c>
      <c r="K45" s="39"/>
    </row>
    <row r="46" spans="1:11" ht="62.4" x14ac:dyDescent="0.3">
      <c r="A46" s="18" t="s">
        <v>235</v>
      </c>
      <c r="B46" s="7" t="s">
        <v>236</v>
      </c>
      <c r="C46" s="70"/>
      <c r="D46" s="71"/>
      <c r="E46" s="23"/>
      <c r="F46" s="23"/>
      <c r="G46" s="71">
        <v>610</v>
      </c>
      <c r="H46" s="19">
        <v>0</v>
      </c>
      <c r="I46" s="19">
        <f>'приложение 12'!D216</f>
        <v>904.94</v>
      </c>
      <c r="J46" s="19">
        <v>210.54499999999999</v>
      </c>
      <c r="K46" s="39"/>
    </row>
    <row r="47" spans="1:11" ht="44.25" customHeight="1" x14ac:dyDescent="0.3">
      <c r="A47" s="18" t="s">
        <v>196</v>
      </c>
      <c r="B47" s="13" t="s">
        <v>194</v>
      </c>
      <c r="C47" s="55"/>
      <c r="D47" s="12">
        <v>958</v>
      </c>
      <c r="E47" s="11" t="s">
        <v>60</v>
      </c>
      <c r="F47" s="10"/>
      <c r="G47" s="22">
        <v>0</v>
      </c>
      <c r="H47" s="21">
        <v>0</v>
      </c>
      <c r="I47" s="21">
        <f>I48</f>
        <v>0</v>
      </c>
      <c r="J47" s="21">
        <f>J48</f>
        <v>0</v>
      </c>
      <c r="K47" s="39"/>
    </row>
    <row r="48" spans="1:11" ht="44.25" customHeight="1" x14ac:dyDescent="0.3">
      <c r="A48" s="18" t="s">
        <v>197</v>
      </c>
      <c r="B48" s="7" t="s">
        <v>195</v>
      </c>
      <c r="C48" s="55"/>
      <c r="D48" s="56">
        <v>958</v>
      </c>
      <c r="E48" s="23" t="s">
        <v>60</v>
      </c>
      <c r="F48" s="23" t="s">
        <v>199</v>
      </c>
      <c r="G48" s="56">
        <v>610</v>
      </c>
      <c r="H48" s="19">
        <v>0</v>
      </c>
      <c r="I48" s="4">
        <v>0</v>
      </c>
      <c r="J48" s="4">
        <v>0</v>
      </c>
      <c r="K48" s="39"/>
    </row>
    <row r="49" spans="1:11" ht="53.25" customHeight="1" x14ac:dyDescent="0.3">
      <c r="A49" s="20" t="s">
        <v>58</v>
      </c>
      <c r="B49" s="13" t="s">
        <v>227</v>
      </c>
      <c r="C49" s="74" t="s">
        <v>201</v>
      </c>
      <c r="D49" s="22">
        <v>958</v>
      </c>
      <c r="E49" s="10" t="s">
        <v>23</v>
      </c>
      <c r="F49" s="10" t="s">
        <v>57</v>
      </c>
      <c r="G49" s="10" t="s">
        <v>5</v>
      </c>
      <c r="H49" s="9">
        <f>H50+H56+H62</f>
        <v>26493.37</v>
      </c>
      <c r="I49" s="9">
        <f>I50+I56+I62</f>
        <v>26717.113959999999</v>
      </c>
      <c r="J49" s="21">
        <f>J50+J56+J62</f>
        <v>15033.814679999999</v>
      </c>
      <c r="K49" s="39"/>
    </row>
    <row r="50" spans="1:11" ht="53.25" customHeight="1" x14ac:dyDescent="0.3">
      <c r="A50" s="20" t="s">
        <v>56</v>
      </c>
      <c r="B50" s="13" t="s">
        <v>55</v>
      </c>
      <c r="C50" s="75"/>
      <c r="D50" s="22">
        <v>958</v>
      </c>
      <c r="E50" s="10" t="s">
        <v>23</v>
      </c>
      <c r="F50" s="10" t="s">
        <v>54</v>
      </c>
      <c r="G50" s="10" t="s">
        <v>5</v>
      </c>
      <c r="H50" s="21">
        <f>H51+H52+H53+H54+H55</f>
        <v>24725.58</v>
      </c>
      <c r="I50" s="21">
        <f>I51+I52+I53+I54+I55</f>
        <v>24935.323960000002</v>
      </c>
      <c r="J50" s="21">
        <f>J51+J52+J53+J54+J55</f>
        <v>14425.722949999999</v>
      </c>
      <c r="K50" s="39"/>
    </row>
    <row r="51" spans="1:11" ht="97.5" customHeight="1" x14ac:dyDescent="0.3">
      <c r="A51" s="20" t="s">
        <v>53</v>
      </c>
      <c r="B51" s="7" t="s">
        <v>52</v>
      </c>
      <c r="C51" s="75"/>
      <c r="D51" s="5">
        <v>958</v>
      </c>
      <c r="E51" s="6" t="s">
        <v>23</v>
      </c>
      <c r="F51" s="6" t="s">
        <v>51</v>
      </c>
      <c r="G51" s="5">
        <v>610</v>
      </c>
      <c r="H51" s="19">
        <f>80-80</f>
        <v>0</v>
      </c>
      <c r="I51" s="19">
        <v>0</v>
      </c>
      <c r="J51" s="19">
        <v>0</v>
      </c>
      <c r="K51" s="39"/>
    </row>
    <row r="52" spans="1:11" ht="48.75" customHeight="1" x14ac:dyDescent="0.3">
      <c r="A52" s="18" t="s">
        <v>50</v>
      </c>
      <c r="B52" s="7" t="s">
        <v>49</v>
      </c>
      <c r="C52" s="75"/>
      <c r="D52" s="5">
        <v>958</v>
      </c>
      <c r="E52" s="6" t="s">
        <v>23</v>
      </c>
      <c r="F52" s="6" t="s">
        <v>48</v>
      </c>
      <c r="G52" s="5">
        <v>610</v>
      </c>
      <c r="H52" s="4">
        <v>24725.58</v>
      </c>
      <c r="I52" s="19">
        <f>'приложение 12'!D256</f>
        <v>24935.323960000002</v>
      </c>
      <c r="J52" s="19">
        <v>14425.722949999999</v>
      </c>
      <c r="K52" s="39"/>
    </row>
    <row r="53" spans="1:11" ht="50.25" customHeight="1" x14ac:dyDescent="0.3">
      <c r="A53" s="8" t="s">
        <v>47</v>
      </c>
      <c r="B53" s="7" t="s">
        <v>46</v>
      </c>
      <c r="C53" s="75"/>
      <c r="D53" s="5">
        <v>958</v>
      </c>
      <c r="E53" s="6" t="s">
        <v>23</v>
      </c>
      <c r="F53" s="6" t="s">
        <v>45</v>
      </c>
      <c r="G53" s="5">
        <v>610</v>
      </c>
      <c r="H53" s="4">
        <v>0</v>
      </c>
      <c r="I53" s="61">
        <v>0</v>
      </c>
      <c r="J53" s="4">
        <v>0</v>
      </c>
      <c r="K53" s="39"/>
    </row>
    <row r="54" spans="1:11" ht="50.25" customHeight="1" x14ac:dyDescent="0.3">
      <c r="A54" s="8" t="s">
        <v>44</v>
      </c>
      <c r="B54" s="14" t="s">
        <v>43</v>
      </c>
      <c r="C54" s="75"/>
      <c r="D54" s="5">
        <v>958</v>
      </c>
      <c r="E54" s="6" t="s">
        <v>23</v>
      </c>
      <c r="F54" s="6" t="s">
        <v>42</v>
      </c>
      <c r="G54" s="5">
        <v>610</v>
      </c>
      <c r="H54" s="4">
        <v>0</v>
      </c>
      <c r="I54" s="4">
        <v>0</v>
      </c>
      <c r="J54" s="4">
        <v>0</v>
      </c>
      <c r="K54" s="39"/>
    </row>
    <row r="55" spans="1:11" ht="40.5" customHeight="1" x14ac:dyDescent="0.3">
      <c r="A55" s="8" t="s">
        <v>41</v>
      </c>
      <c r="B55" s="14" t="s">
        <v>40</v>
      </c>
      <c r="C55" s="75"/>
      <c r="D55" s="5">
        <v>958</v>
      </c>
      <c r="E55" s="6" t="s">
        <v>23</v>
      </c>
      <c r="F55" s="6" t="s">
        <v>39</v>
      </c>
      <c r="G55" s="56">
        <v>610</v>
      </c>
      <c r="H55" s="4">
        <v>0</v>
      </c>
      <c r="I55" s="4">
        <v>0</v>
      </c>
      <c r="J55" s="4">
        <v>0</v>
      </c>
      <c r="K55" s="39"/>
    </row>
    <row r="56" spans="1:11" ht="36" customHeight="1" x14ac:dyDescent="0.3">
      <c r="A56" s="8" t="s">
        <v>38</v>
      </c>
      <c r="B56" s="13" t="s">
        <v>37</v>
      </c>
      <c r="C56" s="75"/>
      <c r="D56" s="67">
        <v>958</v>
      </c>
      <c r="E56" s="6" t="s">
        <v>23</v>
      </c>
      <c r="F56" s="11">
        <v>131200000</v>
      </c>
      <c r="G56" s="10" t="s">
        <v>5</v>
      </c>
      <c r="H56" s="9">
        <f>H57+H58+H59</f>
        <v>31.6</v>
      </c>
      <c r="I56" s="9">
        <f>I57+I58+I59+I60+I61</f>
        <v>45.6</v>
      </c>
      <c r="J56" s="9">
        <f>J57+J58+J59+J60+J61</f>
        <v>10.66272</v>
      </c>
      <c r="K56" s="39"/>
    </row>
    <row r="57" spans="1:11" ht="21.75" customHeight="1" x14ac:dyDescent="0.3">
      <c r="A57" s="8" t="s">
        <v>36</v>
      </c>
      <c r="B57" s="7" t="s">
        <v>35</v>
      </c>
      <c r="C57" s="75"/>
      <c r="D57" s="5">
        <v>958</v>
      </c>
      <c r="E57" s="6" t="s">
        <v>23</v>
      </c>
      <c r="F57" s="6" t="s">
        <v>34</v>
      </c>
      <c r="G57" s="5">
        <v>610</v>
      </c>
      <c r="H57" s="4">
        <v>0</v>
      </c>
      <c r="I57" s="61">
        <v>0</v>
      </c>
      <c r="J57" s="61">
        <v>0</v>
      </c>
      <c r="K57" s="39"/>
    </row>
    <row r="58" spans="1:11" ht="37.5" customHeight="1" x14ac:dyDescent="0.3">
      <c r="A58" s="8" t="s">
        <v>33</v>
      </c>
      <c r="B58" s="7" t="s">
        <v>32</v>
      </c>
      <c r="C58" s="75"/>
      <c r="D58" s="5">
        <v>958</v>
      </c>
      <c r="E58" s="6" t="s">
        <v>23</v>
      </c>
      <c r="F58" s="6" t="s">
        <v>31</v>
      </c>
      <c r="G58" s="5">
        <v>610</v>
      </c>
      <c r="H58" s="4">
        <v>31.6</v>
      </c>
      <c r="I58" s="61">
        <f>'приложение 12'!D286</f>
        <v>31.6</v>
      </c>
      <c r="J58" s="61">
        <v>10.66272</v>
      </c>
      <c r="K58" s="39"/>
    </row>
    <row r="59" spans="1:11" ht="38.25" customHeight="1" x14ac:dyDescent="0.3">
      <c r="A59" s="8" t="s">
        <v>30</v>
      </c>
      <c r="B59" s="7" t="s">
        <v>29</v>
      </c>
      <c r="C59" s="76"/>
      <c r="D59" s="5">
        <v>958</v>
      </c>
      <c r="E59" s="6" t="s">
        <v>23</v>
      </c>
      <c r="F59" s="6" t="s">
        <v>28</v>
      </c>
      <c r="G59" s="5">
        <v>610</v>
      </c>
      <c r="H59" s="4">
        <v>0</v>
      </c>
      <c r="I59" s="4">
        <v>0</v>
      </c>
      <c r="J59" s="4">
        <v>0</v>
      </c>
      <c r="K59" s="39"/>
    </row>
    <row r="60" spans="1:11" ht="38.25" customHeight="1" x14ac:dyDescent="0.3">
      <c r="A60" s="8" t="s">
        <v>207</v>
      </c>
      <c r="B60" s="7" t="s">
        <v>71</v>
      </c>
      <c r="C60" s="55"/>
      <c r="D60" s="5">
        <v>958</v>
      </c>
      <c r="E60" s="6" t="s">
        <v>23</v>
      </c>
      <c r="F60" s="28" t="s">
        <v>211</v>
      </c>
      <c r="G60" s="5">
        <v>610</v>
      </c>
      <c r="H60" s="4">
        <v>0</v>
      </c>
      <c r="I60" s="4">
        <v>14</v>
      </c>
      <c r="J60" s="4">
        <v>0</v>
      </c>
      <c r="K60" s="39"/>
    </row>
    <row r="61" spans="1:11" ht="38.25" customHeight="1" x14ac:dyDescent="0.3">
      <c r="A61" s="62" t="s">
        <v>208</v>
      </c>
      <c r="B61" s="7" t="s">
        <v>158</v>
      </c>
      <c r="C61" s="55"/>
      <c r="D61" s="5">
        <v>958</v>
      </c>
      <c r="E61" s="6" t="s">
        <v>23</v>
      </c>
      <c r="F61" s="28" t="s">
        <v>45</v>
      </c>
      <c r="G61" s="5">
        <v>610</v>
      </c>
      <c r="H61" s="19">
        <v>0</v>
      </c>
      <c r="I61" s="4">
        <v>0</v>
      </c>
      <c r="J61" s="19">
        <v>0</v>
      </c>
      <c r="K61" s="39"/>
    </row>
    <row r="62" spans="1:11" ht="58.2" customHeight="1" x14ac:dyDescent="0.3">
      <c r="A62" s="63" t="s">
        <v>209</v>
      </c>
      <c r="B62" s="13" t="s">
        <v>210</v>
      </c>
      <c r="C62" s="43"/>
      <c r="D62" s="5">
        <v>958</v>
      </c>
      <c r="E62" s="6" t="s">
        <v>23</v>
      </c>
      <c r="F62" s="28" t="s">
        <v>212</v>
      </c>
      <c r="G62" s="5">
        <v>610</v>
      </c>
      <c r="H62" s="9">
        <v>1736.19</v>
      </c>
      <c r="I62" s="9">
        <f>'приложение 12'!D306</f>
        <v>1736.19</v>
      </c>
      <c r="J62" s="9">
        <v>597.42900999999995</v>
      </c>
      <c r="K62" s="39"/>
    </row>
    <row r="63" spans="1:11" ht="34.5" customHeight="1" x14ac:dyDescent="0.3">
      <c r="A63" s="17" t="s">
        <v>27</v>
      </c>
      <c r="B63" s="7" t="s">
        <v>26</v>
      </c>
      <c r="C63" s="74" t="s">
        <v>201</v>
      </c>
      <c r="D63" s="5">
        <v>958</v>
      </c>
      <c r="E63" s="6" t="s">
        <v>7</v>
      </c>
      <c r="F63" s="6" t="s">
        <v>22</v>
      </c>
      <c r="G63" s="6" t="s">
        <v>5</v>
      </c>
      <c r="H63" s="4">
        <f>H64+H84</f>
        <v>23682.570000000003</v>
      </c>
      <c r="I63" s="4">
        <f>I64+I84</f>
        <v>24198.663999999997</v>
      </c>
      <c r="J63" s="4">
        <f>J64+J84</f>
        <v>11832.049019999999</v>
      </c>
      <c r="K63" s="39"/>
    </row>
    <row r="64" spans="1:11" ht="51.75" customHeight="1" x14ac:dyDescent="0.3">
      <c r="A64" s="16" t="s">
        <v>25</v>
      </c>
      <c r="B64" s="15" t="s">
        <v>24</v>
      </c>
      <c r="C64" s="75"/>
      <c r="D64" s="12">
        <v>958</v>
      </c>
      <c r="E64" s="11" t="s">
        <v>23</v>
      </c>
      <c r="F64" s="11" t="s">
        <v>22</v>
      </c>
      <c r="G64" s="10" t="s">
        <v>5</v>
      </c>
      <c r="H64" s="9">
        <f>H65+H72+H82+H83-0.01</f>
        <v>23557.570000000003</v>
      </c>
      <c r="I64" s="9">
        <f>I65+I72+I82+I83</f>
        <v>24073.663999999997</v>
      </c>
      <c r="J64" s="9">
        <f>J65+J72+J83</f>
        <v>11751.720819999999</v>
      </c>
      <c r="K64" s="39"/>
    </row>
    <row r="65" spans="1:11" ht="26.25" customHeight="1" x14ac:dyDescent="0.3">
      <c r="A65" s="77" t="s">
        <v>21</v>
      </c>
      <c r="B65" s="74" t="s">
        <v>20</v>
      </c>
      <c r="C65" s="75"/>
      <c r="D65" s="5">
        <v>958</v>
      </c>
      <c r="E65" s="6" t="s">
        <v>7</v>
      </c>
      <c r="F65" s="6" t="s">
        <v>220</v>
      </c>
      <c r="G65" s="6" t="s">
        <v>5</v>
      </c>
      <c r="H65" s="4">
        <f>H66+H69+H70+H71</f>
        <v>5400.41</v>
      </c>
      <c r="I65" s="4">
        <f>I66+I69+I70+I71</f>
        <v>5536.1840000000002</v>
      </c>
      <c r="J65" s="4">
        <f>J66+J69+J70+J71</f>
        <v>2574.0361400000002</v>
      </c>
      <c r="K65" s="39"/>
    </row>
    <row r="66" spans="1:11" ht="18" customHeight="1" x14ac:dyDescent="0.3">
      <c r="A66" s="78"/>
      <c r="B66" s="75"/>
      <c r="C66" s="75"/>
      <c r="D66" s="5">
        <v>958</v>
      </c>
      <c r="E66" s="6" t="s">
        <v>7</v>
      </c>
      <c r="F66" s="6" t="s">
        <v>220</v>
      </c>
      <c r="G66" s="5">
        <v>120</v>
      </c>
      <c r="H66" s="4">
        <v>5300.41</v>
      </c>
      <c r="I66" s="4">
        <v>5300.41</v>
      </c>
      <c r="J66" s="4">
        <v>2552.4621400000001</v>
      </c>
      <c r="K66" s="39"/>
    </row>
    <row r="67" spans="1:11" ht="4.5" hidden="1" customHeight="1" x14ac:dyDescent="0.3">
      <c r="A67" s="78"/>
      <c r="B67" s="75"/>
      <c r="C67" s="75"/>
      <c r="D67" s="5">
        <v>958</v>
      </c>
      <c r="E67" s="6" t="s">
        <v>7</v>
      </c>
      <c r="F67" s="6" t="s">
        <v>19</v>
      </c>
      <c r="G67" s="5">
        <v>122</v>
      </c>
      <c r="H67" s="4"/>
      <c r="I67" s="5"/>
      <c r="J67" s="4"/>
      <c r="K67" s="39"/>
    </row>
    <row r="68" spans="1:11" ht="20.25" hidden="1" customHeight="1" x14ac:dyDescent="0.3">
      <c r="A68" s="78"/>
      <c r="B68" s="75"/>
      <c r="C68" s="75"/>
      <c r="D68" s="5">
        <v>958</v>
      </c>
      <c r="E68" s="6" t="s">
        <v>7</v>
      </c>
      <c r="F68" s="6" t="s">
        <v>19</v>
      </c>
      <c r="G68" s="5">
        <v>129</v>
      </c>
      <c r="H68" s="4"/>
      <c r="I68" s="5"/>
      <c r="J68" s="4"/>
      <c r="K68" s="39"/>
    </row>
    <row r="69" spans="1:11" ht="15.75" customHeight="1" x14ac:dyDescent="0.3">
      <c r="A69" s="78"/>
      <c r="B69" s="75"/>
      <c r="C69" s="75"/>
      <c r="D69" s="5">
        <v>958</v>
      </c>
      <c r="E69" s="6" t="s">
        <v>7</v>
      </c>
      <c r="F69" s="6" t="s">
        <v>220</v>
      </c>
      <c r="G69" s="5">
        <v>240</v>
      </c>
      <c r="H69" s="4">
        <v>100</v>
      </c>
      <c r="I69" s="4">
        <v>235.774</v>
      </c>
      <c r="J69" s="4">
        <v>21.574000000000002</v>
      </c>
      <c r="K69" s="39"/>
    </row>
    <row r="70" spans="1:11" ht="15.75" hidden="1" customHeight="1" x14ac:dyDescent="0.3">
      <c r="A70" s="78"/>
      <c r="B70" s="75"/>
      <c r="C70" s="75"/>
      <c r="D70" s="5">
        <v>958</v>
      </c>
      <c r="E70" s="6" t="s">
        <v>7</v>
      </c>
      <c r="F70" s="6" t="s">
        <v>220</v>
      </c>
      <c r="G70" s="5">
        <v>850</v>
      </c>
      <c r="H70" s="4">
        <v>0</v>
      </c>
      <c r="I70" s="4">
        <v>0</v>
      </c>
      <c r="J70" s="4">
        <v>0</v>
      </c>
      <c r="K70" s="39"/>
    </row>
    <row r="71" spans="1:11" ht="15.75" hidden="1" customHeight="1" x14ac:dyDescent="0.3">
      <c r="A71" s="79"/>
      <c r="B71" s="76"/>
      <c r="C71" s="75"/>
      <c r="D71" s="5">
        <v>958</v>
      </c>
      <c r="E71" s="6" t="s">
        <v>7</v>
      </c>
      <c r="F71" s="6" t="s">
        <v>220</v>
      </c>
      <c r="G71" s="5"/>
      <c r="H71" s="4">
        <v>0</v>
      </c>
      <c r="I71" s="5">
        <v>0</v>
      </c>
      <c r="J71" s="4">
        <v>0</v>
      </c>
      <c r="K71" s="39"/>
    </row>
    <row r="72" spans="1:11" ht="41.25" customHeight="1" x14ac:dyDescent="0.3">
      <c r="A72" s="77" t="s">
        <v>18</v>
      </c>
      <c r="B72" s="74" t="s">
        <v>17</v>
      </c>
      <c r="C72" s="75"/>
      <c r="D72" s="5">
        <v>958</v>
      </c>
      <c r="E72" s="6" t="s">
        <v>7</v>
      </c>
      <c r="F72" s="6" t="s">
        <v>16</v>
      </c>
      <c r="G72" s="6" t="s">
        <v>5</v>
      </c>
      <c r="H72" s="4">
        <f>H73+H74+H75+H76+H77+H78+H79+H80+H81</f>
        <v>15890.93</v>
      </c>
      <c r="I72" s="4">
        <f t="shared" ref="I72:J72" si="3">I73+I74+I75+I76+I77+I78+I79+I80+I81</f>
        <v>15964.47</v>
      </c>
      <c r="J72" s="4">
        <f t="shared" si="3"/>
        <v>7813.1718599999995</v>
      </c>
      <c r="K72" s="39"/>
    </row>
    <row r="73" spans="1:11" ht="36" customHeight="1" x14ac:dyDescent="0.3">
      <c r="A73" s="78"/>
      <c r="B73" s="75"/>
      <c r="C73" s="75"/>
      <c r="D73" s="5">
        <v>958</v>
      </c>
      <c r="E73" s="6" t="s">
        <v>7</v>
      </c>
      <c r="F73" s="6" t="s">
        <v>16</v>
      </c>
      <c r="G73" s="5">
        <v>110</v>
      </c>
      <c r="H73" s="4">
        <v>12652.86</v>
      </c>
      <c r="I73" s="4">
        <v>12698</v>
      </c>
      <c r="J73" s="4">
        <v>6450.4070899999997</v>
      </c>
      <c r="K73" s="39"/>
    </row>
    <row r="74" spans="1:11" ht="15.6" hidden="1" customHeight="1" x14ac:dyDescent="0.3">
      <c r="A74" s="78"/>
      <c r="B74" s="75"/>
      <c r="C74" s="75"/>
      <c r="D74" s="5">
        <v>958</v>
      </c>
      <c r="E74" s="6" t="s">
        <v>7</v>
      </c>
      <c r="F74" s="6" t="s">
        <v>16</v>
      </c>
      <c r="G74" s="5">
        <v>321</v>
      </c>
      <c r="H74" s="4"/>
      <c r="I74" s="4"/>
      <c r="J74" s="4"/>
      <c r="K74" s="39"/>
    </row>
    <row r="75" spans="1:11" ht="15.6" hidden="1" customHeight="1" x14ac:dyDescent="0.3">
      <c r="A75" s="78"/>
      <c r="B75" s="75"/>
      <c r="C75" s="75"/>
      <c r="D75" s="5">
        <v>958</v>
      </c>
      <c r="E75" s="6" t="s">
        <v>7</v>
      </c>
      <c r="F75" s="6" t="s">
        <v>16</v>
      </c>
      <c r="G75" s="5">
        <v>112</v>
      </c>
      <c r="H75" s="4"/>
      <c r="I75" s="4"/>
      <c r="J75" s="4"/>
      <c r="K75" s="39"/>
    </row>
    <row r="76" spans="1:11" ht="15.6" hidden="1" customHeight="1" x14ac:dyDescent="0.3">
      <c r="A76" s="78"/>
      <c r="B76" s="75"/>
      <c r="C76" s="75"/>
      <c r="D76" s="5">
        <v>958</v>
      </c>
      <c r="E76" s="6" t="s">
        <v>7</v>
      </c>
      <c r="F76" s="6" t="s">
        <v>16</v>
      </c>
      <c r="G76" s="5">
        <v>119</v>
      </c>
      <c r="H76" s="4"/>
      <c r="I76" s="4"/>
      <c r="J76" s="4"/>
      <c r="K76" s="39"/>
    </row>
    <row r="77" spans="1:11" ht="15.6" hidden="1" customHeight="1" x14ac:dyDescent="0.3">
      <c r="A77" s="78"/>
      <c r="B77" s="75"/>
      <c r="C77" s="75"/>
      <c r="D77" s="5">
        <v>958</v>
      </c>
      <c r="E77" s="6" t="s">
        <v>7</v>
      </c>
      <c r="F77" s="6" t="s">
        <v>16</v>
      </c>
      <c r="G77" s="5">
        <v>242</v>
      </c>
      <c r="H77" s="4"/>
      <c r="I77" s="4"/>
      <c r="J77" s="4"/>
      <c r="K77" s="39"/>
    </row>
    <row r="78" spans="1:11" ht="27.75" customHeight="1" x14ac:dyDescent="0.3">
      <c r="A78" s="78"/>
      <c r="B78" s="75"/>
      <c r="C78" s="75"/>
      <c r="D78" s="5">
        <v>958</v>
      </c>
      <c r="E78" s="6" t="s">
        <v>7</v>
      </c>
      <c r="F78" s="6" t="s">
        <v>16</v>
      </c>
      <c r="G78" s="5">
        <v>240</v>
      </c>
      <c r="H78" s="4">
        <v>3200</v>
      </c>
      <c r="I78" s="4">
        <v>3228.4</v>
      </c>
      <c r="J78" s="4">
        <v>1346.14177</v>
      </c>
      <c r="K78" s="39"/>
    </row>
    <row r="79" spans="1:11" ht="15.6" x14ac:dyDescent="0.3">
      <c r="A79" s="78"/>
      <c r="B79" s="75"/>
      <c r="C79" s="75"/>
      <c r="D79" s="5">
        <v>958</v>
      </c>
      <c r="E79" s="6" t="s">
        <v>7</v>
      </c>
      <c r="F79" s="6" t="s">
        <v>16</v>
      </c>
      <c r="G79" s="5">
        <v>850</v>
      </c>
      <c r="H79" s="4">
        <v>38.07</v>
      </c>
      <c r="I79" s="61">
        <v>38.07</v>
      </c>
      <c r="J79" s="61">
        <v>16.623000000000001</v>
      </c>
      <c r="K79" s="39"/>
    </row>
    <row r="80" spans="1:11" ht="15.6" hidden="1" x14ac:dyDescent="0.3">
      <c r="A80" s="78"/>
      <c r="B80" s="75"/>
      <c r="C80" s="75"/>
      <c r="D80" s="5"/>
      <c r="E80" s="6" t="s">
        <v>7</v>
      </c>
      <c r="F80" s="6"/>
      <c r="G80" s="5"/>
      <c r="H80" s="4"/>
      <c r="I80" s="5"/>
      <c r="J80" s="4"/>
      <c r="K80" s="39"/>
    </row>
    <row r="81" spans="1:11" ht="15.6" hidden="1" x14ac:dyDescent="0.3">
      <c r="A81" s="79"/>
      <c r="B81" s="76"/>
      <c r="C81" s="75"/>
      <c r="D81" s="5">
        <v>958</v>
      </c>
      <c r="E81" s="6" t="s">
        <v>7</v>
      </c>
      <c r="F81" s="6" t="s">
        <v>16</v>
      </c>
      <c r="G81" s="5">
        <v>853</v>
      </c>
      <c r="H81" s="4"/>
      <c r="I81" s="5"/>
      <c r="J81" s="4"/>
      <c r="K81" s="39"/>
    </row>
    <row r="82" spans="1:11" ht="46.8" hidden="1" x14ac:dyDescent="0.3">
      <c r="A82" s="8" t="s">
        <v>15</v>
      </c>
      <c r="B82" s="14" t="s">
        <v>14</v>
      </c>
      <c r="C82" s="75"/>
      <c r="D82" s="5">
        <v>958</v>
      </c>
      <c r="E82" s="6" t="s">
        <v>7</v>
      </c>
      <c r="F82" s="6" t="s">
        <v>13</v>
      </c>
      <c r="G82" s="5">
        <v>244</v>
      </c>
      <c r="H82" s="4">
        <v>0</v>
      </c>
      <c r="I82" s="5">
        <v>0</v>
      </c>
      <c r="J82" s="4">
        <v>0</v>
      </c>
      <c r="K82" s="39"/>
    </row>
    <row r="83" spans="1:11" ht="50.25" customHeight="1" x14ac:dyDescent="0.3">
      <c r="A83" s="8" t="s">
        <v>12</v>
      </c>
      <c r="B83" s="7" t="s">
        <v>11</v>
      </c>
      <c r="C83" s="75"/>
      <c r="D83" s="5">
        <v>958</v>
      </c>
      <c r="E83" s="6" t="s">
        <v>7</v>
      </c>
      <c r="F83" s="6" t="s">
        <v>10</v>
      </c>
      <c r="G83" s="5">
        <v>620</v>
      </c>
      <c r="H83" s="4">
        <v>2266.2399999999998</v>
      </c>
      <c r="I83" s="4">
        <f>'приложение 12'!D336</f>
        <v>2573.0100000000002</v>
      </c>
      <c r="J83" s="4">
        <f>'приложение 12'!E336</f>
        <v>1364.5128199999999</v>
      </c>
      <c r="K83" s="39"/>
    </row>
    <row r="84" spans="1:11" ht="42.75" customHeight="1" x14ac:dyDescent="0.3">
      <c r="A84" s="8" t="s">
        <v>9</v>
      </c>
      <c r="B84" s="13" t="s">
        <v>8</v>
      </c>
      <c r="C84" s="75"/>
      <c r="D84" s="12">
        <v>958</v>
      </c>
      <c r="E84" s="11" t="s">
        <v>2</v>
      </c>
      <c r="F84" s="11" t="s">
        <v>6</v>
      </c>
      <c r="G84" s="10" t="s">
        <v>5</v>
      </c>
      <c r="H84" s="9">
        <f>H85</f>
        <v>125</v>
      </c>
      <c r="I84" s="12">
        <f>I85</f>
        <v>125</v>
      </c>
      <c r="J84" s="9">
        <f>J85</f>
        <v>80.328199999999995</v>
      </c>
      <c r="K84" s="39"/>
    </row>
    <row r="85" spans="1:11" ht="93.75" customHeight="1" x14ac:dyDescent="0.3">
      <c r="A85" s="8" t="s">
        <v>4</v>
      </c>
      <c r="B85" s="7" t="s">
        <v>3</v>
      </c>
      <c r="C85" s="76"/>
      <c r="D85" s="5">
        <v>958</v>
      </c>
      <c r="E85" s="6" t="s">
        <v>2</v>
      </c>
      <c r="F85" s="6" t="s">
        <v>1</v>
      </c>
      <c r="G85" s="5">
        <v>240</v>
      </c>
      <c r="H85" s="4">
        <v>125</v>
      </c>
      <c r="I85" s="4">
        <f>'приложение 12'!D346</f>
        <v>125</v>
      </c>
      <c r="J85" s="4">
        <v>80.328199999999995</v>
      </c>
      <c r="K85" s="39"/>
    </row>
    <row r="86" spans="1:11" ht="9.75" customHeight="1" x14ac:dyDescent="0.3">
      <c r="B86" s="3"/>
    </row>
    <row r="87" spans="1:11" ht="9" customHeight="1" x14ac:dyDescent="0.3"/>
    <row r="88" spans="1:11" ht="59.4" customHeight="1" x14ac:dyDescent="0.3">
      <c r="A88" s="73" t="s">
        <v>218</v>
      </c>
      <c r="B88" s="73"/>
      <c r="C88" s="2"/>
      <c r="H88" s="52" t="s">
        <v>203</v>
      </c>
    </row>
    <row r="89" spans="1:11" ht="10.5" customHeight="1" x14ac:dyDescent="0.3">
      <c r="A89" s="2"/>
      <c r="B89" s="2"/>
      <c r="C89" s="2"/>
    </row>
    <row r="90" spans="1:11" ht="15.6" x14ac:dyDescent="0.3">
      <c r="C90" s="2"/>
    </row>
    <row r="91" spans="1:11" ht="15.6" x14ac:dyDescent="0.3">
      <c r="C91" s="2"/>
    </row>
    <row r="96" spans="1:11" ht="15.6" x14ac:dyDescent="0.3">
      <c r="A96" s="2" t="s">
        <v>216</v>
      </c>
      <c r="B96" s="2"/>
    </row>
    <row r="97" spans="1:2" ht="15.6" x14ac:dyDescent="0.3">
      <c r="A97" s="2" t="s">
        <v>0</v>
      </c>
      <c r="B97" s="2"/>
    </row>
  </sheetData>
  <mergeCells count="18">
    <mergeCell ref="H1:J2"/>
    <mergeCell ref="H4:J4"/>
    <mergeCell ref="A5:J7"/>
    <mergeCell ref="C8:F8"/>
    <mergeCell ref="A10:A11"/>
    <mergeCell ref="B10:B11"/>
    <mergeCell ref="C10:C11"/>
    <mergeCell ref="D10:G10"/>
    <mergeCell ref="H10:J10"/>
    <mergeCell ref="A88:B88"/>
    <mergeCell ref="C12:C24"/>
    <mergeCell ref="C29:C45"/>
    <mergeCell ref="C49:C59"/>
    <mergeCell ref="C63:C85"/>
    <mergeCell ref="A65:A71"/>
    <mergeCell ref="B65:B71"/>
    <mergeCell ref="A72:A81"/>
    <mergeCell ref="B72:B81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opLeftCell="A107" zoomScaleNormal="100" workbookViewId="0">
      <selection activeCell="D121" sqref="D121"/>
    </sheetView>
  </sheetViews>
  <sheetFormatPr defaultRowHeight="14.4" x14ac:dyDescent="0.3"/>
  <cols>
    <col min="1" max="1" width="6.77734375" style="1" customWidth="1"/>
    <col min="2" max="2" width="45.77734375" style="1" customWidth="1"/>
    <col min="3" max="3" width="32.5546875" style="1" customWidth="1"/>
    <col min="4" max="4" width="21.5546875" style="1" customWidth="1"/>
    <col min="5" max="5" width="2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151" t="s">
        <v>200</v>
      </c>
      <c r="E1" s="152"/>
    </row>
    <row r="2" spans="1:7" ht="10.5" customHeight="1" x14ac:dyDescent="0.3">
      <c r="A2" s="73" t="s">
        <v>184</v>
      </c>
      <c r="B2" s="73"/>
      <c r="C2" s="73"/>
      <c r="D2" s="73"/>
      <c r="E2" s="73"/>
    </row>
    <row r="3" spans="1:7" ht="15" customHeight="1" x14ac:dyDescent="0.3">
      <c r="A3" s="73"/>
      <c r="B3" s="73"/>
      <c r="C3" s="73"/>
      <c r="D3" s="73"/>
      <c r="E3" s="73"/>
    </row>
    <row r="4" spans="1:7" ht="12.75" customHeight="1" x14ac:dyDescent="0.3">
      <c r="A4" s="73"/>
      <c r="B4" s="73"/>
      <c r="C4" s="73"/>
      <c r="D4" s="73"/>
      <c r="E4" s="73"/>
    </row>
    <row r="5" spans="1:7" ht="31.5" customHeight="1" x14ac:dyDescent="0.3">
      <c r="A5" s="73"/>
      <c r="B5" s="73"/>
      <c r="C5" s="73"/>
      <c r="D5" s="73"/>
      <c r="E5" s="73"/>
    </row>
    <row r="6" spans="1:7" ht="0.75" customHeight="1" x14ac:dyDescent="0.3">
      <c r="A6" s="73"/>
      <c r="B6" s="73"/>
      <c r="C6" s="73"/>
      <c r="D6" s="73"/>
      <c r="E6" s="73"/>
    </row>
    <row r="7" spans="1:7" ht="10.5" hidden="1" customHeight="1" x14ac:dyDescent="0.3">
      <c r="A7" s="73"/>
      <c r="B7" s="73"/>
      <c r="C7" s="73"/>
      <c r="D7" s="73"/>
      <c r="E7" s="73"/>
    </row>
    <row r="8" spans="1:7" ht="21.75" customHeight="1" x14ac:dyDescent="0.3">
      <c r="A8" s="2"/>
      <c r="B8" s="153" t="s">
        <v>228</v>
      </c>
      <c r="C8" s="153"/>
      <c r="D8" s="153"/>
      <c r="E8" s="153"/>
    </row>
    <row r="9" spans="1:7" ht="21.75" customHeight="1" x14ac:dyDescent="0.3">
      <c r="A9" s="2"/>
      <c r="B9" s="60"/>
      <c r="C9" s="60" t="s">
        <v>243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154" t="s">
        <v>143</v>
      </c>
      <c r="B11" s="85" t="s">
        <v>142</v>
      </c>
      <c r="C11" s="85" t="s">
        <v>183</v>
      </c>
      <c r="D11" s="85" t="s">
        <v>182</v>
      </c>
      <c r="E11" s="85" t="s">
        <v>181</v>
      </c>
    </row>
    <row r="12" spans="1:7" ht="51.75" customHeight="1" x14ac:dyDescent="0.3">
      <c r="A12" s="155"/>
      <c r="B12" s="86"/>
      <c r="C12" s="86"/>
      <c r="D12" s="86"/>
      <c r="E12" s="86"/>
    </row>
    <row r="13" spans="1:7" ht="34.5" customHeight="1" x14ac:dyDescent="0.3">
      <c r="A13" s="156"/>
      <c r="B13" s="122" t="s">
        <v>225</v>
      </c>
      <c r="C13" s="35" t="s">
        <v>148</v>
      </c>
      <c r="D13" s="44">
        <f t="shared" ref="D13:E17" si="0">D18+D108+D238+D308</f>
        <v>565095.79918000009</v>
      </c>
      <c r="E13" s="44">
        <f t="shared" si="0"/>
        <v>342621.04771000001</v>
      </c>
      <c r="F13" s="39"/>
      <c r="G13" s="39"/>
    </row>
    <row r="14" spans="1:7" ht="32.25" customHeight="1" x14ac:dyDescent="0.3">
      <c r="A14" s="156"/>
      <c r="B14" s="122"/>
      <c r="C14" s="36" t="s">
        <v>147</v>
      </c>
      <c r="D14" s="44">
        <f t="shared" si="0"/>
        <v>0</v>
      </c>
      <c r="E14" s="44">
        <f t="shared" si="0"/>
        <v>0</v>
      </c>
    </row>
    <row r="15" spans="1:7" ht="24.75" customHeight="1" x14ac:dyDescent="0.3">
      <c r="A15" s="156"/>
      <c r="B15" s="122"/>
      <c r="C15" s="36" t="s">
        <v>146</v>
      </c>
      <c r="D15" s="44">
        <f t="shared" si="0"/>
        <v>348042.42</v>
      </c>
      <c r="E15" s="44">
        <f t="shared" si="0"/>
        <v>226805.25025000001</v>
      </c>
    </row>
    <row r="16" spans="1:7" ht="37.5" customHeight="1" x14ac:dyDescent="0.3">
      <c r="A16" s="156"/>
      <c r="B16" s="122"/>
      <c r="C16" s="35" t="s">
        <v>202</v>
      </c>
      <c r="D16" s="44">
        <f t="shared" si="0"/>
        <v>217053.37918000002</v>
      </c>
      <c r="E16" s="44">
        <f t="shared" si="0"/>
        <v>115815.79746</v>
      </c>
    </row>
    <row r="17" spans="1:5" ht="15.6" x14ac:dyDescent="0.3">
      <c r="A17" s="156"/>
      <c r="B17" s="122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135" t="s">
        <v>180</v>
      </c>
      <c r="B18" s="122" t="s">
        <v>230</v>
      </c>
      <c r="C18" s="35" t="s">
        <v>148</v>
      </c>
      <c r="D18" s="44">
        <f>D23+D33+D88+D98</f>
        <v>150556.17918000004</v>
      </c>
      <c r="E18" s="44">
        <f>E23+E33+E88+E98</f>
        <v>69133.796230000007</v>
      </c>
    </row>
    <row r="19" spans="1:5" ht="23.25" customHeight="1" x14ac:dyDescent="0.3">
      <c r="A19" s="135"/>
      <c r="B19" s="122"/>
      <c r="C19" s="36" t="s">
        <v>147</v>
      </c>
      <c r="D19" s="44">
        <f>D24+D34+D89</f>
        <v>0</v>
      </c>
      <c r="E19" s="44">
        <f>E24+E34+E89</f>
        <v>0</v>
      </c>
    </row>
    <row r="20" spans="1:5" ht="23.25" customHeight="1" x14ac:dyDescent="0.3">
      <c r="A20" s="135"/>
      <c r="B20" s="122"/>
      <c r="C20" s="36" t="s">
        <v>146</v>
      </c>
      <c r="D20" s="44">
        <f>D25+D35+D90+D100</f>
        <v>96280.21</v>
      </c>
      <c r="E20" s="44">
        <f>E25+E35+E90+E100</f>
        <v>42381.011910000001</v>
      </c>
    </row>
    <row r="21" spans="1:5" ht="35.25" customHeight="1" x14ac:dyDescent="0.3">
      <c r="A21" s="135"/>
      <c r="B21" s="122"/>
      <c r="C21" s="35" t="s">
        <v>202</v>
      </c>
      <c r="D21" s="44">
        <f>D26+D36+D91+D101</f>
        <v>54275.96918</v>
      </c>
      <c r="E21" s="44">
        <f>E26+E36+E91+E101</f>
        <v>26752.784319999999</v>
      </c>
    </row>
    <row r="22" spans="1:5" ht="16.5" customHeight="1" x14ac:dyDescent="0.3">
      <c r="A22" s="135"/>
      <c r="B22" s="122"/>
      <c r="C22" s="35" t="s">
        <v>145</v>
      </c>
      <c r="D22" s="44">
        <f>D27+D37+D92</f>
        <v>0</v>
      </c>
      <c r="E22" s="44">
        <f>E27+E37+E92</f>
        <v>0</v>
      </c>
    </row>
    <row r="23" spans="1:5" ht="35.25" customHeight="1" x14ac:dyDescent="0.3">
      <c r="A23" s="131" t="s">
        <v>128</v>
      </c>
      <c r="B23" s="122" t="s">
        <v>127</v>
      </c>
      <c r="C23" s="35" t="s">
        <v>148</v>
      </c>
      <c r="D23" s="44">
        <f t="shared" ref="D23:E27" si="1">D28</f>
        <v>142122.90918000002</v>
      </c>
      <c r="E23" s="44">
        <f t="shared" si="1"/>
        <v>67473.4856</v>
      </c>
    </row>
    <row r="24" spans="1:5" ht="28.5" customHeight="1" x14ac:dyDescent="0.3">
      <c r="A24" s="131"/>
      <c r="B24" s="122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131"/>
      <c r="B25" s="122"/>
      <c r="C25" s="36" t="s">
        <v>146</v>
      </c>
      <c r="D25" s="44">
        <f t="shared" si="1"/>
        <v>89489.24</v>
      </c>
      <c r="E25" s="44">
        <f t="shared" si="1"/>
        <v>41207.931909999999</v>
      </c>
    </row>
    <row r="26" spans="1:5" ht="36" customHeight="1" x14ac:dyDescent="0.3">
      <c r="A26" s="131"/>
      <c r="B26" s="122"/>
      <c r="C26" s="35" t="s">
        <v>202</v>
      </c>
      <c r="D26" s="44">
        <f t="shared" si="1"/>
        <v>52633.669179999997</v>
      </c>
      <c r="E26" s="44">
        <f t="shared" si="1"/>
        <v>26265.553690000001</v>
      </c>
    </row>
    <row r="27" spans="1:5" ht="19.5" customHeight="1" x14ac:dyDescent="0.3">
      <c r="A27" s="131"/>
      <c r="B27" s="122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131" t="s">
        <v>179</v>
      </c>
      <c r="B28" s="103" t="s">
        <v>124</v>
      </c>
      <c r="C28" s="37" t="s">
        <v>148</v>
      </c>
      <c r="D28" s="46">
        <f t="shared" ref="D28:E28" si="2">D29+D30+D31+D32</f>
        <v>142122.90918000002</v>
      </c>
      <c r="E28" s="46">
        <f t="shared" si="2"/>
        <v>67473.4856</v>
      </c>
    </row>
    <row r="29" spans="1:5" ht="21.75" customHeight="1" x14ac:dyDescent="0.3">
      <c r="A29" s="131"/>
      <c r="B29" s="103"/>
      <c r="C29" s="38" t="s">
        <v>147</v>
      </c>
      <c r="D29" s="46">
        <v>0</v>
      </c>
      <c r="E29" s="46">
        <v>0</v>
      </c>
    </row>
    <row r="30" spans="1:5" ht="23.25" customHeight="1" x14ac:dyDescent="0.3">
      <c r="A30" s="131"/>
      <c r="B30" s="103"/>
      <c r="C30" s="38" t="s">
        <v>146</v>
      </c>
      <c r="D30" s="46">
        <v>89489.24</v>
      </c>
      <c r="E30" s="46">
        <v>41207.931909999999</v>
      </c>
    </row>
    <row r="31" spans="1:5" ht="39" customHeight="1" x14ac:dyDescent="0.3">
      <c r="A31" s="131"/>
      <c r="B31" s="103"/>
      <c r="C31" s="37" t="s">
        <v>202</v>
      </c>
      <c r="D31" s="46">
        <v>52633.669179999997</v>
      </c>
      <c r="E31" s="46">
        <v>26265.553690000001</v>
      </c>
    </row>
    <row r="32" spans="1:5" ht="18.75" customHeight="1" x14ac:dyDescent="0.3">
      <c r="A32" s="131"/>
      <c r="B32" s="103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131" t="s">
        <v>178</v>
      </c>
      <c r="B33" s="122" t="s">
        <v>121</v>
      </c>
      <c r="C33" s="37" t="s">
        <v>148</v>
      </c>
      <c r="D33" s="45">
        <f>D38+D43+D48+D53+D58+D63+D68+D73+D78+D83</f>
        <v>4641.92</v>
      </c>
      <c r="E33" s="45">
        <f>E38+E43+E48+E53+E58+E63+E68+E73+E78+E83</f>
        <v>487.23062999999996</v>
      </c>
    </row>
    <row r="34" spans="1:5" ht="22.5" customHeight="1" x14ac:dyDescent="0.3">
      <c r="A34" s="131"/>
      <c r="B34" s="122"/>
      <c r="C34" s="38" t="s">
        <v>147</v>
      </c>
      <c r="D34" s="45">
        <f>D39+D44+D49+D54+D59+D64+D69+D74+D84</f>
        <v>0</v>
      </c>
      <c r="E34" s="45">
        <f>E39+E44+E49+E54+E59+E64+E69+E74+E84</f>
        <v>0</v>
      </c>
    </row>
    <row r="35" spans="1:5" ht="24" customHeight="1" x14ac:dyDescent="0.3">
      <c r="A35" s="131"/>
      <c r="B35" s="122"/>
      <c r="C35" s="38" t="s">
        <v>146</v>
      </c>
      <c r="D35" s="45">
        <f>D40+D45+D50+D55+D60+D65+D70+D75+D80+D85</f>
        <v>2999.62</v>
      </c>
      <c r="E35" s="45">
        <f>E40+E45+E50+E55+E60+E65+E70+E75+E80+E85</f>
        <v>0</v>
      </c>
    </row>
    <row r="36" spans="1:5" ht="24.75" customHeight="1" x14ac:dyDescent="0.3">
      <c r="A36" s="131"/>
      <c r="B36" s="122"/>
      <c r="C36" s="37" t="s">
        <v>202</v>
      </c>
      <c r="D36" s="45">
        <f>D41+D46+D51+D56+D61+D66+D71+D76+D81+D86</f>
        <v>1642.3</v>
      </c>
      <c r="E36" s="45">
        <f>E41+E46+E51+E56+E61+E66+E71+E76+E81+E86</f>
        <v>487.23062999999996</v>
      </c>
    </row>
    <row r="37" spans="1:5" ht="18" customHeight="1" x14ac:dyDescent="0.3">
      <c r="A37" s="131"/>
      <c r="B37" s="122"/>
      <c r="C37" s="37" t="s">
        <v>145</v>
      </c>
      <c r="D37" s="45">
        <f>D42+D47+D52+D57+D62+D67+D72+D77+D87</f>
        <v>0</v>
      </c>
      <c r="E37" s="45">
        <f>E42+E47+E52+E57+E62+E67+E72+E77+E87</f>
        <v>0</v>
      </c>
    </row>
    <row r="38" spans="1:5" ht="18.75" customHeight="1" x14ac:dyDescent="0.3">
      <c r="A38" s="131" t="s">
        <v>119</v>
      </c>
      <c r="B38" s="103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131"/>
      <c r="B39" s="103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131"/>
      <c r="B40" s="103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131"/>
      <c r="B41" s="103"/>
      <c r="C41" s="37" t="s">
        <v>202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131"/>
      <c r="B42" s="103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131" t="s">
        <v>177</v>
      </c>
      <c r="B43" s="103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131"/>
      <c r="B44" s="103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131"/>
      <c r="B45" s="103"/>
      <c r="C45" s="38" t="s">
        <v>146</v>
      </c>
      <c r="D45" s="45">
        <v>0</v>
      </c>
      <c r="E45" s="45">
        <v>0</v>
      </c>
    </row>
    <row r="46" spans="1:5" ht="15.6" x14ac:dyDescent="0.3">
      <c r="A46" s="131"/>
      <c r="B46" s="103"/>
      <c r="C46" s="37" t="s">
        <v>202</v>
      </c>
      <c r="D46" s="45">
        <v>0</v>
      </c>
      <c r="E46" s="45">
        <v>0</v>
      </c>
    </row>
    <row r="47" spans="1:5" ht="27" customHeight="1" x14ac:dyDescent="0.3">
      <c r="A47" s="131"/>
      <c r="B47" s="103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131" t="s">
        <v>176</v>
      </c>
      <c r="B48" s="103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131"/>
      <c r="B49" s="103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131"/>
      <c r="B50" s="103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131"/>
      <c r="B51" s="103"/>
      <c r="C51" s="37" t="s">
        <v>202</v>
      </c>
      <c r="D51" s="45">
        <v>0</v>
      </c>
      <c r="E51" s="45">
        <v>0</v>
      </c>
    </row>
    <row r="52" spans="1:5" ht="21.75" customHeight="1" x14ac:dyDescent="0.3">
      <c r="A52" s="131"/>
      <c r="B52" s="103"/>
      <c r="C52" s="37" t="s">
        <v>145</v>
      </c>
      <c r="D52" s="45">
        <v>0</v>
      </c>
      <c r="E52" s="45">
        <v>0</v>
      </c>
    </row>
    <row r="53" spans="1:5" ht="21" customHeight="1" x14ac:dyDescent="0.3">
      <c r="A53" s="94" t="s">
        <v>110</v>
      </c>
      <c r="B53" s="105" t="s">
        <v>109</v>
      </c>
      <c r="C53" s="37" t="s">
        <v>148</v>
      </c>
      <c r="D53" s="45">
        <f>D54+D55+D56+D57</f>
        <v>0</v>
      </c>
      <c r="E53" s="45">
        <f>E56</f>
        <v>0</v>
      </c>
    </row>
    <row r="54" spans="1:5" ht="15.6" x14ac:dyDescent="0.3">
      <c r="A54" s="94"/>
      <c r="B54" s="105"/>
      <c r="C54" s="38" t="s">
        <v>147</v>
      </c>
      <c r="D54" s="45">
        <v>0</v>
      </c>
      <c r="E54" s="45">
        <v>0</v>
      </c>
    </row>
    <row r="55" spans="1:5" ht="15.6" x14ac:dyDescent="0.3">
      <c r="A55" s="94"/>
      <c r="B55" s="105"/>
      <c r="C55" s="38" t="s">
        <v>146</v>
      </c>
      <c r="D55" s="45">
        <v>0</v>
      </c>
      <c r="E55" s="45">
        <v>0</v>
      </c>
    </row>
    <row r="56" spans="1:5" ht="15.6" x14ac:dyDescent="0.3">
      <c r="A56" s="94"/>
      <c r="B56" s="105"/>
      <c r="C56" s="37" t="s">
        <v>202</v>
      </c>
      <c r="D56" s="45">
        <v>0</v>
      </c>
      <c r="E56" s="45">
        <v>0</v>
      </c>
    </row>
    <row r="57" spans="1:5" ht="15.6" x14ac:dyDescent="0.3">
      <c r="A57" s="95"/>
      <c r="B57" s="106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93" t="s">
        <v>107</v>
      </c>
      <c r="B58" s="104" t="s">
        <v>106</v>
      </c>
      <c r="C58" s="37" t="s">
        <v>148</v>
      </c>
      <c r="D58" s="45">
        <f>D59+D60+D61+D62</f>
        <v>390</v>
      </c>
      <c r="E58" s="45">
        <f>D59+E60+E61+E62</f>
        <v>240</v>
      </c>
    </row>
    <row r="59" spans="1:5" ht="15.6" x14ac:dyDescent="0.3">
      <c r="A59" s="94"/>
      <c r="B59" s="105"/>
      <c r="C59" s="38" t="s">
        <v>147</v>
      </c>
      <c r="D59" s="45">
        <v>0</v>
      </c>
      <c r="E59" s="45">
        <v>0</v>
      </c>
    </row>
    <row r="60" spans="1:5" ht="15.6" x14ac:dyDescent="0.3">
      <c r="A60" s="94"/>
      <c r="B60" s="105"/>
      <c r="C60" s="38" t="s">
        <v>146</v>
      </c>
      <c r="D60" s="45">
        <v>0</v>
      </c>
      <c r="E60" s="45">
        <v>0</v>
      </c>
    </row>
    <row r="61" spans="1:5" ht="15.6" x14ac:dyDescent="0.3">
      <c r="A61" s="94"/>
      <c r="B61" s="105"/>
      <c r="C61" s="37" t="s">
        <v>202</v>
      </c>
      <c r="D61" s="45">
        <f>'приложение 11'!I21</f>
        <v>390</v>
      </c>
      <c r="E61" s="45">
        <f>'приложение 11'!J21</f>
        <v>240</v>
      </c>
    </row>
    <row r="62" spans="1:5" ht="15.6" x14ac:dyDescent="0.3">
      <c r="A62" s="95"/>
      <c r="B62" s="106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93" t="s">
        <v>175</v>
      </c>
      <c r="B63" s="148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4"/>
      <c r="B64" s="149"/>
      <c r="C64" s="38" t="s">
        <v>147</v>
      </c>
      <c r="D64" s="45">
        <v>0</v>
      </c>
      <c r="E64" s="45">
        <v>0</v>
      </c>
    </row>
    <row r="65" spans="1:5" ht="15.6" x14ac:dyDescent="0.3">
      <c r="A65" s="94"/>
      <c r="B65" s="149"/>
      <c r="C65" s="38" t="s">
        <v>146</v>
      </c>
      <c r="D65" s="45">
        <v>0</v>
      </c>
      <c r="E65" s="45">
        <v>0</v>
      </c>
    </row>
    <row r="66" spans="1:5" ht="15.6" x14ac:dyDescent="0.3">
      <c r="A66" s="94"/>
      <c r="B66" s="149"/>
      <c r="C66" s="37" t="s">
        <v>202</v>
      </c>
      <c r="D66" s="45">
        <v>0</v>
      </c>
      <c r="E66" s="45">
        <v>0</v>
      </c>
    </row>
    <row r="67" spans="1:5" ht="15.6" x14ac:dyDescent="0.3">
      <c r="A67" s="95"/>
      <c r="B67" s="150"/>
      <c r="C67" s="37" t="s">
        <v>145</v>
      </c>
      <c r="D67" s="45">
        <v>0</v>
      </c>
      <c r="E67" s="45">
        <v>0</v>
      </c>
    </row>
    <row r="68" spans="1:5" ht="15.6" x14ac:dyDescent="0.3">
      <c r="A68" s="93" t="s">
        <v>101</v>
      </c>
      <c r="B68" s="104" t="s">
        <v>32</v>
      </c>
      <c r="C68" s="37" t="s">
        <v>148</v>
      </c>
      <c r="D68" s="45">
        <f>D69+D70+D71+D72</f>
        <v>158</v>
      </c>
      <c r="E68" s="45">
        <f>E69+E70+E71+E72</f>
        <v>63.891779999999997</v>
      </c>
    </row>
    <row r="69" spans="1:5" ht="15.6" x14ac:dyDescent="0.3">
      <c r="A69" s="94"/>
      <c r="B69" s="105"/>
      <c r="C69" s="38" t="s">
        <v>147</v>
      </c>
      <c r="D69" s="45">
        <v>0</v>
      </c>
      <c r="E69" s="45">
        <v>0</v>
      </c>
    </row>
    <row r="70" spans="1:5" ht="15.6" x14ac:dyDescent="0.3">
      <c r="A70" s="94"/>
      <c r="B70" s="105"/>
      <c r="C70" s="38" t="s">
        <v>146</v>
      </c>
      <c r="D70" s="45">
        <v>0</v>
      </c>
      <c r="E70" s="45">
        <v>0</v>
      </c>
    </row>
    <row r="71" spans="1:5" ht="15.6" x14ac:dyDescent="0.3">
      <c r="A71" s="94"/>
      <c r="B71" s="105"/>
      <c r="C71" s="37" t="s">
        <v>202</v>
      </c>
      <c r="D71" s="45">
        <v>158</v>
      </c>
      <c r="E71" s="45">
        <f>'приложение 11'!J23</f>
        <v>63.891779999999997</v>
      </c>
    </row>
    <row r="72" spans="1:5" ht="15.6" x14ac:dyDescent="0.3">
      <c r="A72" s="95"/>
      <c r="B72" s="106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93" t="s">
        <v>174</v>
      </c>
      <c r="B73" s="104" t="s">
        <v>71</v>
      </c>
      <c r="C73" s="37" t="s">
        <v>148</v>
      </c>
      <c r="D73" s="45">
        <f>D74+D75+D76+D77</f>
        <v>164</v>
      </c>
      <c r="E73" s="45">
        <f>E74+E75+E76+E77</f>
        <v>162</v>
      </c>
    </row>
    <row r="74" spans="1:5" ht="15.6" x14ac:dyDescent="0.3">
      <c r="A74" s="94"/>
      <c r="B74" s="105"/>
      <c r="C74" s="38" t="s">
        <v>147</v>
      </c>
      <c r="D74" s="45">
        <v>0</v>
      </c>
      <c r="E74" s="45">
        <v>0</v>
      </c>
    </row>
    <row r="75" spans="1:5" ht="15.6" x14ac:dyDescent="0.3">
      <c r="A75" s="94"/>
      <c r="B75" s="105"/>
      <c r="C75" s="38" t="s">
        <v>146</v>
      </c>
      <c r="D75" s="45">
        <v>0</v>
      </c>
      <c r="E75" s="45">
        <v>0</v>
      </c>
    </row>
    <row r="76" spans="1:5" ht="15.6" x14ac:dyDescent="0.3">
      <c r="A76" s="94"/>
      <c r="B76" s="105"/>
      <c r="C76" s="37" t="s">
        <v>202</v>
      </c>
      <c r="D76" s="45">
        <v>164</v>
      </c>
      <c r="E76" s="45">
        <f>'приложение 11'!J24</f>
        <v>162</v>
      </c>
    </row>
    <row r="77" spans="1:5" ht="15.6" x14ac:dyDescent="0.3">
      <c r="A77" s="95"/>
      <c r="B77" s="106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42" t="s">
        <v>204</v>
      </c>
      <c r="B78" s="145" t="s">
        <v>213</v>
      </c>
      <c r="C78" s="64" t="s">
        <v>148</v>
      </c>
      <c r="D78" s="46">
        <f>D79+D80+D81+D82</f>
        <v>900</v>
      </c>
      <c r="E78" s="45">
        <v>0</v>
      </c>
    </row>
    <row r="79" spans="1:5" ht="15.6" x14ac:dyDescent="0.3">
      <c r="A79" s="143"/>
      <c r="B79" s="146"/>
      <c r="C79" s="65" t="s">
        <v>147</v>
      </c>
      <c r="D79" s="46">
        <v>0</v>
      </c>
      <c r="E79" s="45">
        <v>0</v>
      </c>
    </row>
    <row r="80" spans="1:5" ht="15.6" x14ac:dyDescent="0.3">
      <c r="A80" s="143"/>
      <c r="B80" s="146"/>
      <c r="C80" s="65" t="s">
        <v>146</v>
      </c>
      <c r="D80" s="46">
        <v>0</v>
      </c>
      <c r="E80" s="45">
        <v>0</v>
      </c>
    </row>
    <row r="81" spans="1:5" ht="15.6" x14ac:dyDescent="0.3">
      <c r="A81" s="143"/>
      <c r="B81" s="146"/>
      <c r="C81" s="64" t="s">
        <v>214</v>
      </c>
      <c r="D81" s="46">
        <v>900</v>
      </c>
      <c r="E81" s="46">
        <f>'приложение 11'!J25</f>
        <v>0</v>
      </c>
    </row>
    <row r="82" spans="1:5" ht="15.6" x14ac:dyDescent="0.3">
      <c r="A82" s="144"/>
      <c r="B82" s="147"/>
      <c r="C82" s="64" t="s">
        <v>145</v>
      </c>
      <c r="D82" s="46">
        <v>0</v>
      </c>
      <c r="E82" s="45">
        <v>0</v>
      </c>
    </row>
    <row r="83" spans="1:5" ht="15.6" x14ac:dyDescent="0.3">
      <c r="A83" s="142" t="s">
        <v>231</v>
      </c>
      <c r="B83" s="145" t="s">
        <v>232</v>
      </c>
      <c r="C83" s="64" t="s">
        <v>148</v>
      </c>
      <c r="D83" s="46">
        <f>D84+D85+D86+D87</f>
        <v>3029.92</v>
      </c>
      <c r="E83" s="46">
        <f>E84+E85+E86+E87</f>
        <v>21.338850000000001</v>
      </c>
    </row>
    <row r="84" spans="1:5" ht="15.6" x14ac:dyDescent="0.3">
      <c r="A84" s="143"/>
      <c r="B84" s="146"/>
      <c r="C84" s="65" t="s">
        <v>147</v>
      </c>
      <c r="D84" s="46">
        <v>0</v>
      </c>
      <c r="E84" s="45">
        <v>0</v>
      </c>
    </row>
    <row r="85" spans="1:5" ht="15.6" x14ac:dyDescent="0.3">
      <c r="A85" s="143"/>
      <c r="B85" s="146"/>
      <c r="C85" s="65" t="s">
        <v>146</v>
      </c>
      <c r="D85" s="46">
        <v>2999.62</v>
      </c>
      <c r="E85" s="45">
        <v>0</v>
      </c>
    </row>
    <row r="86" spans="1:5" ht="15.6" x14ac:dyDescent="0.3">
      <c r="A86" s="143"/>
      <c r="B86" s="146"/>
      <c r="C86" s="64" t="s">
        <v>214</v>
      </c>
      <c r="D86" s="46">
        <v>30.3</v>
      </c>
      <c r="E86" s="45">
        <v>21.338850000000001</v>
      </c>
    </row>
    <row r="87" spans="1:5" ht="15.6" x14ac:dyDescent="0.3">
      <c r="A87" s="144"/>
      <c r="B87" s="147"/>
      <c r="C87" s="64" t="s">
        <v>145</v>
      </c>
      <c r="D87" s="46">
        <v>0</v>
      </c>
      <c r="E87" s="45">
        <v>0</v>
      </c>
    </row>
    <row r="88" spans="1:5" ht="15.6" x14ac:dyDescent="0.3">
      <c r="A88" s="93" t="s">
        <v>173</v>
      </c>
      <c r="B88" s="126" t="s">
        <v>172</v>
      </c>
      <c r="C88" s="37" t="s">
        <v>148</v>
      </c>
      <c r="D88" s="45">
        <f t="shared" ref="D88:D92" si="3">D93</f>
        <v>3791.35</v>
      </c>
      <c r="E88" s="45">
        <f>E93</f>
        <v>1173.08</v>
      </c>
    </row>
    <row r="89" spans="1:5" ht="15.6" x14ac:dyDescent="0.3">
      <c r="A89" s="94"/>
      <c r="B89" s="113"/>
      <c r="C89" s="38" t="s">
        <v>147</v>
      </c>
      <c r="D89" s="45">
        <f t="shared" si="3"/>
        <v>0</v>
      </c>
      <c r="E89" s="45">
        <f>E94</f>
        <v>0</v>
      </c>
    </row>
    <row r="90" spans="1:5" ht="15.6" x14ac:dyDescent="0.3">
      <c r="A90" s="94"/>
      <c r="B90" s="113"/>
      <c r="C90" s="38" t="s">
        <v>146</v>
      </c>
      <c r="D90" s="45">
        <f t="shared" si="3"/>
        <v>3791.35</v>
      </c>
      <c r="E90" s="45">
        <f>E95</f>
        <v>1173.08</v>
      </c>
    </row>
    <row r="91" spans="1:5" ht="15.6" x14ac:dyDescent="0.3">
      <c r="A91" s="94"/>
      <c r="B91" s="113"/>
      <c r="C91" s="37" t="s">
        <v>202</v>
      </c>
      <c r="D91" s="45">
        <f t="shared" si="3"/>
        <v>0</v>
      </c>
      <c r="E91" s="45">
        <f>E96</f>
        <v>0</v>
      </c>
    </row>
    <row r="92" spans="1:5" ht="15.6" x14ac:dyDescent="0.3">
      <c r="A92" s="95"/>
      <c r="B92" s="114"/>
      <c r="C92" s="37" t="s">
        <v>145</v>
      </c>
      <c r="D92" s="45">
        <f t="shared" si="3"/>
        <v>0</v>
      </c>
      <c r="E92" s="45">
        <f>E97</f>
        <v>0</v>
      </c>
    </row>
    <row r="93" spans="1:5" ht="18.75" customHeight="1" x14ac:dyDescent="0.3">
      <c r="A93" s="93" t="s">
        <v>171</v>
      </c>
      <c r="B93" s="104" t="s">
        <v>170</v>
      </c>
      <c r="C93" s="37" t="s">
        <v>148</v>
      </c>
      <c r="D93" s="45">
        <f>D94+D95+D96+D97</f>
        <v>3791.35</v>
      </c>
      <c r="E93" s="45">
        <f>E94+E95+E96+E97</f>
        <v>1173.08</v>
      </c>
    </row>
    <row r="94" spans="1:5" ht="15.6" x14ac:dyDescent="0.3">
      <c r="A94" s="94"/>
      <c r="B94" s="105"/>
      <c r="C94" s="38" t="s">
        <v>147</v>
      </c>
      <c r="D94" s="45">
        <v>0</v>
      </c>
      <c r="E94" s="45">
        <v>0</v>
      </c>
    </row>
    <row r="95" spans="1:5" ht="15.6" x14ac:dyDescent="0.3">
      <c r="A95" s="94"/>
      <c r="B95" s="105"/>
      <c r="C95" s="38" t="s">
        <v>146</v>
      </c>
      <c r="D95" s="45">
        <v>3791.35</v>
      </c>
      <c r="E95" s="45">
        <v>1173.08</v>
      </c>
    </row>
    <row r="96" spans="1:5" ht="15.6" x14ac:dyDescent="0.3">
      <c r="A96" s="94"/>
      <c r="B96" s="105"/>
      <c r="C96" s="37" t="s">
        <v>202</v>
      </c>
      <c r="D96" s="45">
        <v>0</v>
      </c>
      <c r="E96" s="45">
        <v>0</v>
      </c>
    </row>
    <row r="97" spans="1:5" ht="15.6" x14ac:dyDescent="0.3">
      <c r="A97" s="95"/>
      <c r="B97" s="106"/>
      <c r="C97" s="37" t="s">
        <v>145</v>
      </c>
      <c r="D97" s="45">
        <v>0</v>
      </c>
      <c r="E97" s="45">
        <v>0</v>
      </c>
    </row>
    <row r="98" spans="1:5" ht="15.6" x14ac:dyDescent="0.3">
      <c r="A98" s="93" t="s">
        <v>186</v>
      </c>
      <c r="B98" s="96" t="s">
        <v>188</v>
      </c>
      <c r="C98" s="37" t="s">
        <v>148</v>
      </c>
      <c r="D98" s="45">
        <f t="shared" ref="D98:E102" si="4">D103</f>
        <v>0</v>
      </c>
      <c r="E98" s="45">
        <f t="shared" si="4"/>
        <v>0</v>
      </c>
    </row>
    <row r="99" spans="1:5" ht="15.6" x14ac:dyDescent="0.3">
      <c r="A99" s="94"/>
      <c r="B99" s="97"/>
      <c r="C99" s="38" t="s">
        <v>147</v>
      </c>
      <c r="D99" s="45">
        <f t="shared" si="4"/>
        <v>0</v>
      </c>
      <c r="E99" s="45">
        <f t="shared" si="4"/>
        <v>0</v>
      </c>
    </row>
    <row r="100" spans="1:5" ht="15.6" x14ac:dyDescent="0.3">
      <c r="A100" s="94"/>
      <c r="B100" s="97"/>
      <c r="C100" s="38" t="s">
        <v>146</v>
      </c>
      <c r="D100" s="46">
        <f t="shared" si="4"/>
        <v>0</v>
      </c>
      <c r="E100" s="45">
        <f t="shared" si="4"/>
        <v>0</v>
      </c>
    </row>
    <row r="101" spans="1:5" ht="15.6" x14ac:dyDescent="0.3">
      <c r="A101" s="94"/>
      <c r="B101" s="97"/>
      <c r="C101" s="37" t="s">
        <v>202</v>
      </c>
      <c r="D101" s="46">
        <f t="shared" si="4"/>
        <v>0</v>
      </c>
      <c r="E101" s="45">
        <f t="shared" si="4"/>
        <v>0</v>
      </c>
    </row>
    <row r="102" spans="1:5" s="40" customFormat="1" ht="15.6" x14ac:dyDescent="0.3">
      <c r="A102" s="95"/>
      <c r="B102" s="98"/>
      <c r="C102" s="37" t="s">
        <v>145</v>
      </c>
      <c r="D102" s="47">
        <f t="shared" si="4"/>
        <v>0</v>
      </c>
      <c r="E102" s="47">
        <f t="shared" si="4"/>
        <v>0</v>
      </c>
    </row>
    <row r="103" spans="1:5" s="40" customFormat="1" ht="15.6" x14ac:dyDescent="0.3">
      <c r="A103" s="136" t="s">
        <v>187</v>
      </c>
      <c r="B103" s="139" t="s">
        <v>189</v>
      </c>
      <c r="C103" s="37" t="s">
        <v>148</v>
      </c>
      <c r="D103" s="47">
        <f>D104+D105+D106+D107</f>
        <v>0</v>
      </c>
      <c r="E103" s="47">
        <f>E104+E105+E106+E107</f>
        <v>0</v>
      </c>
    </row>
    <row r="104" spans="1:5" ht="15.6" x14ac:dyDescent="0.3">
      <c r="A104" s="137"/>
      <c r="B104" s="140"/>
      <c r="C104" s="38" t="s">
        <v>147</v>
      </c>
      <c r="D104" s="45">
        <v>0</v>
      </c>
      <c r="E104" s="45">
        <v>0</v>
      </c>
    </row>
    <row r="105" spans="1:5" ht="15.6" x14ac:dyDescent="0.3">
      <c r="A105" s="137"/>
      <c r="B105" s="140"/>
      <c r="C105" s="38" t="s">
        <v>146</v>
      </c>
      <c r="D105" s="46">
        <v>0</v>
      </c>
      <c r="E105" s="45">
        <v>0</v>
      </c>
    </row>
    <row r="106" spans="1:5" ht="15.6" x14ac:dyDescent="0.3">
      <c r="A106" s="137"/>
      <c r="B106" s="140"/>
      <c r="C106" s="37" t="s">
        <v>202</v>
      </c>
      <c r="D106" s="46">
        <v>0</v>
      </c>
      <c r="E106" s="45">
        <v>0</v>
      </c>
    </row>
    <row r="107" spans="1:5" ht="15.6" x14ac:dyDescent="0.3">
      <c r="A107" s="138"/>
      <c r="B107" s="141"/>
      <c r="C107" s="37" t="s">
        <v>145</v>
      </c>
      <c r="D107" s="45">
        <v>0</v>
      </c>
      <c r="E107" s="45">
        <v>0</v>
      </c>
    </row>
    <row r="108" spans="1:5" ht="27" customHeight="1" x14ac:dyDescent="0.3">
      <c r="A108" s="135" t="s">
        <v>97</v>
      </c>
      <c r="B108" s="122" t="s">
        <v>229</v>
      </c>
      <c r="C108" s="35" t="s">
        <v>148</v>
      </c>
      <c r="D108" s="44">
        <f>D113+D138+D193+D218+D228</f>
        <v>361938.85204000003</v>
      </c>
      <c r="E108" s="44">
        <f>E113+E138+E193+E218+E228</f>
        <v>246450.93323</v>
      </c>
    </row>
    <row r="109" spans="1:5" ht="21" customHeight="1" x14ac:dyDescent="0.3">
      <c r="A109" s="135"/>
      <c r="B109" s="122"/>
      <c r="C109" s="36" t="s">
        <v>147</v>
      </c>
      <c r="D109" s="44">
        <f>D114+D139+D194+D229</f>
        <v>0</v>
      </c>
      <c r="E109" s="44">
        <f>E114+E139+E194+E229</f>
        <v>0</v>
      </c>
    </row>
    <row r="110" spans="1:5" ht="20.25" customHeight="1" x14ac:dyDescent="0.3">
      <c r="A110" s="135"/>
      <c r="B110" s="122"/>
      <c r="C110" s="36" t="s">
        <v>146</v>
      </c>
      <c r="D110" s="44">
        <f t="shared" ref="D110:E112" si="5">D115+D140+D195+D220+D230</f>
        <v>250077.21</v>
      </c>
      <c r="E110" s="44">
        <f t="shared" si="5"/>
        <v>184253.78379000002</v>
      </c>
    </row>
    <row r="111" spans="1:5" ht="28.5" customHeight="1" x14ac:dyDescent="0.3">
      <c r="A111" s="135"/>
      <c r="B111" s="122"/>
      <c r="C111" s="35" t="s">
        <v>202</v>
      </c>
      <c r="D111" s="44">
        <f t="shared" si="5"/>
        <v>111861.64204000001</v>
      </c>
      <c r="E111" s="44">
        <f t="shared" si="5"/>
        <v>62197.149440000001</v>
      </c>
    </row>
    <row r="112" spans="1:5" ht="19.5" customHeight="1" x14ac:dyDescent="0.3">
      <c r="A112" s="135"/>
      <c r="B112" s="122"/>
      <c r="C112" s="35" t="s">
        <v>145</v>
      </c>
      <c r="D112" s="44">
        <f t="shared" si="5"/>
        <v>0</v>
      </c>
      <c r="E112" s="44">
        <f t="shared" si="5"/>
        <v>0</v>
      </c>
    </row>
    <row r="113" spans="1:5" ht="15.6" x14ac:dyDescent="0.3">
      <c r="A113" s="132" t="s">
        <v>95</v>
      </c>
      <c r="B113" s="126" t="s">
        <v>94</v>
      </c>
      <c r="C113" s="35" t="s">
        <v>148</v>
      </c>
      <c r="D113" s="44">
        <f>D118+D123+D128+D133</f>
        <v>346950.80504000001</v>
      </c>
      <c r="E113" s="44">
        <f>E118+E123+E128+E133</f>
        <v>239498.67660999999</v>
      </c>
    </row>
    <row r="114" spans="1:5" ht="15.6" x14ac:dyDescent="0.3">
      <c r="A114" s="133"/>
      <c r="B114" s="113"/>
      <c r="C114" s="36" t="s">
        <v>147</v>
      </c>
      <c r="D114" s="44">
        <f t="shared" ref="D114:E117" si="6">D119+D124</f>
        <v>0</v>
      </c>
      <c r="E114" s="44">
        <f t="shared" si="6"/>
        <v>0</v>
      </c>
    </row>
    <row r="115" spans="1:5" ht="15.6" x14ac:dyDescent="0.3">
      <c r="A115" s="133"/>
      <c r="B115" s="113"/>
      <c r="C115" s="36" t="s">
        <v>146</v>
      </c>
      <c r="D115" s="44">
        <f>D120+D125+D130+D135</f>
        <v>239370.27</v>
      </c>
      <c r="E115" s="44">
        <f>E120+E125+E130+E135</f>
        <v>179103.48954000001</v>
      </c>
    </row>
    <row r="116" spans="1:5" ht="31.5" customHeight="1" x14ac:dyDescent="0.3">
      <c r="A116" s="133"/>
      <c r="B116" s="113"/>
      <c r="C116" s="35" t="s">
        <v>202</v>
      </c>
      <c r="D116" s="44">
        <f t="shared" si="6"/>
        <v>107580.53504</v>
      </c>
      <c r="E116" s="44">
        <f t="shared" si="6"/>
        <v>60395.18707</v>
      </c>
    </row>
    <row r="117" spans="1:5" ht="15.6" x14ac:dyDescent="0.3">
      <c r="A117" s="134"/>
      <c r="B117" s="114"/>
      <c r="C117" s="35" t="s">
        <v>145</v>
      </c>
      <c r="D117" s="44">
        <f t="shared" si="6"/>
        <v>0</v>
      </c>
      <c r="E117" s="44">
        <f t="shared" si="6"/>
        <v>0</v>
      </c>
    </row>
    <row r="118" spans="1:5" ht="19.5" customHeight="1" x14ac:dyDescent="0.3">
      <c r="A118" s="131" t="s">
        <v>92</v>
      </c>
      <c r="B118" s="103" t="s">
        <v>91</v>
      </c>
      <c r="C118" s="37" t="s">
        <v>148</v>
      </c>
      <c r="D118" s="45">
        <f>D119+D120+D121+D122</f>
        <v>310285.25504000002</v>
      </c>
      <c r="E118" s="45">
        <f>E119+E120+E121+E122</f>
        <v>220203.71020999999</v>
      </c>
    </row>
    <row r="119" spans="1:5" ht="19.5" customHeight="1" x14ac:dyDescent="0.3">
      <c r="A119" s="131"/>
      <c r="B119" s="103"/>
      <c r="C119" s="38" t="s">
        <v>147</v>
      </c>
      <c r="D119" s="45">
        <v>0</v>
      </c>
      <c r="E119" s="45">
        <v>0</v>
      </c>
    </row>
    <row r="120" spans="1:5" ht="24" customHeight="1" x14ac:dyDescent="0.3">
      <c r="A120" s="131"/>
      <c r="B120" s="103"/>
      <c r="C120" s="38" t="s">
        <v>146</v>
      </c>
      <c r="D120" s="45">
        <v>202704.72</v>
      </c>
      <c r="E120" s="45">
        <v>159808.52314</v>
      </c>
    </row>
    <row r="121" spans="1:5" ht="24" customHeight="1" x14ac:dyDescent="0.3">
      <c r="A121" s="131"/>
      <c r="B121" s="103"/>
      <c r="C121" s="37" t="s">
        <v>202</v>
      </c>
      <c r="D121" s="45">
        <v>107580.53504</v>
      </c>
      <c r="E121" s="45">
        <f>'приложение 11'!J31</f>
        <v>60395.18707</v>
      </c>
    </row>
    <row r="122" spans="1:5" ht="21.75" customHeight="1" x14ac:dyDescent="0.3">
      <c r="A122" s="131"/>
      <c r="B122" s="103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93" t="s">
        <v>169</v>
      </c>
      <c r="B123" s="104" t="s">
        <v>88</v>
      </c>
      <c r="C123" s="37" t="s">
        <v>148</v>
      </c>
      <c r="D123" s="45">
        <f>D124+D125+D126+D127</f>
        <v>0</v>
      </c>
      <c r="E123" s="45">
        <v>0</v>
      </c>
    </row>
    <row r="124" spans="1:5" ht="21.75" customHeight="1" x14ac:dyDescent="0.3">
      <c r="A124" s="94"/>
      <c r="B124" s="105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4"/>
      <c r="B125" s="105"/>
      <c r="C125" s="38" t="s">
        <v>146</v>
      </c>
      <c r="D125" s="45">
        <v>0</v>
      </c>
      <c r="E125" s="45">
        <v>0</v>
      </c>
    </row>
    <row r="126" spans="1:5" ht="21.75" customHeight="1" x14ac:dyDescent="0.3">
      <c r="A126" s="94"/>
      <c r="B126" s="105"/>
      <c r="C126" s="37" t="s">
        <v>202</v>
      </c>
      <c r="D126" s="45">
        <v>0</v>
      </c>
      <c r="E126" s="45">
        <v>0</v>
      </c>
    </row>
    <row r="127" spans="1:5" ht="21.75" customHeight="1" x14ac:dyDescent="0.3">
      <c r="A127" s="95"/>
      <c r="B127" s="106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3" t="s">
        <v>190</v>
      </c>
      <c r="B128" s="99" t="s">
        <v>192</v>
      </c>
      <c r="C128" s="37" t="s">
        <v>148</v>
      </c>
      <c r="D128" s="45">
        <f>D132+D131+D130+D129</f>
        <v>22230</v>
      </c>
      <c r="E128" s="45">
        <f>E129+E130+E131+E132</f>
        <v>13079.85173</v>
      </c>
    </row>
    <row r="129" spans="1:5" ht="21.75" customHeight="1" x14ac:dyDescent="0.3">
      <c r="A129" s="94"/>
      <c r="B129" s="100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4"/>
      <c r="B130" s="100"/>
      <c r="C130" s="38" t="s">
        <v>146</v>
      </c>
      <c r="D130" s="45">
        <v>22230</v>
      </c>
      <c r="E130" s="45">
        <v>13079.85173</v>
      </c>
    </row>
    <row r="131" spans="1:5" ht="21.75" customHeight="1" x14ac:dyDescent="0.3">
      <c r="A131" s="94"/>
      <c r="B131" s="100"/>
      <c r="C131" s="37" t="s">
        <v>202</v>
      </c>
      <c r="D131" s="45">
        <v>0</v>
      </c>
      <c r="E131" s="45">
        <v>0</v>
      </c>
    </row>
    <row r="132" spans="1:5" ht="21.75" customHeight="1" x14ac:dyDescent="0.3">
      <c r="A132" s="95"/>
      <c r="B132" s="101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94" t="s">
        <v>191</v>
      </c>
      <c r="B133" s="100" t="s">
        <v>193</v>
      </c>
      <c r="C133" s="37" t="s">
        <v>148</v>
      </c>
      <c r="D133" s="45">
        <f>D134+D135+D136+D137</f>
        <v>14435.55</v>
      </c>
      <c r="E133" s="45">
        <f>E134+E135+E136+E137</f>
        <v>6215.1146699999999</v>
      </c>
    </row>
    <row r="134" spans="1:5" ht="21.75" customHeight="1" x14ac:dyDescent="0.3">
      <c r="A134" s="94"/>
      <c r="B134" s="100"/>
      <c r="C134" s="38" t="s">
        <v>147</v>
      </c>
      <c r="D134" s="45">
        <v>0</v>
      </c>
      <c r="E134" s="45">
        <v>0</v>
      </c>
    </row>
    <row r="135" spans="1:5" ht="21.75" customHeight="1" x14ac:dyDescent="0.3">
      <c r="A135" s="94"/>
      <c r="B135" s="100"/>
      <c r="C135" s="38" t="s">
        <v>146</v>
      </c>
      <c r="D135" s="45">
        <v>14435.55</v>
      </c>
      <c r="E135" s="45">
        <v>6215.1146699999999</v>
      </c>
    </row>
    <row r="136" spans="1:5" ht="21.75" customHeight="1" x14ac:dyDescent="0.3">
      <c r="A136" s="94"/>
      <c r="B136" s="100"/>
      <c r="C136" s="37" t="s">
        <v>202</v>
      </c>
      <c r="D136" s="45">
        <v>0</v>
      </c>
      <c r="E136" s="45">
        <v>0</v>
      </c>
    </row>
    <row r="137" spans="1:5" ht="21.75" customHeight="1" x14ac:dyDescent="0.3">
      <c r="A137" s="95"/>
      <c r="B137" s="101"/>
      <c r="C137" s="37" t="s">
        <v>145</v>
      </c>
      <c r="D137" s="45">
        <v>0</v>
      </c>
      <c r="E137" s="45">
        <v>0</v>
      </c>
    </row>
    <row r="138" spans="1:5" ht="21.75" customHeight="1" x14ac:dyDescent="0.3">
      <c r="A138" s="93" t="s">
        <v>86</v>
      </c>
      <c r="B138" s="126" t="s">
        <v>85</v>
      </c>
      <c r="C138" s="35" t="s">
        <v>148</v>
      </c>
      <c r="D138" s="44">
        <f>D143+D148+D153+D158+D163+D168+D173+D178+D188+D183</f>
        <v>3376.1669999999999</v>
      </c>
      <c r="E138" s="44">
        <f>E143+E148+E153+E158+E163+E168+E173+E178+E188+E183</f>
        <v>1591.4173699999999</v>
      </c>
    </row>
    <row r="139" spans="1:5" ht="21.75" customHeight="1" x14ac:dyDescent="0.3">
      <c r="A139" s="94"/>
      <c r="B139" s="113"/>
      <c r="C139" s="36" t="s">
        <v>147</v>
      </c>
      <c r="D139" s="44">
        <f>D144+D149+D154+D159+D164+D169+D174+D189+D184</f>
        <v>0</v>
      </c>
      <c r="E139" s="44">
        <f>E144+E149+E154+E159+E164+E169+E174+E189+E184</f>
        <v>0</v>
      </c>
    </row>
    <row r="140" spans="1:5" ht="21.75" customHeight="1" x14ac:dyDescent="0.3">
      <c r="A140" s="94"/>
      <c r="B140" s="113"/>
      <c r="C140" s="36" t="s">
        <v>146</v>
      </c>
      <c r="D140" s="44">
        <f>D145+D150+D155+D160+D165+D170+D175+D180+D190+D185</f>
        <v>0</v>
      </c>
      <c r="E140" s="44">
        <f>E145+E150+E155+E160+E165+E170+E175+E180+E190+E185</f>
        <v>0</v>
      </c>
    </row>
    <row r="141" spans="1:5" ht="21.75" customHeight="1" x14ac:dyDescent="0.3">
      <c r="A141" s="94"/>
      <c r="B141" s="113"/>
      <c r="C141" s="35" t="s">
        <v>202</v>
      </c>
      <c r="D141" s="44">
        <f>D146+D151+D156+D161+D166+D171+D176+D181+D186+D191</f>
        <v>3376.1669999999999</v>
      </c>
      <c r="E141" s="44">
        <f>E146+E151+E156+E161+E166+E171+E176+E181+E186+E191</f>
        <v>1591.4173699999999</v>
      </c>
    </row>
    <row r="142" spans="1:5" ht="21.75" customHeight="1" x14ac:dyDescent="0.3">
      <c r="A142" s="95"/>
      <c r="B142" s="114"/>
      <c r="C142" s="35" t="s">
        <v>145</v>
      </c>
      <c r="D142" s="44">
        <f>D147+D152+D157+D162+D167+D172+D177+D182+D187+D192</f>
        <v>0</v>
      </c>
      <c r="E142" s="44">
        <f>E147+E152+E157+E162+E167+E172+E177+E182+E187+E192</f>
        <v>0</v>
      </c>
    </row>
    <row r="143" spans="1:5" ht="21.75" customHeight="1" x14ac:dyDescent="0.3">
      <c r="A143" s="93" t="s">
        <v>83</v>
      </c>
      <c r="B143" s="104" t="s">
        <v>82</v>
      </c>
      <c r="C143" s="37" t="s">
        <v>148</v>
      </c>
      <c r="D143" s="45">
        <f>D144+D145+D146+D147</f>
        <v>0</v>
      </c>
      <c r="E143" s="45">
        <v>0</v>
      </c>
    </row>
    <row r="144" spans="1:5" ht="21.75" customHeight="1" x14ac:dyDescent="0.3">
      <c r="A144" s="94"/>
      <c r="B144" s="105"/>
      <c r="C144" s="38" t="s">
        <v>147</v>
      </c>
      <c r="D144" s="45">
        <v>0</v>
      </c>
      <c r="E144" s="45">
        <v>0</v>
      </c>
    </row>
    <row r="145" spans="1:5" ht="21.75" customHeight="1" x14ac:dyDescent="0.3">
      <c r="A145" s="94"/>
      <c r="B145" s="105"/>
      <c r="C145" s="38" t="s">
        <v>146</v>
      </c>
      <c r="D145" s="45">
        <v>0</v>
      </c>
      <c r="E145" s="45">
        <v>0</v>
      </c>
    </row>
    <row r="146" spans="1:5" ht="21.75" customHeight="1" x14ac:dyDescent="0.3">
      <c r="A146" s="94"/>
      <c r="B146" s="105"/>
      <c r="C146" s="37" t="s">
        <v>202</v>
      </c>
      <c r="D146" s="45">
        <v>0</v>
      </c>
      <c r="E146" s="45">
        <v>0</v>
      </c>
    </row>
    <row r="147" spans="1:5" ht="21.75" customHeight="1" x14ac:dyDescent="0.3">
      <c r="A147" s="95"/>
      <c r="B147" s="106"/>
      <c r="C147" s="37" t="s">
        <v>145</v>
      </c>
      <c r="D147" s="45">
        <v>0</v>
      </c>
      <c r="E147" s="45">
        <v>0</v>
      </c>
    </row>
    <row r="148" spans="1:5" ht="23.25" customHeight="1" x14ac:dyDescent="0.3">
      <c r="A148" s="93" t="s">
        <v>80</v>
      </c>
      <c r="B148" s="104" t="s">
        <v>79</v>
      </c>
      <c r="C148" s="37" t="s">
        <v>148</v>
      </c>
      <c r="D148" s="45">
        <f>D149+D150+D151+D152</f>
        <v>0</v>
      </c>
      <c r="E148" s="45">
        <f>E149+E150+E151+G157</f>
        <v>0</v>
      </c>
    </row>
    <row r="149" spans="1:5" ht="18.75" customHeight="1" x14ac:dyDescent="0.3">
      <c r="A149" s="94"/>
      <c r="B149" s="105"/>
      <c r="C149" s="38" t="s">
        <v>147</v>
      </c>
      <c r="D149" s="45">
        <v>0</v>
      </c>
      <c r="E149" s="45">
        <v>0</v>
      </c>
    </row>
    <row r="150" spans="1:5" ht="15.6" x14ac:dyDescent="0.3">
      <c r="A150" s="94"/>
      <c r="B150" s="105"/>
      <c r="C150" s="38" t="s">
        <v>146</v>
      </c>
      <c r="D150" s="45">
        <v>0</v>
      </c>
      <c r="E150" s="45">
        <v>0</v>
      </c>
    </row>
    <row r="151" spans="1:5" ht="15.6" x14ac:dyDescent="0.3">
      <c r="A151" s="94"/>
      <c r="B151" s="105"/>
      <c r="C151" s="37" t="s">
        <v>202</v>
      </c>
      <c r="D151" s="46">
        <v>0</v>
      </c>
      <c r="E151" s="46">
        <f>'приложение 11'!J35</f>
        <v>0</v>
      </c>
    </row>
    <row r="152" spans="1:5" ht="15.6" x14ac:dyDescent="0.3">
      <c r="A152" s="95"/>
      <c r="B152" s="106"/>
      <c r="C152" s="37" t="s">
        <v>145</v>
      </c>
      <c r="D152" s="45">
        <v>0</v>
      </c>
      <c r="E152" s="45">
        <v>0</v>
      </c>
    </row>
    <row r="153" spans="1:5" ht="15.6" x14ac:dyDescent="0.3">
      <c r="A153" s="93" t="s">
        <v>77</v>
      </c>
      <c r="B153" s="104" t="s">
        <v>32</v>
      </c>
      <c r="C153" s="37" t="s">
        <v>148</v>
      </c>
      <c r="D153" s="45">
        <f>D154+D155+D156+D157</f>
        <v>221.2</v>
      </c>
      <c r="E153" s="45">
        <f>E154+E155+E156+E157</f>
        <v>84.894120000000001</v>
      </c>
    </row>
    <row r="154" spans="1:5" ht="15.6" x14ac:dyDescent="0.3">
      <c r="A154" s="94"/>
      <c r="B154" s="105"/>
      <c r="C154" s="38" t="s">
        <v>147</v>
      </c>
      <c r="D154" s="45">
        <v>0</v>
      </c>
      <c r="E154" s="45">
        <v>0</v>
      </c>
    </row>
    <row r="155" spans="1:5" ht="15.6" x14ac:dyDescent="0.3">
      <c r="A155" s="94"/>
      <c r="B155" s="105"/>
      <c r="C155" s="38" t="s">
        <v>146</v>
      </c>
      <c r="D155" s="45">
        <v>0</v>
      </c>
      <c r="E155" s="45">
        <v>0</v>
      </c>
    </row>
    <row r="156" spans="1:5" ht="15.6" x14ac:dyDescent="0.3">
      <c r="A156" s="94"/>
      <c r="B156" s="105"/>
      <c r="C156" s="37" t="s">
        <v>202</v>
      </c>
      <c r="D156" s="45">
        <v>221.2</v>
      </c>
      <c r="E156" s="45">
        <f>'приложение 11'!J36</f>
        <v>84.894120000000001</v>
      </c>
    </row>
    <row r="157" spans="1:5" ht="15.6" x14ac:dyDescent="0.3">
      <c r="A157" s="95"/>
      <c r="B157" s="106"/>
      <c r="C157" s="37" t="s">
        <v>145</v>
      </c>
      <c r="D157" s="45">
        <v>0</v>
      </c>
      <c r="E157" s="45">
        <v>0</v>
      </c>
    </row>
    <row r="158" spans="1:5" ht="15.6" x14ac:dyDescent="0.3">
      <c r="A158" s="93" t="s">
        <v>168</v>
      </c>
      <c r="B158" s="104" t="s">
        <v>74</v>
      </c>
      <c r="C158" s="37" t="s">
        <v>148</v>
      </c>
      <c r="D158" s="45">
        <f>D159+D160+D161+D162</f>
        <v>70</v>
      </c>
      <c r="E158" s="45">
        <f>E159+E160+E161+E162</f>
        <v>38.143250000000002</v>
      </c>
    </row>
    <row r="159" spans="1:5" ht="15.6" x14ac:dyDescent="0.3">
      <c r="A159" s="94"/>
      <c r="B159" s="105"/>
      <c r="C159" s="38" t="s">
        <v>147</v>
      </c>
      <c r="D159" s="45">
        <v>0</v>
      </c>
      <c r="E159" s="45">
        <v>0</v>
      </c>
    </row>
    <row r="160" spans="1:5" ht="15.6" x14ac:dyDescent="0.3">
      <c r="A160" s="94"/>
      <c r="B160" s="105"/>
      <c r="C160" s="38" t="s">
        <v>146</v>
      </c>
      <c r="D160" s="45">
        <v>0</v>
      </c>
      <c r="E160" s="45">
        <v>0</v>
      </c>
    </row>
    <row r="161" spans="1:5" ht="15.6" x14ac:dyDescent="0.3">
      <c r="A161" s="94"/>
      <c r="B161" s="105"/>
      <c r="C161" s="37" t="s">
        <v>202</v>
      </c>
      <c r="D161" s="45">
        <v>70</v>
      </c>
      <c r="E161" s="45">
        <f>'приложение 11'!J37</f>
        <v>38.143250000000002</v>
      </c>
    </row>
    <row r="162" spans="1:5" ht="15.6" x14ac:dyDescent="0.3">
      <c r="A162" s="95"/>
      <c r="B162" s="106"/>
      <c r="C162" s="37" t="s">
        <v>145</v>
      </c>
      <c r="D162" s="45">
        <v>0</v>
      </c>
      <c r="E162" s="45">
        <v>0</v>
      </c>
    </row>
    <row r="163" spans="1:5" ht="15.6" x14ac:dyDescent="0.3">
      <c r="A163" s="93" t="s">
        <v>72</v>
      </c>
      <c r="B163" s="104" t="s">
        <v>71</v>
      </c>
      <c r="C163" s="37" t="s">
        <v>148</v>
      </c>
      <c r="D163" s="45">
        <f>D164+D165+D166+D167</f>
        <v>1960.587</v>
      </c>
      <c r="E163" s="45">
        <f>E164+E165+E166+E167</f>
        <v>344</v>
      </c>
    </row>
    <row r="164" spans="1:5" ht="15.6" x14ac:dyDescent="0.3">
      <c r="A164" s="94"/>
      <c r="B164" s="105"/>
      <c r="C164" s="38" t="s">
        <v>147</v>
      </c>
      <c r="D164" s="45">
        <v>0</v>
      </c>
      <c r="E164" s="45">
        <v>0</v>
      </c>
    </row>
    <row r="165" spans="1:5" ht="15.6" x14ac:dyDescent="0.3">
      <c r="A165" s="94"/>
      <c r="B165" s="105"/>
      <c r="C165" s="38" t="s">
        <v>146</v>
      </c>
      <c r="D165" s="45">
        <v>0</v>
      </c>
      <c r="E165" s="45">
        <v>0</v>
      </c>
    </row>
    <row r="166" spans="1:5" ht="39.75" customHeight="1" x14ac:dyDescent="0.3">
      <c r="A166" s="94"/>
      <c r="B166" s="105"/>
      <c r="C166" s="37" t="s">
        <v>202</v>
      </c>
      <c r="D166" s="45">
        <v>1960.587</v>
      </c>
      <c r="E166" s="45">
        <f>'приложение 11'!J38</f>
        <v>344</v>
      </c>
    </row>
    <row r="167" spans="1:5" ht="15.6" x14ac:dyDescent="0.3">
      <c r="A167" s="95"/>
      <c r="B167" s="106"/>
      <c r="C167" s="37" t="s">
        <v>145</v>
      </c>
      <c r="D167" s="45">
        <v>0</v>
      </c>
      <c r="E167" s="45">
        <v>0</v>
      </c>
    </row>
    <row r="168" spans="1:5" ht="15.6" x14ac:dyDescent="0.3">
      <c r="A168" s="93" t="s">
        <v>69</v>
      </c>
      <c r="B168" s="104" t="s">
        <v>29</v>
      </c>
      <c r="C168" s="37" t="s">
        <v>148</v>
      </c>
      <c r="D168" s="45">
        <f>D169+D170+D171+D172</f>
        <v>0</v>
      </c>
      <c r="E168" s="45">
        <f>E169+E170+E171+E172</f>
        <v>0</v>
      </c>
    </row>
    <row r="169" spans="1:5" ht="15.6" x14ac:dyDescent="0.3">
      <c r="A169" s="94"/>
      <c r="B169" s="105"/>
      <c r="C169" s="38" t="s">
        <v>147</v>
      </c>
      <c r="D169" s="45">
        <v>0</v>
      </c>
      <c r="E169" s="45">
        <v>0</v>
      </c>
    </row>
    <row r="170" spans="1:5" ht="15.6" x14ac:dyDescent="0.3">
      <c r="A170" s="94"/>
      <c r="B170" s="105"/>
      <c r="C170" s="38" t="s">
        <v>146</v>
      </c>
      <c r="D170" s="45">
        <v>0</v>
      </c>
      <c r="E170" s="45">
        <v>0</v>
      </c>
    </row>
    <row r="171" spans="1:5" ht="15.6" x14ac:dyDescent="0.3">
      <c r="A171" s="94"/>
      <c r="B171" s="105"/>
      <c r="C171" s="37" t="s">
        <v>202</v>
      </c>
      <c r="D171" s="45">
        <v>0</v>
      </c>
      <c r="E171" s="45">
        <v>0</v>
      </c>
    </row>
    <row r="172" spans="1:5" ht="15.6" x14ac:dyDescent="0.3">
      <c r="A172" s="95"/>
      <c r="B172" s="106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131" t="s">
        <v>67</v>
      </c>
      <c r="B173" s="103" t="s">
        <v>66</v>
      </c>
      <c r="C173" s="37" t="s">
        <v>148</v>
      </c>
      <c r="D173" s="45">
        <f>D174+D175+D176+D177</f>
        <v>647.08000000000004</v>
      </c>
      <c r="E173" s="45">
        <f>E176</f>
        <v>647.08000000000004</v>
      </c>
    </row>
    <row r="174" spans="1:5" ht="21.75" customHeight="1" x14ac:dyDescent="0.3">
      <c r="A174" s="131"/>
      <c r="B174" s="103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131"/>
      <c r="B175" s="103"/>
      <c r="C175" s="38" t="s">
        <v>146</v>
      </c>
      <c r="D175" s="45">
        <v>0</v>
      </c>
      <c r="E175" s="45">
        <v>0</v>
      </c>
    </row>
    <row r="176" spans="1:5" ht="15.6" x14ac:dyDescent="0.3">
      <c r="A176" s="131"/>
      <c r="B176" s="103"/>
      <c r="C176" s="37" t="s">
        <v>202</v>
      </c>
      <c r="D176" s="45">
        <f>'приложение 11'!I40</f>
        <v>647.08000000000004</v>
      </c>
      <c r="E176" s="45">
        <f>'приложение 11'!J40</f>
        <v>647.08000000000004</v>
      </c>
    </row>
    <row r="177" spans="1:5" ht="20.25" customHeight="1" x14ac:dyDescent="0.3">
      <c r="A177" s="131"/>
      <c r="B177" s="103"/>
      <c r="C177" s="37" t="s">
        <v>145</v>
      </c>
      <c r="D177" s="45">
        <v>0</v>
      </c>
      <c r="E177" s="45">
        <v>0</v>
      </c>
    </row>
    <row r="178" spans="1:5" ht="24" customHeight="1" x14ac:dyDescent="0.3">
      <c r="A178" s="131" t="s">
        <v>221</v>
      </c>
      <c r="B178" s="103" t="s">
        <v>223</v>
      </c>
      <c r="C178" s="37" t="s">
        <v>148</v>
      </c>
      <c r="D178" s="45">
        <f>D179+D180+D181+D182</f>
        <v>0</v>
      </c>
      <c r="E178" s="45">
        <f>E181</f>
        <v>0</v>
      </c>
    </row>
    <row r="179" spans="1:5" ht="21.75" customHeight="1" x14ac:dyDescent="0.3">
      <c r="A179" s="131"/>
      <c r="B179" s="103"/>
      <c r="C179" s="38" t="s">
        <v>147</v>
      </c>
      <c r="D179" s="45">
        <v>0</v>
      </c>
      <c r="E179" s="45">
        <v>0</v>
      </c>
    </row>
    <row r="180" spans="1:5" ht="21" customHeight="1" x14ac:dyDescent="0.3">
      <c r="A180" s="131"/>
      <c r="B180" s="103"/>
      <c r="C180" s="38" t="s">
        <v>146</v>
      </c>
      <c r="D180" s="45">
        <v>0</v>
      </c>
      <c r="E180" s="45">
        <v>0</v>
      </c>
    </row>
    <row r="181" spans="1:5" ht="15.6" x14ac:dyDescent="0.3">
      <c r="A181" s="131"/>
      <c r="B181" s="103"/>
      <c r="C181" s="37" t="s">
        <v>202</v>
      </c>
      <c r="D181" s="45">
        <v>0</v>
      </c>
      <c r="E181" s="45">
        <f>'приложение 11'!J48</f>
        <v>0</v>
      </c>
    </row>
    <row r="182" spans="1:5" ht="20.25" customHeight="1" x14ac:dyDescent="0.3">
      <c r="A182" s="131"/>
      <c r="B182" s="103"/>
      <c r="C182" s="37" t="s">
        <v>145</v>
      </c>
      <c r="D182" s="45">
        <v>0</v>
      </c>
      <c r="E182" s="45">
        <v>0</v>
      </c>
    </row>
    <row r="183" spans="1:5" ht="20.25" customHeight="1" x14ac:dyDescent="0.3">
      <c r="A183" s="131" t="s">
        <v>241</v>
      </c>
      <c r="B183" s="103" t="s">
        <v>242</v>
      </c>
      <c r="C183" s="37" t="s">
        <v>148</v>
      </c>
      <c r="D183" s="45">
        <f>D184+D185+D186+D187</f>
        <v>477.3</v>
      </c>
      <c r="E183" s="45">
        <f>E184+E185+E186+E187</f>
        <v>477.3</v>
      </c>
    </row>
    <row r="184" spans="1:5" ht="20.25" customHeight="1" x14ac:dyDescent="0.3">
      <c r="A184" s="131"/>
      <c r="B184" s="103"/>
      <c r="C184" s="38" t="s">
        <v>147</v>
      </c>
      <c r="D184" s="45">
        <v>0</v>
      </c>
      <c r="E184" s="45">
        <v>0</v>
      </c>
    </row>
    <row r="185" spans="1:5" ht="20.25" customHeight="1" x14ac:dyDescent="0.3">
      <c r="A185" s="131"/>
      <c r="B185" s="103"/>
      <c r="C185" s="38" t="s">
        <v>146</v>
      </c>
      <c r="D185" s="45">
        <v>0</v>
      </c>
      <c r="E185" s="45">
        <v>0</v>
      </c>
    </row>
    <row r="186" spans="1:5" ht="20.25" customHeight="1" x14ac:dyDescent="0.3">
      <c r="A186" s="131"/>
      <c r="B186" s="103"/>
      <c r="C186" s="37" t="s">
        <v>202</v>
      </c>
      <c r="D186" s="45">
        <f>'приложение 11'!I42</f>
        <v>477.3</v>
      </c>
      <c r="E186" s="45">
        <f>'приложение 11'!J42</f>
        <v>477.3</v>
      </c>
    </row>
    <row r="187" spans="1:5" ht="20.25" customHeight="1" x14ac:dyDescent="0.3">
      <c r="A187" s="131"/>
      <c r="B187" s="103"/>
      <c r="C187" s="37" t="s">
        <v>145</v>
      </c>
      <c r="D187" s="45">
        <v>0</v>
      </c>
      <c r="E187" s="45">
        <v>0</v>
      </c>
    </row>
    <row r="188" spans="1:5" ht="20.25" customHeight="1" x14ac:dyDescent="0.3">
      <c r="A188" s="93" t="s">
        <v>233</v>
      </c>
      <c r="B188" s="123" t="s">
        <v>234</v>
      </c>
      <c r="C188" s="37" t="s">
        <v>148</v>
      </c>
      <c r="D188" s="45">
        <f>D189+D190+D191+D192</f>
        <v>0</v>
      </c>
      <c r="E188" s="45">
        <f>E189+E190+E191+E192</f>
        <v>0</v>
      </c>
    </row>
    <row r="189" spans="1:5" ht="20.25" customHeight="1" x14ac:dyDescent="0.3">
      <c r="A189" s="94"/>
      <c r="B189" s="124"/>
      <c r="C189" s="38" t="s">
        <v>147</v>
      </c>
      <c r="D189" s="45">
        <v>0</v>
      </c>
      <c r="E189" s="45">
        <v>0</v>
      </c>
    </row>
    <row r="190" spans="1:5" ht="20.25" customHeight="1" x14ac:dyDescent="0.3">
      <c r="A190" s="94"/>
      <c r="B190" s="124"/>
      <c r="C190" s="38" t="s">
        <v>146</v>
      </c>
      <c r="D190" s="45">
        <v>0</v>
      </c>
      <c r="E190" s="45">
        <v>0</v>
      </c>
    </row>
    <row r="191" spans="1:5" ht="20.25" customHeight="1" x14ac:dyDescent="0.3">
      <c r="A191" s="94"/>
      <c r="B191" s="124"/>
      <c r="C191" s="37" t="s">
        <v>202</v>
      </c>
      <c r="D191" s="45">
        <v>0</v>
      </c>
      <c r="E191" s="45">
        <v>0</v>
      </c>
    </row>
    <row r="192" spans="1:5" ht="20.25" customHeight="1" x14ac:dyDescent="0.3">
      <c r="A192" s="95"/>
      <c r="B192" s="125"/>
      <c r="C192" s="37" t="s">
        <v>145</v>
      </c>
      <c r="D192" s="45">
        <v>0</v>
      </c>
      <c r="E192" s="45">
        <v>0</v>
      </c>
    </row>
    <row r="193" spans="1:5" ht="22.5" customHeight="1" x14ac:dyDescent="0.3">
      <c r="A193" s="130" t="s">
        <v>64</v>
      </c>
      <c r="B193" s="122" t="s">
        <v>219</v>
      </c>
      <c r="C193" s="35" t="s">
        <v>148</v>
      </c>
      <c r="D193" s="44">
        <f t="shared" ref="D193:E197" si="7">D198+D203+D208+D213</f>
        <v>10622.460000000001</v>
      </c>
      <c r="E193" s="44">
        <f t="shared" si="7"/>
        <v>5360.83925</v>
      </c>
    </row>
    <row r="194" spans="1:5" ht="19.5" customHeight="1" x14ac:dyDescent="0.3">
      <c r="A194" s="130"/>
      <c r="B194" s="122"/>
      <c r="C194" s="36" t="s">
        <v>147</v>
      </c>
      <c r="D194" s="44">
        <f t="shared" si="7"/>
        <v>0</v>
      </c>
      <c r="E194" s="44">
        <f t="shared" si="7"/>
        <v>0</v>
      </c>
    </row>
    <row r="195" spans="1:5" ht="19.5" customHeight="1" x14ac:dyDescent="0.3">
      <c r="A195" s="130"/>
      <c r="B195" s="122"/>
      <c r="C195" s="36" t="s">
        <v>146</v>
      </c>
      <c r="D195" s="44">
        <f t="shared" si="7"/>
        <v>9717.52</v>
      </c>
      <c r="E195" s="44">
        <f t="shared" si="7"/>
        <v>5150.2942499999999</v>
      </c>
    </row>
    <row r="196" spans="1:5" ht="20.25" customHeight="1" x14ac:dyDescent="0.3">
      <c r="A196" s="130"/>
      <c r="B196" s="122"/>
      <c r="C196" s="35" t="s">
        <v>202</v>
      </c>
      <c r="D196" s="44">
        <f t="shared" si="7"/>
        <v>904.94</v>
      </c>
      <c r="E196" s="44">
        <f t="shared" si="7"/>
        <v>210.54499999999999</v>
      </c>
    </row>
    <row r="197" spans="1:5" ht="24" customHeight="1" x14ac:dyDescent="0.3">
      <c r="A197" s="130"/>
      <c r="B197" s="122"/>
      <c r="C197" s="35" t="s">
        <v>145</v>
      </c>
      <c r="D197" s="44">
        <f t="shared" si="7"/>
        <v>0</v>
      </c>
      <c r="E197" s="44">
        <f t="shared" si="7"/>
        <v>0</v>
      </c>
    </row>
    <row r="198" spans="1:5" ht="22.5" customHeight="1" x14ac:dyDescent="0.3">
      <c r="A198" s="93" t="s">
        <v>167</v>
      </c>
      <c r="B198" s="104" t="s">
        <v>61</v>
      </c>
      <c r="C198" s="37" t="s">
        <v>148</v>
      </c>
      <c r="D198" s="45">
        <f>D199+D200+D201+D202</f>
        <v>0</v>
      </c>
      <c r="E198" s="45">
        <v>0</v>
      </c>
    </row>
    <row r="199" spans="1:5" ht="19.5" customHeight="1" x14ac:dyDescent="0.3">
      <c r="A199" s="94"/>
      <c r="B199" s="105"/>
      <c r="C199" s="38" t="s">
        <v>147</v>
      </c>
      <c r="D199" s="45">
        <v>0</v>
      </c>
      <c r="E199" s="45">
        <v>0</v>
      </c>
    </row>
    <row r="200" spans="1:5" ht="24.75" customHeight="1" x14ac:dyDescent="0.3">
      <c r="A200" s="94"/>
      <c r="B200" s="105"/>
      <c r="C200" s="38" t="s">
        <v>146</v>
      </c>
      <c r="D200" s="45">
        <v>0</v>
      </c>
      <c r="E200" s="45">
        <v>0</v>
      </c>
    </row>
    <row r="201" spans="1:5" ht="22.5" customHeight="1" x14ac:dyDescent="0.3">
      <c r="A201" s="94"/>
      <c r="B201" s="105"/>
      <c r="C201" s="37" t="s">
        <v>202</v>
      </c>
      <c r="D201" s="45">
        <v>0</v>
      </c>
      <c r="E201" s="45">
        <v>0</v>
      </c>
    </row>
    <row r="202" spans="1:5" ht="21" customHeight="1" x14ac:dyDescent="0.3">
      <c r="A202" s="95"/>
      <c r="B202" s="106"/>
      <c r="C202" s="37" t="s">
        <v>145</v>
      </c>
      <c r="D202" s="45">
        <v>0</v>
      </c>
      <c r="E202" s="45">
        <v>0</v>
      </c>
    </row>
    <row r="203" spans="1:5" ht="23.25" customHeight="1" x14ac:dyDescent="0.3">
      <c r="A203" s="131" t="s">
        <v>166</v>
      </c>
      <c r="B203" s="103" t="s">
        <v>165</v>
      </c>
      <c r="C203" s="37" t="s">
        <v>148</v>
      </c>
      <c r="D203" s="45">
        <f>D204+D205+D206+D207</f>
        <v>7109.4</v>
      </c>
      <c r="E203" s="45">
        <f>E204+E205+E206+E207</f>
        <v>3833.6750000000002</v>
      </c>
    </row>
    <row r="204" spans="1:5" ht="21" customHeight="1" x14ac:dyDescent="0.3">
      <c r="A204" s="131"/>
      <c r="B204" s="103"/>
      <c r="C204" s="38" t="s">
        <v>147</v>
      </c>
      <c r="D204" s="45">
        <v>0</v>
      </c>
      <c r="E204" s="45">
        <v>0</v>
      </c>
    </row>
    <row r="205" spans="1:5" ht="22.5" customHeight="1" x14ac:dyDescent="0.3">
      <c r="A205" s="131"/>
      <c r="B205" s="103"/>
      <c r="C205" s="38" t="s">
        <v>146</v>
      </c>
      <c r="D205" s="45">
        <v>7109.4</v>
      </c>
      <c r="E205" s="45">
        <v>3833.6750000000002</v>
      </c>
    </row>
    <row r="206" spans="1:5" ht="15.6" x14ac:dyDescent="0.3">
      <c r="A206" s="131"/>
      <c r="B206" s="103"/>
      <c r="C206" s="37" t="s">
        <v>202</v>
      </c>
      <c r="D206" s="45">
        <v>0</v>
      </c>
      <c r="E206" s="45">
        <v>0</v>
      </c>
    </row>
    <row r="207" spans="1:5" ht="15.6" x14ac:dyDescent="0.3">
      <c r="A207" s="131"/>
      <c r="B207" s="103"/>
      <c r="C207" s="37" t="s">
        <v>145</v>
      </c>
      <c r="D207" s="45">
        <v>0</v>
      </c>
      <c r="E207" s="45">
        <v>0</v>
      </c>
    </row>
    <row r="208" spans="1:5" ht="20.25" customHeight="1" x14ac:dyDescent="0.3">
      <c r="A208" s="131" t="s">
        <v>164</v>
      </c>
      <c r="B208" s="103" t="s">
        <v>163</v>
      </c>
      <c r="C208" s="37" t="s">
        <v>148</v>
      </c>
      <c r="D208" s="45">
        <f>D209+D210+D211+D212</f>
        <v>2608.12</v>
      </c>
      <c r="E208" s="45">
        <f>E212+E211+E210+E209</f>
        <v>1316.61925</v>
      </c>
    </row>
    <row r="209" spans="1:5" ht="14.25" customHeight="1" x14ac:dyDescent="0.3">
      <c r="A209" s="131"/>
      <c r="B209" s="103"/>
      <c r="C209" s="38" t="s">
        <v>147</v>
      </c>
      <c r="D209" s="45">
        <v>0</v>
      </c>
      <c r="E209" s="45">
        <v>0</v>
      </c>
    </row>
    <row r="210" spans="1:5" ht="20.25" customHeight="1" x14ac:dyDescent="0.3">
      <c r="A210" s="131"/>
      <c r="B210" s="103"/>
      <c r="C210" s="38" t="s">
        <v>146</v>
      </c>
      <c r="D210" s="45">
        <v>2608.12</v>
      </c>
      <c r="E210" s="45">
        <v>1316.61925</v>
      </c>
    </row>
    <row r="211" spans="1:5" ht="15.6" x14ac:dyDescent="0.3">
      <c r="A211" s="131"/>
      <c r="B211" s="103"/>
      <c r="C211" s="37" t="s">
        <v>202</v>
      </c>
      <c r="D211" s="45">
        <v>0</v>
      </c>
      <c r="E211" s="45">
        <v>0</v>
      </c>
    </row>
    <row r="212" spans="1:5" ht="15.75" customHeight="1" x14ac:dyDescent="0.3">
      <c r="A212" s="131"/>
      <c r="B212" s="103"/>
      <c r="C212" s="37" t="s">
        <v>145</v>
      </c>
      <c r="D212" s="45">
        <v>0</v>
      </c>
      <c r="E212" s="45">
        <v>0</v>
      </c>
    </row>
    <row r="213" spans="1:5" ht="15.75" customHeight="1" x14ac:dyDescent="0.3">
      <c r="A213" s="93" t="s">
        <v>235</v>
      </c>
      <c r="B213" s="123" t="s">
        <v>236</v>
      </c>
      <c r="C213" s="37" t="s">
        <v>148</v>
      </c>
      <c r="D213" s="45">
        <f>D214+D215+D216+D217</f>
        <v>904.94</v>
      </c>
      <c r="E213" s="45">
        <f>E214+E215+E216+E217</f>
        <v>210.54499999999999</v>
      </c>
    </row>
    <row r="214" spans="1:5" ht="15.75" customHeight="1" x14ac:dyDescent="0.3">
      <c r="A214" s="94"/>
      <c r="B214" s="124"/>
      <c r="C214" s="38" t="s">
        <v>147</v>
      </c>
      <c r="D214" s="45">
        <v>0</v>
      </c>
      <c r="E214" s="45">
        <v>0</v>
      </c>
    </row>
    <row r="215" spans="1:5" ht="15.75" customHeight="1" x14ac:dyDescent="0.3">
      <c r="A215" s="94"/>
      <c r="B215" s="124"/>
      <c r="C215" s="38" t="s">
        <v>146</v>
      </c>
      <c r="D215" s="45">
        <v>0</v>
      </c>
      <c r="E215" s="45">
        <v>0</v>
      </c>
    </row>
    <row r="216" spans="1:5" ht="15.75" customHeight="1" x14ac:dyDescent="0.3">
      <c r="A216" s="94"/>
      <c r="B216" s="124"/>
      <c r="C216" s="37" t="s">
        <v>202</v>
      </c>
      <c r="D216" s="45">
        <v>904.94</v>
      </c>
      <c r="E216" s="45">
        <f>'приложение 11'!J46</f>
        <v>210.54499999999999</v>
      </c>
    </row>
    <row r="217" spans="1:5" ht="15.75" customHeight="1" x14ac:dyDescent="0.3">
      <c r="A217" s="95"/>
      <c r="B217" s="125"/>
      <c r="C217" s="37" t="s">
        <v>145</v>
      </c>
      <c r="D217" s="45">
        <v>0</v>
      </c>
      <c r="E217" s="45">
        <v>0</v>
      </c>
    </row>
    <row r="218" spans="1:5" s="41" customFormat="1" ht="15.75" customHeight="1" x14ac:dyDescent="0.3">
      <c r="A218" s="90" t="s">
        <v>196</v>
      </c>
      <c r="B218" s="96" t="s">
        <v>194</v>
      </c>
      <c r="C218" s="35" t="s">
        <v>148</v>
      </c>
      <c r="D218" s="44">
        <f t="shared" ref="D218:E222" si="8">D223</f>
        <v>0</v>
      </c>
      <c r="E218" s="44">
        <f t="shared" si="8"/>
        <v>0</v>
      </c>
    </row>
    <row r="219" spans="1:5" s="41" customFormat="1" ht="15.75" customHeight="1" x14ac:dyDescent="0.3">
      <c r="A219" s="91"/>
      <c r="B219" s="97"/>
      <c r="C219" s="36" t="s">
        <v>147</v>
      </c>
      <c r="D219" s="44">
        <f t="shared" si="8"/>
        <v>0</v>
      </c>
      <c r="E219" s="44">
        <f t="shared" si="8"/>
        <v>0</v>
      </c>
    </row>
    <row r="220" spans="1:5" s="41" customFormat="1" ht="15.75" customHeight="1" x14ac:dyDescent="0.3">
      <c r="A220" s="91"/>
      <c r="B220" s="97"/>
      <c r="C220" s="36" t="s">
        <v>146</v>
      </c>
      <c r="D220" s="44">
        <f t="shared" si="8"/>
        <v>0</v>
      </c>
      <c r="E220" s="44">
        <f t="shared" si="8"/>
        <v>0</v>
      </c>
    </row>
    <row r="221" spans="1:5" s="41" customFormat="1" ht="15.75" customHeight="1" x14ac:dyDescent="0.3">
      <c r="A221" s="91"/>
      <c r="B221" s="97"/>
      <c r="C221" s="35" t="s">
        <v>202</v>
      </c>
      <c r="D221" s="44">
        <f t="shared" si="8"/>
        <v>0</v>
      </c>
      <c r="E221" s="44">
        <f t="shared" si="8"/>
        <v>0</v>
      </c>
    </row>
    <row r="222" spans="1:5" s="41" customFormat="1" ht="15.75" customHeight="1" x14ac:dyDescent="0.3">
      <c r="A222" s="92"/>
      <c r="B222" s="98"/>
      <c r="C222" s="35" t="s">
        <v>145</v>
      </c>
      <c r="D222" s="44">
        <f t="shared" si="8"/>
        <v>0</v>
      </c>
      <c r="E222" s="44">
        <f t="shared" si="8"/>
        <v>0</v>
      </c>
    </row>
    <row r="223" spans="1:5" ht="15.75" customHeight="1" x14ac:dyDescent="0.3">
      <c r="A223" s="93" t="s">
        <v>197</v>
      </c>
      <c r="B223" s="99" t="s">
        <v>195</v>
      </c>
      <c r="C223" s="37" t="s">
        <v>148</v>
      </c>
      <c r="D223" s="45">
        <f>D224+D225+D226+D227</f>
        <v>0</v>
      </c>
      <c r="E223" s="45">
        <f>E227+E226+E225+E224</f>
        <v>0</v>
      </c>
    </row>
    <row r="224" spans="1:5" ht="15.75" customHeight="1" x14ac:dyDescent="0.3">
      <c r="A224" s="94"/>
      <c r="B224" s="100"/>
      <c r="C224" s="38" t="s">
        <v>147</v>
      </c>
      <c r="D224" s="45">
        <v>0</v>
      </c>
      <c r="E224" s="45">
        <v>0</v>
      </c>
    </row>
    <row r="225" spans="1:5" ht="15.75" customHeight="1" x14ac:dyDescent="0.3">
      <c r="A225" s="94"/>
      <c r="B225" s="100"/>
      <c r="C225" s="38" t="s">
        <v>146</v>
      </c>
      <c r="D225" s="72">
        <v>0</v>
      </c>
      <c r="E225" s="69">
        <v>0</v>
      </c>
    </row>
    <row r="226" spans="1:5" ht="15.75" customHeight="1" x14ac:dyDescent="0.3">
      <c r="A226" s="94"/>
      <c r="B226" s="100"/>
      <c r="C226" s="37" t="s">
        <v>202</v>
      </c>
      <c r="D226" s="46">
        <f>'приложение 11'!I48</f>
        <v>0</v>
      </c>
      <c r="E226" s="46">
        <f>'приложение 11'!J48</f>
        <v>0</v>
      </c>
    </row>
    <row r="227" spans="1:5" ht="15.75" customHeight="1" x14ac:dyDescent="0.3">
      <c r="A227" s="95"/>
      <c r="B227" s="101"/>
      <c r="C227" s="37" t="s">
        <v>145</v>
      </c>
      <c r="D227" s="45">
        <v>0</v>
      </c>
      <c r="E227" s="45">
        <v>0</v>
      </c>
    </row>
    <row r="228" spans="1:5" ht="15.75" customHeight="1" x14ac:dyDescent="0.3">
      <c r="A228" s="90" t="s">
        <v>237</v>
      </c>
      <c r="B228" s="127" t="s">
        <v>238</v>
      </c>
      <c r="C228" s="35" t="s">
        <v>148</v>
      </c>
      <c r="D228" s="44">
        <f t="shared" ref="D228:E232" si="9">D233</f>
        <v>989.42</v>
      </c>
      <c r="E228" s="44">
        <f t="shared" si="9"/>
        <v>0</v>
      </c>
    </row>
    <row r="229" spans="1:5" ht="15.75" customHeight="1" x14ac:dyDescent="0.3">
      <c r="A229" s="91"/>
      <c r="B229" s="128"/>
      <c r="C229" s="36" t="s">
        <v>147</v>
      </c>
      <c r="D229" s="44">
        <f t="shared" si="9"/>
        <v>0</v>
      </c>
      <c r="E229" s="44">
        <f t="shared" si="9"/>
        <v>0</v>
      </c>
    </row>
    <row r="230" spans="1:5" ht="15.75" customHeight="1" x14ac:dyDescent="0.3">
      <c r="A230" s="91"/>
      <c r="B230" s="128"/>
      <c r="C230" s="36" t="s">
        <v>146</v>
      </c>
      <c r="D230" s="44">
        <f t="shared" si="9"/>
        <v>989.42</v>
      </c>
      <c r="E230" s="44">
        <f t="shared" si="9"/>
        <v>0</v>
      </c>
    </row>
    <row r="231" spans="1:5" ht="15.75" customHeight="1" x14ac:dyDescent="0.3">
      <c r="A231" s="91"/>
      <c r="B231" s="128"/>
      <c r="C231" s="35" t="s">
        <v>202</v>
      </c>
      <c r="D231" s="44">
        <f t="shared" si="9"/>
        <v>0</v>
      </c>
      <c r="E231" s="44">
        <f t="shared" si="9"/>
        <v>0</v>
      </c>
    </row>
    <row r="232" spans="1:5" ht="15.75" customHeight="1" x14ac:dyDescent="0.3">
      <c r="A232" s="92"/>
      <c r="B232" s="129"/>
      <c r="C232" s="35" t="s">
        <v>145</v>
      </c>
      <c r="D232" s="44">
        <f t="shared" si="9"/>
        <v>0</v>
      </c>
      <c r="E232" s="44">
        <f t="shared" si="9"/>
        <v>0</v>
      </c>
    </row>
    <row r="233" spans="1:5" ht="15.75" customHeight="1" x14ac:dyDescent="0.3">
      <c r="A233" s="93" t="s">
        <v>239</v>
      </c>
      <c r="B233" s="123" t="s">
        <v>240</v>
      </c>
      <c r="C233" s="37" t="s">
        <v>148</v>
      </c>
      <c r="D233" s="45">
        <f>D234+D235+D236+D237</f>
        <v>989.42</v>
      </c>
      <c r="E233" s="45">
        <f>E234+E235+E236+E237</f>
        <v>0</v>
      </c>
    </row>
    <row r="234" spans="1:5" ht="15.75" customHeight="1" x14ac:dyDescent="0.3">
      <c r="A234" s="94"/>
      <c r="B234" s="124"/>
      <c r="C234" s="38" t="s">
        <v>147</v>
      </c>
      <c r="D234" s="45">
        <v>0</v>
      </c>
      <c r="E234" s="45">
        <v>0</v>
      </c>
    </row>
    <row r="235" spans="1:5" ht="15.75" customHeight="1" x14ac:dyDescent="0.3">
      <c r="A235" s="94"/>
      <c r="B235" s="124"/>
      <c r="C235" s="38" t="s">
        <v>146</v>
      </c>
      <c r="D235" s="45">
        <v>989.42</v>
      </c>
      <c r="E235" s="45">
        <v>0</v>
      </c>
    </row>
    <row r="236" spans="1:5" ht="15.75" customHeight="1" x14ac:dyDescent="0.3">
      <c r="A236" s="94"/>
      <c r="B236" s="124"/>
      <c r="C236" s="37" t="s">
        <v>202</v>
      </c>
      <c r="D236" s="45">
        <v>0</v>
      </c>
      <c r="E236" s="45">
        <v>0</v>
      </c>
    </row>
    <row r="237" spans="1:5" ht="15.75" customHeight="1" x14ac:dyDescent="0.3">
      <c r="A237" s="95"/>
      <c r="B237" s="125"/>
      <c r="C237" s="37" t="s">
        <v>145</v>
      </c>
      <c r="D237" s="45">
        <v>0</v>
      </c>
      <c r="E237" s="45">
        <v>0</v>
      </c>
    </row>
    <row r="238" spans="1:5" ht="21.75" customHeight="1" x14ac:dyDescent="0.3">
      <c r="A238" s="130" t="s">
        <v>162</v>
      </c>
      <c r="B238" s="122" t="s">
        <v>227</v>
      </c>
      <c r="C238" s="35" t="s">
        <v>148</v>
      </c>
      <c r="D238" s="44">
        <f>D243+D273+D303</f>
        <v>26717.113959999999</v>
      </c>
      <c r="E238" s="44">
        <f>E243+E273+E303</f>
        <v>15033.814679999999</v>
      </c>
    </row>
    <row r="239" spans="1:5" ht="27" customHeight="1" x14ac:dyDescent="0.3">
      <c r="A239" s="130"/>
      <c r="B239" s="122"/>
      <c r="C239" s="36" t="s">
        <v>147</v>
      </c>
      <c r="D239" s="44">
        <f t="shared" ref="D239:E242" si="10">D244+D274</f>
        <v>0</v>
      </c>
      <c r="E239" s="44">
        <f t="shared" si="10"/>
        <v>0</v>
      </c>
    </row>
    <row r="240" spans="1:5" ht="21.75" customHeight="1" x14ac:dyDescent="0.3">
      <c r="A240" s="130"/>
      <c r="B240" s="122"/>
      <c r="C240" s="36" t="s">
        <v>146</v>
      </c>
      <c r="D240" s="44">
        <f t="shared" si="10"/>
        <v>0</v>
      </c>
      <c r="E240" s="44">
        <f t="shared" si="10"/>
        <v>0</v>
      </c>
    </row>
    <row r="241" spans="1:5" ht="37.5" customHeight="1" x14ac:dyDescent="0.3">
      <c r="A241" s="130"/>
      <c r="B241" s="122"/>
      <c r="C241" s="35" t="s">
        <v>202</v>
      </c>
      <c r="D241" s="44">
        <f>D246+D276+D306</f>
        <v>26717.113959999999</v>
      </c>
      <c r="E241" s="44">
        <f>E246+E276+E306</f>
        <v>15033.814679999999</v>
      </c>
    </row>
    <row r="242" spans="1:5" ht="15.6" x14ac:dyDescent="0.3">
      <c r="A242" s="130"/>
      <c r="B242" s="122"/>
      <c r="C242" s="35" t="s">
        <v>145</v>
      </c>
      <c r="D242" s="44">
        <f t="shared" si="10"/>
        <v>0</v>
      </c>
      <c r="E242" s="44">
        <f t="shared" si="10"/>
        <v>0</v>
      </c>
    </row>
    <row r="243" spans="1:5" ht="27.75" customHeight="1" x14ac:dyDescent="0.3">
      <c r="A243" s="93" t="s">
        <v>56</v>
      </c>
      <c r="B243" s="126" t="s">
        <v>55</v>
      </c>
      <c r="C243" s="37" t="s">
        <v>148</v>
      </c>
      <c r="D243" s="44">
        <f t="shared" ref="D243:E247" si="11">D248+D253+D258+D263+D268</f>
        <v>24935.323960000002</v>
      </c>
      <c r="E243" s="44">
        <f t="shared" si="11"/>
        <v>14425.722949999999</v>
      </c>
    </row>
    <row r="244" spans="1:5" ht="15.6" x14ac:dyDescent="0.3">
      <c r="A244" s="94"/>
      <c r="B244" s="113"/>
      <c r="C244" s="38" t="s">
        <v>147</v>
      </c>
      <c r="D244" s="44">
        <f t="shared" si="11"/>
        <v>0</v>
      </c>
      <c r="E244" s="44">
        <f t="shared" si="11"/>
        <v>0</v>
      </c>
    </row>
    <row r="245" spans="1:5" ht="15.6" x14ac:dyDescent="0.3">
      <c r="A245" s="94"/>
      <c r="B245" s="113"/>
      <c r="C245" s="38" t="s">
        <v>146</v>
      </c>
      <c r="D245" s="44">
        <f t="shared" si="11"/>
        <v>0</v>
      </c>
      <c r="E245" s="44">
        <f t="shared" si="11"/>
        <v>0</v>
      </c>
    </row>
    <row r="246" spans="1:5" ht="40.5" customHeight="1" x14ac:dyDescent="0.3">
      <c r="A246" s="94"/>
      <c r="B246" s="113"/>
      <c r="C246" s="37" t="s">
        <v>202</v>
      </c>
      <c r="D246" s="44">
        <f t="shared" si="11"/>
        <v>24935.323960000002</v>
      </c>
      <c r="E246" s="44">
        <f t="shared" si="11"/>
        <v>14425.722949999999</v>
      </c>
    </row>
    <row r="247" spans="1:5" ht="15.6" x14ac:dyDescent="0.3">
      <c r="A247" s="95"/>
      <c r="B247" s="114"/>
      <c r="C247" s="37" t="s">
        <v>145</v>
      </c>
      <c r="D247" s="44">
        <f t="shared" si="11"/>
        <v>0</v>
      </c>
      <c r="E247" s="44">
        <f t="shared" si="11"/>
        <v>0</v>
      </c>
    </row>
    <row r="248" spans="1:5" ht="27" customHeight="1" x14ac:dyDescent="0.3">
      <c r="A248" s="93" t="s">
        <v>161</v>
      </c>
      <c r="B248" s="104" t="s">
        <v>52</v>
      </c>
      <c r="C248" s="37" t="s">
        <v>148</v>
      </c>
      <c r="D248" s="45">
        <f>D249+D250+D251+D252</f>
        <v>0</v>
      </c>
      <c r="E248" s="45">
        <v>0</v>
      </c>
    </row>
    <row r="249" spans="1:5" ht="15.6" x14ac:dyDescent="0.3">
      <c r="A249" s="94"/>
      <c r="B249" s="105"/>
      <c r="C249" s="38" t="s">
        <v>147</v>
      </c>
      <c r="D249" s="45">
        <v>0</v>
      </c>
      <c r="E249" s="45">
        <v>0</v>
      </c>
    </row>
    <row r="250" spans="1:5" ht="21.75" customHeight="1" x14ac:dyDescent="0.3">
      <c r="A250" s="94"/>
      <c r="B250" s="105"/>
      <c r="C250" s="38" t="s">
        <v>146</v>
      </c>
      <c r="D250" s="45">
        <v>0</v>
      </c>
      <c r="E250" s="45">
        <v>0</v>
      </c>
    </row>
    <row r="251" spans="1:5" ht="25.5" customHeight="1" x14ac:dyDescent="0.3">
      <c r="A251" s="94"/>
      <c r="B251" s="105"/>
      <c r="C251" s="37" t="s">
        <v>202</v>
      </c>
      <c r="D251" s="45">
        <f>80-80</f>
        <v>0</v>
      </c>
      <c r="E251" s="45">
        <v>0</v>
      </c>
    </row>
    <row r="252" spans="1:5" ht="21.75" customHeight="1" x14ac:dyDescent="0.3">
      <c r="A252" s="95"/>
      <c r="B252" s="106"/>
      <c r="C252" s="37" t="s">
        <v>145</v>
      </c>
      <c r="D252" s="45">
        <v>0</v>
      </c>
      <c r="E252" s="45">
        <v>0</v>
      </c>
    </row>
    <row r="253" spans="1:5" ht="20.25" customHeight="1" x14ac:dyDescent="0.3">
      <c r="A253" s="131" t="s">
        <v>50</v>
      </c>
      <c r="B253" s="103" t="s">
        <v>160</v>
      </c>
      <c r="C253" s="37" t="s">
        <v>148</v>
      </c>
      <c r="D253" s="45">
        <f>D254+D255+D256+D257</f>
        <v>24935.323960000002</v>
      </c>
      <c r="E253" s="45">
        <f>E254+E255+E256+E257</f>
        <v>14425.722949999999</v>
      </c>
    </row>
    <row r="254" spans="1:5" ht="24" customHeight="1" x14ac:dyDescent="0.3">
      <c r="A254" s="131"/>
      <c r="B254" s="103"/>
      <c r="C254" s="38" t="s">
        <v>147</v>
      </c>
      <c r="D254" s="45">
        <v>0</v>
      </c>
      <c r="E254" s="45">
        <v>0</v>
      </c>
    </row>
    <row r="255" spans="1:5" ht="17.25" customHeight="1" x14ac:dyDescent="0.3">
      <c r="A255" s="131"/>
      <c r="B255" s="103"/>
      <c r="C255" s="38" t="s">
        <v>146</v>
      </c>
      <c r="D255" s="45">
        <v>0</v>
      </c>
      <c r="E255" s="45">
        <v>0</v>
      </c>
    </row>
    <row r="256" spans="1:5" ht="30.75" customHeight="1" x14ac:dyDescent="0.3">
      <c r="A256" s="131"/>
      <c r="B256" s="103"/>
      <c r="C256" s="37" t="s">
        <v>202</v>
      </c>
      <c r="D256" s="45">
        <v>24935.323960000002</v>
      </c>
      <c r="E256" s="45">
        <f>'приложение 11'!J52</f>
        <v>14425.722949999999</v>
      </c>
    </row>
    <row r="257" spans="1:5" ht="22.5" customHeight="1" x14ac:dyDescent="0.3">
      <c r="A257" s="131"/>
      <c r="B257" s="103"/>
      <c r="C257" s="37" t="s">
        <v>145</v>
      </c>
      <c r="D257" s="45">
        <v>0</v>
      </c>
      <c r="E257" s="45">
        <v>0</v>
      </c>
    </row>
    <row r="258" spans="1:5" ht="22.5" customHeight="1" x14ac:dyDescent="0.3">
      <c r="A258" s="102" t="s">
        <v>159</v>
      </c>
      <c r="B258" s="103" t="s">
        <v>158</v>
      </c>
      <c r="C258" s="37" t="s">
        <v>148</v>
      </c>
      <c r="D258" s="45">
        <f>D259+D260+D261+D262</f>
        <v>0</v>
      </c>
      <c r="E258" s="45">
        <v>0</v>
      </c>
    </row>
    <row r="259" spans="1:5" ht="23.25" customHeight="1" x14ac:dyDescent="0.3">
      <c r="A259" s="102"/>
      <c r="B259" s="103"/>
      <c r="C259" s="38" t="s">
        <v>147</v>
      </c>
      <c r="D259" s="45">
        <v>0</v>
      </c>
      <c r="E259" s="45">
        <v>0</v>
      </c>
    </row>
    <row r="260" spans="1:5" ht="22.5" customHeight="1" x14ac:dyDescent="0.3">
      <c r="A260" s="102"/>
      <c r="B260" s="103"/>
      <c r="C260" s="38" t="s">
        <v>146</v>
      </c>
      <c r="D260" s="45">
        <v>0</v>
      </c>
      <c r="E260" s="45">
        <v>0</v>
      </c>
    </row>
    <row r="261" spans="1:5" ht="15.75" customHeight="1" x14ac:dyDescent="0.3">
      <c r="A261" s="102"/>
      <c r="B261" s="103"/>
      <c r="C261" s="37" t="s">
        <v>202</v>
      </c>
      <c r="D261" s="45">
        <v>0</v>
      </c>
      <c r="E261" s="45">
        <v>0</v>
      </c>
    </row>
    <row r="262" spans="1:5" ht="32.25" customHeight="1" x14ac:dyDescent="0.3">
      <c r="A262" s="102"/>
      <c r="B262" s="103"/>
      <c r="C262" s="37" t="s">
        <v>145</v>
      </c>
      <c r="D262" s="45">
        <v>0</v>
      </c>
      <c r="E262" s="45">
        <v>0</v>
      </c>
    </row>
    <row r="263" spans="1:5" ht="23.25" customHeight="1" x14ac:dyDescent="0.3">
      <c r="A263" s="102" t="s">
        <v>157</v>
      </c>
      <c r="B263" s="103" t="s">
        <v>43</v>
      </c>
      <c r="C263" s="37" t="s">
        <v>148</v>
      </c>
      <c r="D263" s="45">
        <f>D264+D265+D266+D267</f>
        <v>0</v>
      </c>
      <c r="E263" s="45">
        <v>0</v>
      </c>
    </row>
    <row r="264" spans="1:5" ht="23.25" customHeight="1" x14ac:dyDescent="0.3">
      <c r="A264" s="102"/>
      <c r="B264" s="103"/>
      <c r="C264" s="38" t="s">
        <v>147</v>
      </c>
      <c r="D264" s="45">
        <v>0</v>
      </c>
      <c r="E264" s="45">
        <v>0</v>
      </c>
    </row>
    <row r="265" spans="1:5" ht="22.5" customHeight="1" x14ac:dyDescent="0.3">
      <c r="A265" s="102"/>
      <c r="B265" s="103"/>
      <c r="C265" s="38" t="s">
        <v>146</v>
      </c>
      <c r="D265" s="45">
        <v>0</v>
      </c>
      <c r="E265" s="45">
        <v>0</v>
      </c>
    </row>
    <row r="266" spans="1:5" ht="15.75" customHeight="1" x14ac:dyDescent="0.3">
      <c r="A266" s="102"/>
      <c r="B266" s="103"/>
      <c r="C266" s="37" t="s">
        <v>202</v>
      </c>
      <c r="D266" s="45">
        <v>0</v>
      </c>
      <c r="E266" s="45">
        <v>0</v>
      </c>
    </row>
    <row r="267" spans="1:5" ht="23.25" customHeight="1" x14ac:dyDescent="0.3">
      <c r="A267" s="102"/>
      <c r="B267" s="103"/>
      <c r="C267" s="37" t="s">
        <v>145</v>
      </c>
      <c r="D267" s="45">
        <v>0</v>
      </c>
      <c r="E267" s="45">
        <v>0</v>
      </c>
    </row>
    <row r="268" spans="1:5" ht="23.25" customHeight="1" x14ac:dyDescent="0.3">
      <c r="A268" s="77" t="s">
        <v>156</v>
      </c>
      <c r="B268" s="123" t="s">
        <v>40</v>
      </c>
      <c r="C268" s="37" t="s">
        <v>148</v>
      </c>
      <c r="D268" s="45">
        <f>D269+D270+D271+D272</f>
        <v>0</v>
      </c>
      <c r="E268" s="45">
        <v>0</v>
      </c>
    </row>
    <row r="269" spans="1:5" ht="23.25" customHeight="1" x14ac:dyDescent="0.3">
      <c r="A269" s="78"/>
      <c r="B269" s="124"/>
      <c r="C269" s="38" t="s">
        <v>147</v>
      </c>
      <c r="D269" s="45">
        <v>0</v>
      </c>
      <c r="E269" s="45">
        <v>0</v>
      </c>
    </row>
    <row r="270" spans="1:5" ht="23.25" customHeight="1" x14ac:dyDescent="0.3">
      <c r="A270" s="78"/>
      <c r="B270" s="124"/>
      <c r="C270" s="38" t="s">
        <v>146</v>
      </c>
      <c r="D270" s="45">
        <v>0</v>
      </c>
      <c r="E270" s="45">
        <v>0</v>
      </c>
    </row>
    <row r="271" spans="1:5" ht="23.25" customHeight="1" x14ac:dyDescent="0.3">
      <c r="A271" s="78"/>
      <c r="B271" s="124"/>
      <c r="C271" s="37" t="s">
        <v>202</v>
      </c>
      <c r="D271" s="45">
        <v>0</v>
      </c>
      <c r="E271" s="45">
        <v>0</v>
      </c>
    </row>
    <row r="272" spans="1:5" ht="23.25" customHeight="1" x14ac:dyDescent="0.3">
      <c r="A272" s="79"/>
      <c r="B272" s="125"/>
      <c r="C272" s="37" t="s">
        <v>145</v>
      </c>
      <c r="D272" s="45">
        <v>0</v>
      </c>
      <c r="E272" s="45">
        <v>0</v>
      </c>
    </row>
    <row r="273" spans="1:5" ht="23.25" customHeight="1" x14ac:dyDescent="0.3">
      <c r="A273" s="77" t="s">
        <v>38</v>
      </c>
      <c r="B273" s="126" t="s">
        <v>37</v>
      </c>
      <c r="C273" s="35" t="s">
        <v>148</v>
      </c>
      <c r="D273" s="44">
        <f>D278+D283+D288+D293+D298</f>
        <v>45.6</v>
      </c>
      <c r="E273" s="44">
        <f>E278+E283+E288+E293+E298</f>
        <v>10.66272</v>
      </c>
    </row>
    <row r="274" spans="1:5" ht="23.25" customHeight="1" x14ac:dyDescent="0.3">
      <c r="A274" s="78"/>
      <c r="B274" s="113"/>
      <c r="C274" s="36" t="s">
        <v>147</v>
      </c>
      <c r="D274" s="44">
        <f t="shared" ref="D274:E277" si="12">D279+D284+D289</f>
        <v>0</v>
      </c>
      <c r="E274" s="44">
        <f t="shared" si="12"/>
        <v>0</v>
      </c>
    </row>
    <row r="275" spans="1:5" ht="23.25" customHeight="1" x14ac:dyDescent="0.3">
      <c r="A275" s="78"/>
      <c r="B275" s="113"/>
      <c r="C275" s="36" t="s">
        <v>146</v>
      </c>
      <c r="D275" s="44">
        <f t="shared" si="12"/>
        <v>0</v>
      </c>
      <c r="E275" s="44">
        <f t="shared" si="12"/>
        <v>0</v>
      </c>
    </row>
    <row r="276" spans="1:5" ht="23.25" customHeight="1" x14ac:dyDescent="0.3">
      <c r="A276" s="78"/>
      <c r="B276" s="113"/>
      <c r="C276" s="35" t="s">
        <v>202</v>
      </c>
      <c r="D276" s="44">
        <f>D281+D286+D291+D296+D301</f>
        <v>45.6</v>
      </c>
      <c r="E276" s="44">
        <f>E278+E283+E288+E293+E298</f>
        <v>10.66272</v>
      </c>
    </row>
    <row r="277" spans="1:5" ht="23.25" customHeight="1" x14ac:dyDescent="0.3">
      <c r="A277" s="79"/>
      <c r="B277" s="114"/>
      <c r="C277" s="35" t="s">
        <v>145</v>
      </c>
      <c r="D277" s="44">
        <f t="shared" si="12"/>
        <v>0</v>
      </c>
      <c r="E277" s="44">
        <f t="shared" si="12"/>
        <v>0</v>
      </c>
    </row>
    <row r="278" spans="1:5" ht="23.25" customHeight="1" x14ac:dyDescent="0.3">
      <c r="A278" s="102" t="s">
        <v>155</v>
      </c>
      <c r="B278" s="103" t="s">
        <v>35</v>
      </c>
      <c r="C278" s="37" t="s">
        <v>148</v>
      </c>
      <c r="D278" s="45">
        <f>D279+D280+D281+D282</f>
        <v>0</v>
      </c>
      <c r="E278" s="45">
        <f>E279+E280+E281+E282</f>
        <v>0</v>
      </c>
    </row>
    <row r="279" spans="1:5" ht="26.25" customHeight="1" x14ac:dyDescent="0.3">
      <c r="A279" s="102"/>
      <c r="B279" s="103"/>
      <c r="C279" s="38" t="s">
        <v>147</v>
      </c>
      <c r="D279" s="45">
        <v>0</v>
      </c>
      <c r="E279" s="45">
        <v>0</v>
      </c>
    </row>
    <row r="280" spans="1:5" ht="21" customHeight="1" x14ac:dyDescent="0.3">
      <c r="A280" s="102"/>
      <c r="B280" s="103"/>
      <c r="C280" s="38" t="s">
        <v>146</v>
      </c>
      <c r="D280" s="45">
        <v>0</v>
      </c>
      <c r="E280" s="45">
        <v>0</v>
      </c>
    </row>
    <row r="281" spans="1:5" ht="15.75" customHeight="1" x14ac:dyDescent="0.3">
      <c r="A281" s="102"/>
      <c r="B281" s="103"/>
      <c r="C281" s="37" t="s">
        <v>202</v>
      </c>
      <c r="D281" s="45">
        <v>0</v>
      </c>
      <c r="E281" s="45">
        <f>'приложение 11'!J57</f>
        <v>0</v>
      </c>
    </row>
    <row r="282" spans="1:5" ht="20.25" customHeight="1" x14ac:dyDescent="0.3">
      <c r="A282" s="102"/>
      <c r="B282" s="103"/>
      <c r="C282" s="37" t="s">
        <v>145</v>
      </c>
      <c r="D282" s="45">
        <v>0</v>
      </c>
      <c r="E282" s="45">
        <v>0</v>
      </c>
    </row>
    <row r="283" spans="1:5" ht="22.5" customHeight="1" x14ac:dyDescent="0.3">
      <c r="A283" s="102" t="s">
        <v>33</v>
      </c>
      <c r="B283" s="103" t="s">
        <v>32</v>
      </c>
      <c r="C283" s="37" t="s">
        <v>148</v>
      </c>
      <c r="D283" s="45">
        <f>D284+D285+D286+D287</f>
        <v>31.6</v>
      </c>
      <c r="E283" s="45">
        <f>E287+E286+E285+E284</f>
        <v>10.66272</v>
      </c>
    </row>
    <row r="284" spans="1:5" ht="24" customHeight="1" x14ac:dyDescent="0.3">
      <c r="A284" s="102"/>
      <c r="B284" s="103"/>
      <c r="C284" s="38" t="s">
        <v>147</v>
      </c>
      <c r="D284" s="45">
        <v>0</v>
      </c>
      <c r="E284" s="45">
        <v>0</v>
      </c>
    </row>
    <row r="285" spans="1:5" ht="19.5" customHeight="1" x14ac:dyDescent="0.3">
      <c r="A285" s="102"/>
      <c r="B285" s="103"/>
      <c r="C285" s="38" t="s">
        <v>146</v>
      </c>
      <c r="D285" s="45">
        <v>0</v>
      </c>
      <c r="E285" s="45">
        <v>0</v>
      </c>
    </row>
    <row r="286" spans="1:5" ht="15.75" customHeight="1" x14ac:dyDescent="0.3">
      <c r="A286" s="102"/>
      <c r="B286" s="103"/>
      <c r="C286" s="37" t="s">
        <v>202</v>
      </c>
      <c r="D286" s="45">
        <v>31.6</v>
      </c>
      <c r="E286" s="45">
        <f>'приложение 11'!J58</f>
        <v>10.66272</v>
      </c>
    </row>
    <row r="287" spans="1:5" ht="30.75" customHeight="1" x14ac:dyDescent="0.3">
      <c r="A287" s="102"/>
      <c r="B287" s="103"/>
      <c r="C287" s="37" t="s">
        <v>145</v>
      </c>
      <c r="D287" s="45">
        <v>0</v>
      </c>
      <c r="E287" s="45">
        <v>0</v>
      </c>
    </row>
    <row r="288" spans="1:5" ht="22.5" customHeight="1" x14ac:dyDescent="0.3">
      <c r="A288" s="102" t="s">
        <v>30</v>
      </c>
      <c r="B288" s="103" t="s">
        <v>29</v>
      </c>
      <c r="C288" s="37" t="s">
        <v>148</v>
      </c>
      <c r="D288" s="45">
        <f>D289+D290+D291+D292</f>
        <v>0</v>
      </c>
      <c r="E288" s="45">
        <v>0</v>
      </c>
    </row>
    <row r="289" spans="1:5" ht="29.25" customHeight="1" x14ac:dyDescent="0.3">
      <c r="A289" s="102"/>
      <c r="B289" s="103"/>
      <c r="C289" s="38" t="s">
        <v>147</v>
      </c>
      <c r="D289" s="45">
        <v>0</v>
      </c>
      <c r="E289" s="45">
        <v>0</v>
      </c>
    </row>
    <row r="290" spans="1:5" ht="24.75" customHeight="1" x14ac:dyDescent="0.3">
      <c r="A290" s="102"/>
      <c r="B290" s="103"/>
      <c r="C290" s="38" t="s">
        <v>146</v>
      </c>
      <c r="D290" s="45">
        <v>0</v>
      </c>
      <c r="E290" s="45">
        <v>0</v>
      </c>
    </row>
    <row r="291" spans="1:5" ht="24.75" customHeight="1" x14ac:dyDescent="0.3">
      <c r="A291" s="102"/>
      <c r="B291" s="103"/>
      <c r="C291" s="37" t="s">
        <v>202</v>
      </c>
      <c r="D291" s="45">
        <v>0</v>
      </c>
      <c r="E291" s="45">
        <v>0</v>
      </c>
    </row>
    <row r="292" spans="1:5" ht="24" customHeight="1" x14ac:dyDescent="0.3">
      <c r="A292" s="102"/>
      <c r="B292" s="103"/>
      <c r="C292" s="37" t="s">
        <v>145</v>
      </c>
      <c r="D292" s="45">
        <v>0</v>
      </c>
      <c r="E292" s="45">
        <v>0</v>
      </c>
    </row>
    <row r="293" spans="1:5" ht="24" customHeight="1" x14ac:dyDescent="0.3">
      <c r="A293" s="77" t="s">
        <v>207</v>
      </c>
      <c r="B293" s="123" t="s">
        <v>71</v>
      </c>
      <c r="C293" s="37" t="s">
        <v>148</v>
      </c>
      <c r="D293" s="46">
        <f>D294+D295+D296+D297</f>
        <v>14</v>
      </c>
      <c r="E293" s="45">
        <f>E294+E295+E296+E297+E297</f>
        <v>0</v>
      </c>
    </row>
    <row r="294" spans="1:5" ht="24" customHeight="1" x14ac:dyDescent="0.3">
      <c r="A294" s="78"/>
      <c r="B294" s="124"/>
      <c r="C294" s="38" t="s">
        <v>147</v>
      </c>
      <c r="D294" s="46">
        <v>0</v>
      </c>
      <c r="E294" s="45">
        <v>0</v>
      </c>
    </row>
    <row r="295" spans="1:5" ht="24" customHeight="1" x14ac:dyDescent="0.3">
      <c r="A295" s="78"/>
      <c r="B295" s="124"/>
      <c r="C295" s="38" t="s">
        <v>146</v>
      </c>
      <c r="D295" s="46">
        <v>0</v>
      </c>
      <c r="E295" s="45">
        <v>0</v>
      </c>
    </row>
    <row r="296" spans="1:5" ht="24" customHeight="1" x14ac:dyDescent="0.3">
      <c r="A296" s="78"/>
      <c r="B296" s="124"/>
      <c r="C296" s="37" t="s">
        <v>202</v>
      </c>
      <c r="D296" s="46">
        <f>'приложение 11'!I60</f>
        <v>14</v>
      </c>
      <c r="E296" s="46">
        <f>'приложение 11'!J60</f>
        <v>0</v>
      </c>
    </row>
    <row r="297" spans="1:5" ht="24" customHeight="1" x14ac:dyDescent="0.3">
      <c r="A297" s="79"/>
      <c r="B297" s="125"/>
      <c r="C297" s="37" t="s">
        <v>145</v>
      </c>
      <c r="D297" s="46">
        <v>0</v>
      </c>
      <c r="E297" s="45">
        <v>0</v>
      </c>
    </row>
    <row r="298" spans="1:5" ht="24" customHeight="1" x14ac:dyDescent="0.3">
      <c r="A298" s="77" t="s">
        <v>208</v>
      </c>
      <c r="B298" s="123" t="s">
        <v>158</v>
      </c>
      <c r="C298" s="37" t="s">
        <v>148</v>
      </c>
      <c r="D298" s="46">
        <f>D299+D300+D301+D302</f>
        <v>0</v>
      </c>
      <c r="E298" s="45">
        <f>E299+E300+E301+E302</f>
        <v>0</v>
      </c>
    </row>
    <row r="299" spans="1:5" ht="24" customHeight="1" x14ac:dyDescent="0.3">
      <c r="A299" s="78"/>
      <c r="B299" s="124"/>
      <c r="C299" s="38" t="s">
        <v>147</v>
      </c>
      <c r="D299" s="46">
        <v>0</v>
      </c>
      <c r="E299" s="45">
        <v>0</v>
      </c>
    </row>
    <row r="300" spans="1:5" ht="24" customHeight="1" x14ac:dyDescent="0.3">
      <c r="A300" s="78"/>
      <c r="B300" s="124"/>
      <c r="C300" s="38" t="s">
        <v>146</v>
      </c>
      <c r="D300" s="46">
        <v>0</v>
      </c>
      <c r="E300" s="45">
        <v>0</v>
      </c>
    </row>
    <row r="301" spans="1:5" ht="24" customHeight="1" x14ac:dyDescent="0.3">
      <c r="A301" s="78"/>
      <c r="B301" s="124"/>
      <c r="C301" s="37" t="s">
        <v>202</v>
      </c>
      <c r="D301" s="46">
        <f>'приложение 11'!I61</f>
        <v>0</v>
      </c>
      <c r="E301" s="46">
        <f>'приложение 11'!J61</f>
        <v>0</v>
      </c>
    </row>
    <row r="302" spans="1:5" ht="24" customHeight="1" x14ac:dyDescent="0.3">
      <c r="A302" s="79"/>
      <c r="B302" s="125"/>
      <c r="C302" s="37" t="s">
        <v>145</v>
      </c>
      <c r="D302" s="46">
        <v>0</v>
      </c>
      <c r="E302" s="45">
        <v>0</v>
      </c>
    </row>
    <row r="303" spans="1:5" ht="24" customHeight="1" x14ac:dyDescent="0.3">
      <c r="A303" s="77" t="s">
        <v>209</v>
      </c>
      <c r="B303" s="127" t="s">
        <v>210</v>
      </c>
      <c r="C303" s="35" t="s">
        <v>148</v>
      </c>
      <c r="D303" s="66">
        <f t="shared" ref="D303" si="13">D304+D305+D306+D307</f>
        <v>1736.19</v>
      </c>
      <c r="E303" s="44">
        <f>E306</f>
        <v>597.42900999999995</v>
      </c>
    </row>
    <row r="304" spans="1:5" ht="24" customHeight="1" x14ac:dyDescent="0.3">
      <c r="A304" s="78"/>
      <c r="B304" s="128"/>
      <c r="C304" s="36" t="s">
        <v>147</v>
      </c>
      <c r="D304" s="66">
        <v>0</v>
      </c>
      <c r="E304" s="44">
        <v>0</v>
      </c>
    </row>
    <row r="305" spans="1:5" ht="24" customHeight="1" x14ac:dyDescent="0.3">
      <c r="A305" s="78"/>
      <c r="B305" s="128"/>
      <c r="C305" s="36" t="s">
        <v>146</v>
      </c>
      <c r="D305" s="66">
        <v>0</v>
      </c>
      <c r="E305" s="44">
        <v>0</v>
      </c>
    </row>
    <row r="306" spans="1:5" ht="24" customHeight="1" x14ac:dyDescent="0.3">
      <c r="A306" s="78"/>
      <c r="B306" s="128"/>
      <c r="C306" s="35" t="s">
        <v>202</v>
      </c>
      <c r="D306" s="66">
        <v>1736.19</v>
      </c>
      <c r="E306" s="66">
        <f>'приложение 11'!J62</f>
        <v>597.42900999999995</v>
      </c>
    </row>
    <row r="307" spans="1:5" ht="24" customHeight="1" x14ac:dyDescent="0.3">
      <c r="A307" s="79"/>
      <c r="B307" s="129"/>
      <c r="C307" s="35" t="s">
        <v>145</v>
      </c>
      <c r="D307" s="66">
        <v>0</v>
      </c>
      <c r="E307" s="44">
        <v>0</v>
      </c>
    </row>
    <row r="308" spans="1:5" ht="23.25" customHeight="1" x14ac:dyDescent="0.3">
      <c r="A308" s="121" t="s">
        <v>27</v>
      </c>
      <c r="B308" s="122" t="s">
        <v>26</v>
      </c>
      <c r="C308" s="35" t="s">
        <v>148</v>
      </c>
      <c r="D308" s="44">
        <f t="shared" ref="D308:E311" si="14">D313+D338+D348</f>
        <v>25883.654000000002</v>
      </c>
      <c r="E308" s="44">
        <f t="shared" si="14"/>
        <v>12002.503569999999</v>
      </c>
    </row>
    <row r="309" spans="1:5" ht="26.25" customHeight="1" x14ac:dyDescent="0.3">
      <c r="A309" s="121"/>
      <c r="B309" s="122"/>
      <c r="C309" s="36" t="s">
        <v>147</v>
      </c>
      <c r="D309" s="44">
        <f t="shared" si="14"/>
        <v>0</v>
      </c>
      <c r="E309" s="44">
        <f t="shared" si="14"/>
        <v>0</v>
      </c>
    </row>
    <row r="310" spans="1:5" ht="18.75" customHeight="1" x14ac:dyDescent="0.3">
      <c r="A310" s="121"/>
      <c r="B310" s="122"/>
      <c r="C310" s="36" t="s">
        <v>146</v>
      </c>
      <c r="D310" s="44">
        <f t="shared" si="14"/>
        <v>1685</v>
      </c>
      <c r="E310" s="44">
        <f t="shared" si="14"/>
        <v>170.45455000000001</v>
      </c>
    </row>
    <row r="311" spans="1:5" ht="31.5" customHeight="1" x14ac:dyDescent="0.3">
      <c r="A311" s="121"/>
      <c r="B311" s="122"/>
      <c r="C311" s="35" t="s">
        <v>202</v>
      </c>
      <c r="D311" s="44">
        <f t="shared" si="14"/>
        <v>24198.654000000002</v>
      </c>
      <c r="E311" s="44">
        <f t="shared" si="14"/>
        <v>11832.049019999999</v>
      </c>
    </row>
    <row r="312" spans="1:5" ht="23.25" customHeight="1" x14ac:dyDescent="0.3">
      <c r="A312" s="121"/>
      <c r="B312" s="122"/>
      <c r="C312" s="35" t="s">
        <v>145</v>
      </c>
      <c r="D312" s="44">
        <f>D317+D342+D352</f>
        <v>0</v>
      </c>
      <c r="E312" s="44">
        <f>E317+E342+E352</f>
        <v>0</v>
      </c>
    </row>
    <row r="313" spans="1:5" ht="29.25" customHeight="1" x14ac:dyDescent="0.3">
      <c r="A313" s="102" t="s">
        <v>25</v>
      </c>
      <c r="B313" s="122" t="s">
        <v>24</v>
      </c>
      <c r="C313" s="35" t="s">
        <v>148</v>
      </c>
      <c r="D313" s="44">
        <f t="shared" ref="D313:E317" si="15">D318+D323+D328+D333</f>
        <v>24073.654000000002</v>
      </c>
      <c r="E313" s="44">
        <f t="shared" si="15"/>
        <v>11751.720819999999</v>
      </c>
    </row>
    <row r="314" spans="1:5" ht="21" customHeight="1" x14ac:dyDescent="0.3">
      <c r="A314" s="102"/>
      <c r="B314" s="122"/>
      <c r="C314" s="36" t="s">
        <v>147</v>
      </c>
      <c r="D314" s="44">
        <f t="shared" si="15"/>
        <v>0</v>
      </c>
      <c r="E314" s="44">
        <f t="shared" si="15"/>
        <v>0</v>
      </c>
    </row>
    <row r="315" spans="1:5" ht="21" customHeight="1" x14ac:dyDescent="0.3">
      <c r="A315" s="102"/>
      <c r="B315" s="122"/>
      <c r="C315" s="36" t="s">
        <v>146</v>
      </c>
      <c r="D315" s="44">
        <f t="shared" si="15"/>
        <v>0</v>
      </c>
      <c r="E315" s="44">
        <f t="shared" si="15"/>
        <v>0</v>
      </c>
    </row>
    <row r="316" spans="1:5" ht="28.5" customHeight="1" x14ac:dyDescent="0.3">
      <c r="A316" s="102"/>
      <c r="B316" s="122"/>
      <c r="C316" s="35" t="s">
        <v>202</v>
      </c>
      <c r="D316" s="44">
        <f t="shared" si="15"/>
        <v>24073.654000000002</v>
      </c>
      <c r="E316" s="44">
        <f t="shared" si="15"/>
        <v>11751.720819999999</v>
      </c>
    </row>
    <row r="317" spans="1:5" ht="21" customHeight="1" x14ac:dyDescent="0.3">
      <c r="A317" s="102"/>
      <c r="B317" s="122"/>
      <c r="C317" s="35" t="s">
        <v>145</v>
      </c>
      <c r="D317" s="44">
        <f t="shared" si="15"/>
        <v>0</v>
      </c>
      <c r="E317" s="44">
        <f t="shared" si="15"/>
        <v>0</v>
      </c>
    </row>
    <row r="318" spans="1:5" ht="15.6" x14ac:dyDescent="0.3">
      <c r="A318" s="102" t="s">
        <v>21</v>
      </c>
      <c r="B318" s="103" t="s">
        <v>20</v>
      </c>
      <c r="C318" s="37" t="s">
        <v>148</v>
      </c>
      <c r="D318" s="45">
        <f>D319+D320+D321+D322</f>
        <v>5536.1840000000002</v>
      </c>
      <c r="E318" s="45">
        <f>E319+E320+E321+E322</f>
        <v>2574.0361400000002</v>
      </c>
    </row>
    <row r="319" spans="1:5" ht="24" customHeight="1" x14ac:dyDescent="0.3">
      <c r="A319" s="102"/>
      <c r="B319" s="103"/>
      <c r="C319" s="38" t="s">
        <v>147</v>
      </c>
      <c r="D319" s="45">
        <v>0</v>
      </c>
      <c r="E319" s="45">
        <v>0</v>
      </c>
    </row>
    <row r="320" spans="1:5" ht="22.5" customHeight="1" x14ac:dyDescent="0.3">
      <c r="A320" s="102"/>
      <c r="B320" s="103"/>
      <c r="C320" s="38" t="s">
        <v>146</v>
      </c>
      <c r="D320" s="45">
        <v>0</v>
      </c>
      <c r="E320" s="45">
        <v>0</v>
      </c>
    </row>
    <row r="321" spans="1:5" ht="27" customHeight="1" x14ac:dyDescent="0.3">
      <c r="A321" s="102"/>
      <c r="B321" s="103"/>
      <c r="C321" s="37" t="s">
        <v>202</v>
      </c>
      <c r="D321" s="45">
        <v>5536.1840000000002</v>
      </c>
      <c r="E321" s="45">
        <f>'приложение 11'!J65</f>
        <v>2574.0361400000002</v>
      </c>
    </row>
    <row r="322" spans="1:5" ht="22.2" customHeight="1" x14ac:dyDescent="0.3">
      <c r="A322" s="102"/>
      <c r="B322" s="103"/>
      <c r="C322" s="37" t="s">
        <v>145</v>
      </c>
      <c r="D322" s="45">
        <v>0</v>
      </c>
      <c r="E322" s="45">
        <v>0</v>
      </c>
    </row>
    <row r="323" spans="1:5" ht="33.75" customHeight="1" x14ac:dyDescent="0.3">
      <c r="A323" s="102" t="s">
        <v>154</v>
      </c>
      <c r="B323" s="103" t="s">
        <v>17</v>
      </c>
      <c r="C323" s="37" t="s">
        <v>148</v>
      </c>
      <c r="D323" s="45">
        <f>D324+D325+D326+D327</f>
        <v>15964.46</v>
      </c>
      <c r="E323" s="45">
        <f>E324+E325+E326+E327</f>
        <v>7813.1718599999995</v>
      </c>
    </row>
    <row r="324" spans="1:5" ht="20.25" customHeight="1" x14ac:dyDescent="0.3">
      <c r="A324" s="102"/>
      <c r="B324" s="103"/>
      <c r="C324" s="38" t="s">
        <v>147</v>
      </c>
      <c r="D324" s="45">
        <v>0</v>
      </c>
      <c r="E324" s="45">
        <v>0</v>
      </c>
    </row>
    <row r="325" spans="1:5" ht="15" customHeight="1" x14ac:dyDescent="0.3">
      <c r="A325" s="102"/>
      <c r="B325" s="103"/>
      <c r="C325" s="38" t="s">
        <v>146</v>
      </c>
      <c r="D325" s="45">
        <v>0</v>
      </c>
      <c r="E325" s="45">
        <v>0</v>
      </c>
    </row>
    <row r="326" spans="1:5" ht="30.75" customHeight="1" x14ac:dyDescent="0.3">
      <c r="A326" s="102"/>
      <c r="B326" s="103"/>
      <c r="C326" s="37" t="s">
        <v>202</v>
      </c>
      <c r="D326" s="45">
        <v>15964.46</v>
      </c>
      <c r="E326" s="45">
        <f>'приложение 11'!J72</f>
        <v>7813.1718599999995</v>
      </c>
    </row>
    <row r="327" spans="1:5" ht="13.5" customHeight="1" x14ac:dyDescent="0.3">
      <c r="A327" s="102"/>
      <c r="B327" s="103"/>
      <c r="C327" s="37" t="s">
        <v>145</v>
      </c>
      <c r="D327" s="45">
        <v>0</v>
      </c>
      <c r="E327" s="45">
        <v>0</v>
      </c>
    </row>
    <row r="328" spans="1:5" ht="26.25" customHeight="1" x14ac:dyDescent="0.3">
      <c r="A328" s="102" t="s">
        <v>15</v>
      </c>
      <c r="B328" s="103" t="s">
        <v>14</v>
      </c>
      <c r="C328" s="37" t="s">
        <v>148</v>
      </c>
      <c r="D328" s="45">
        <f>D329+D330+D331+D332</f>
        <v>0</v>
      </c>
      <c r="E328" s="45">
        <v>0</v>
      </c>
    </row>
    <row r="329" spans="1:5" ht="20.25" customHeight="1" x14ac:dyDescent="0.3">
      <c r="A329" s="102"/>
      <c r="B329" s="103"/>
      <c r="C329" s="38" t="s">
        <v>147</v>
      </c>
      <c r="D329" s="45">
        <v>0</v>
      </c>
      <c r="E329" s="45">
        <v>0</v>
      </c>
    </row>
    <row r="330" spans="1:5" ht="21" customHeight="1" x14ac:dyDescent="0.3">
      <c r="A330" s="102"/>
      <c r="B330" s="103"/>
      <c r="C330" s="38" t="s">
        <v>146</v>
      </c>
      <c r="D330" s="45">
        <v>0</v>
      </c>
      <c r="E330" s="45">
        <v>0</v>
      </c>
    </row>
    <row r="331" spans="1:5" ht="15.75" customHeight="1" x14ac:dyDescent="0.3">
      <c r="A331" s="102"/>
      <c r="B331" s="103"/>
      <c r="C331" s="37" t="s">
        <v>202</v>
      </c>
      <c r="D331" s="45">
        <v>0</v>
      </c>
      <c r="E331" s="45">
        <v>0</v>
      </c>
    </row>
    <row r="332" spans="1:5" ht="21" customHeight="1" x14ac:dyDescent="0.3">
      <c r="A332" s="102"/>
      <c r="B332" s="103"/>
      <c r="C332" s="37" t="s">
        <v>145</v>
      </c>
      <c r="D332" s="45">
        <v>0</v>
      </c>
      <c r="E332" s="45">
        <v>0</v>
      </c>
    </row>
    <row r="333" spans="1:5" ht="15.75" customHeight="1" x14ac:dyDescent="0.3">
      <c r="A333" s="102" t="s">
        <v>12</v>
      </c>
      <c r="B333" s="104" t="s">
        <v>153</v>
      </c>
      <c r="C333" s="37" t="s">
        <v>148</v>
      </c>
      <c r="D333" s="45">
        <f>D334+D335+D336+D337</f>
        <v>2573.0100000000002</v>
      </c>
      <c r="E333" s="45">
        <f>E334+E335+E336+E337</f>
        <v>1364.5128199999999</v>
      </c>
    </row>
    <row r="334" spans="1:5" ht="33" customHeight="1" x14ac:dyDescent="0.3">
      <c r="A334" s="102"/>
      <c r="B334" s="105"/>
      <c r="C334" s="38" t="s">
        <v>147</v>
      </c>
      <c r="D334" s="45">
        <v>0</v>
      </c>
      <c r="E334" s="45">
        <v>0</v>
      </c>
    </row>
    <row r="335" spans="1:5" ht="16.2" customHeight="1" x14ac:dyDescent="0.3">
      <c r="A335" s="102"/>
      <c r="B335" s="105"/>
      <c r="C335" s="38" t="s">
        <v>146</v>
      </c>
      <c r="D335" s="45">
        <v>0</v>
      </c>
      <c r="E335" s="45">
        <v>0</v>
      </c>
    </row>
    <row r="336" spans="1:5" ht="19.8" customHeight="1" x14ac:dyDescent="0.3">
      <c r="A336" s="102"/>
      <c r="B336" s="105"/>
      <c r="C336" s="37" t="s">
        <v>202</v>
      </c>
      <c r="D336" s="4">
        <v>2573.0100000000002</v>
      </c>
      <c r="E336" s="4">
        <v>1364.5128199999999</v>
      </c>
    </row>
    <row r="337" spans="1:5" ht="16.8" customHeight="1" x14ac:dyDescent="0.3">
      <c r="A337" s="102"/>
      <c r="B337" s="106"/>
      <c r="C337" s="37" t="s">
        <v>145</v>
      </c>
      <c r="D337" s="45">
        <v>0</v>
      </c>
      <c r="E337" s="45">
        <v>0</v>
      </c>
    </row>
    <row r="338" spans="1:5" ht="23.25" customHeight="1" x14ac:dyDescent="0.3">
      <c r="A338" s="110" t="s">
        <v>9</v>
      </c>
      <c r="B338" s="113" t="s">
        <v>8</v>
      </c>
      <c r="C338" s="35" t="s">
        <v>148</v>
      </c>
      <c r="D338" s="44">
        <f t="shared" ref="D338:D342" si="16">D343</f>
        <v>125</v>
      </c>
      <c r="E338" s="44">
        <f>E343</f>
        <v>80.328199999999995</v>
      </c>
    </row>
    <row r="339" spans="1:5" ht="19.5" customHeight="1" x14ac:dyDescent="0.3">
      <c r="A339" s="111"/>
      <c r="B339" s="113"/>
      <c r="C339" s="36" t="s">
        <v>147</v>
      </c>
      <c r="D339" s="44">
        <f t="shared" si="16"/>
        <v>0</v>
      </c>
      <c r="E339" s="44">
        <f>E344</f>
        <v>0</v>
      </c>
    </row>
    <row r="340" spans="1:5" ht="19.5" customHeight="1" x14ac:dyDescent="0.3">
      <c r="A340" s="111"/>
      <c r="B340" s="113"/>
      <c r="C340" s="36" t="s">
        <v>146</v>
      </c>
      <c r="D340" s="44">
        <f t="shared" si="16"/>
        <v>0</v>
      </c>
      <c r="E340" s="44">
        <f>E345</f>
        <v>0</v>
      </c>
    </row>
    <row r="341" spans="1:5" ht="19.5" customHeight="1" x14ac:dyDescent="0.3">
      <c r="A341" s="111"/>
      <c r="B341" s="113"/>
      <c r="C341" s="35" t="s">
        <v>202</v>
      </c>
      <c r="D341" s="44">
        <f t="shared" si="16"/>
        <v>125</v>
      </c>
      <c r="E341" s="44">
        <f>E346</f>
        <v>80.328199999999995</v>
      </c>
    </row>
    <row r="342" spans="1:5" ht="21.75" customHeight="1" x14ac:dyDescent="0.3">
      <c r="A342" s="112"/>
      <c r="B342" s="114"/>
      <c r="C342" s="35" t="s">
        <v>145</v>
      </c>
      <c r="D342" s="44">
        <f t="shared" si="16"/>
        <v>0</v>
      </c>
      <c r="E342" s="44">
        <f>E347</f>
        <v>0</v>
      </c>
    </row>
    <row r="343" spans="1:5" ht="21" customHeight="1" x14ac:dyDescent="0.3">
      <c r="A343" s="77" t="s">
        <v>152</v>
      </c>
      <c r="B343" s="115" t="s">
        <v>3</v>
      </c>
      <c r="C343" s="37" t="s">
        <v>148</v>
      </c>
      <c r="D343" s="45">
        <f>D344+D345+D346+D347</f>
        <v>125</v>
      </c>
      <c r="E343" s="45">
        <f>E347+E346+E345+E344</f>
        <v>80.328199999999995</v>
      </c>
    </row>
    <row r="344" spans="1:5" ht="24.75" customHeight="1" x14ac:dyDescent="0.3">
      <c r="A344" s="78"/>
      <c r="B344" s="116"/>
      <c r="C344" s="38" t="s">
        <v>147</v>
      </c>
      <c r="D344" s="48">
        <v>0</v>
      </c>
      <c r="E344" s="48">
        <v>0</v>
      </c>
    </row>
    <row r="345" spans="1:5" ht="20.25" customHeight="1" x14ac:dyDescent="0.3">
      <c r="A345" s="78"/>
      <c r="B345" s="116"/>
      <c r="C345" s="38" t="s">
        <v>146</v>
      </c>
      <c r="D345" s="48">
        <v>0</v>
      </c>
      <c r="E345" s="48">
        <v>0</v>
      </c>
    </row>
    <row r="346" spans="1:5" ht="15.6" x14ac:dyDescent="0.3">
      <c r="A346" s="78"/>
      <c r="B346" s="116"/>
      <c r="C346" s="37" t="s">
        <v>202</v>
      </c>
      <c r="D346" s="48">
        <v>125</v>
      </c>
      <c r="E346" s="48">
        <v>80.328199999999995</v>
      </c>
    </row>
    <row r="347" spans="1:5" ht="17.25" customHeight="1" x14ac:dyDescent="0.3">
      <c r="A347" s="79"/>
      <c r="B347" s="117"/>
      <c r="C347" s="37" t="s">
        <v>145</v>
      </c>
      <c r="D347" s="48">
        <v>0</v>
      </c>
      <c r="E347" s="48">
        <v>0</v>
      </c>
    </row>
    <row r="348" spans="1:5" ht="15.6" x14ac:dyDescent="0.3">
      <c r="A348" s="107" t="s">
        <v>151</v>
      </c>
      <c r="B348" s="119" t="s">
        <v>215</v>
      </c>
      <c r="C348" s="35" t="s">
        <v>148</v>
      </c>
      <c r="D348" s="49">
        <f t="shared" ref="D348:D352" si="17">D353</f>
        <v>1685</v>
      </c>
      <c r="E348" s="49">
        <f>E353</f>
        <v>170.45455000000001</v>
      </c>
    </row>
    <row r="349" spans="1:5" ht="15.6" x14ac:dyDescent="0.3">
      <c r="A349" s="108"/>
      <c r="B349" s="119"/>
      <c r="C349" s="36" t="s">
        <v>147</v>
      </c>
      <c r="D349" s="49">
        <f t="shared" si="17"/>
        <v>0</v>
      </c>
      <c r="E349" s="49">
        <f>E354</f>
        <v>0</v>
      </c>
    </row>
    <row r="350" spans="1:5" ht="15.6" x14ac:dyDescent="0.3">
      <c r="A350" s="108"/>
      <c r="B350" s="119"/>
      <c r="C350" s="36" t="s">
        <v>146</v>
      </c>
      <c r="D350" s="49">
        <f t="shared" si="17"/>
        <v>1685</v>
      </c>
      <c r="E350" s="49">
        <f>E355</f>
        <v>170.45455000000001</v>
      </c>
    </row>
    <row r="351" spans="1:5" ht="15.6" x14ac:dyDescent="0.3">
      <c r="A351" s="108"/>
      <c r="B351" s="119"/>
      <c r="C351" s="35" t="s">
        <v>202</v>
      </c>
      <c r="D351" s="49">
        <f t="shared" si="17"/>
        <v>0</v>
      </c>
      <c r="E351" s="49">
        <f>E356</f>
        <v>0</v>
      </c>
    </row>
    <row r="352" spans="1:5" ht="15.6" x14ac:dyDescent="0.3">
      <c r="A352" s="118"/>
      <c r="B352" s="120"/>
      <c r="C352" s="35" t="s">
        <v>145</v>
      </c>
      <c r="D352" s="49">
        <f t="shared" si="17"/>
        <v>0</v>
      </c>
      <c r="E352" s="49">
        <f>E357</f>
        <v>0</v>
      </c>
    </row>
    <row r="353" spans="1:5" ht="15.75" customHeight="1" x14ac:dyDescent="0.3">
      <c r="A353" s="107" t="s">
        <v>150</v>
      </c>
      <c r="B353" s="109" t="s">
        <v>149</v>
      </c>
      <c r="C353" s="34" t="s">
        <v>148</v>
      </c>
      <c r="D353" s="45">
        <f>D354+D355+D356+D357</f>
        <v>1685</v>
      </c>
      <c r="E353" s="45">
        <f>E354+E355+E356+E357</f>
        <v>170.45455000000001</v>
      </c>
    </row>
    <row r="354" spans="1:5" ht="15.6" x14ac:dyDescent="0.3">
      <c r="A354" s="108"/>
      <c r="B354" s="109"/>
      <c r="C354" s="14" t="s">
        <v>147</v>
      </c>
      <c r="D354" s="45">
        <v>0</v>
      </c>
      <c r="E354" s="45">
        <v>0</v>
      </c>
    </row>
    <row r="355" spans="1:5" ht="15.6" x14ac:dyDescent="0.3">
      <c r="A355" s="108"/>
      <c r="B355" s="109"/>
      <c r="C355" s="14" t="s">
        <v>146</v>
      </c>
      <c r="D355" s="45">
        <v>1685</v>
      </c>
      <c r="E355" s="45">
        <v>170.45455000000001</v>
      </c>
    </row>
    <row r="356" spans="1:5" ht="15.6" x14ac:dyDescent="0.3">
      <c r="A356" s="108"/>
      <c r="B356" s="109"/>
      <c r="C356" s="34" t="s">
        <v>202</v>
      </c>
      <c r="D356" s="45">
        <v>0</v>
      </c>
      <c r="E356" s="45">
        <v>0</v>
      </c>
    </row>
    <row r="357" spans="1:5" ht="15.6" x14ac:dyDescent="0.3">
      <c r="A357" s="108"/>
      <c r="B357" s="109"/>
      <c r="C357" s="34" t="s">
        <v>145</v>
      </c>
      <c r="D357" s="45">
        <v>0</v>
      </c>
      <c r="E357" s="45">
        <v>0</v>
      </c>
    </row>
    <row r="360" spans="1:5" ht="66.599999999999994" customHeight="1" x14ac:dyDescent="0.3">
      <c r="B360" s="50" t="s">
        <v>218</v>
      </c>
      <c r="C360" s="2"/>
      <c r="D360" s="51" t="s">
        <v>203</v>
      </c>
    </row>
    <row r="361" spans="1:5" ht="15.6" x14ac:dyDescent="0.3">
      <c r="B361" s="2"/>
      <c r="C361" s="2"/>
      <c r="D361" s="2"/>
    </row>
    <row r="362" spans="1:5" ht="15" customHeight="1" x14ac:dyDescent="0.3">
      <c r="B362" s="2" t="s">
        <v>216</v>
      </c>
      <c r="C362" s="2"/>
      <c r="D362" s="2"/>
    </row>
    <row r="363" spans="1:5" ht="15" customHeight="1" x14ac:dyDescent="0.3">
      <c r="B363" s="2" t="s">
        <v>0</v>
      </c>
      <c r="C363" s="2"/>
      <c r="D363" s="2"/>
    </row>
  </sheetData>
  <mergeCells count="146">
    <mergeCell ref="A213:A217"/>
    <mergeCell ref="B213:B217"/>
    <mergeCell ref="A228:A232"/>
    <mergeCell ref="B228:B232"/>
    <mergeCell ref="A233:A237"/>
    <mergeCell ref="B233:B237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88:A92"/>
    <mergeCell ref="B88:B92"/>
    <mergeCell ref="A93:A97"/>
    <mergeCell ref="B93:B97"/>
    <mergeCell ref="A108:A112"/>
    <mergeCell ref="B108:B112"/>
    <mergeCell ref="A98:A102"/>
    <mergeCell ref="A103:A107"/>
    <mergeCell ref="B98:B102"/>
    <mergeCell ref="B103:B107"/>
    <mergeCell ref="A78:A82"/>
    <mergeCell ref="B78:B82"/>
    <mergeCell ref="A83:A87"/>
    <mergeCell ref="B83:B87"/>
    <mergeCell ref="A113:A117"/>
    <mergeCell ref="B113:B117"/>
    <mergeCell ref="A118:A122"/>
    <mergeCell ref="B118:B122"/>
    <mergeCell ref="A123:A127"/>
    <mergeCell ref="B123:B127"/>
    <mergeCell ref="A138:A142"/>
    <mergeCell ref="B138:B142"/>
    <mergeCell ref="A143:A147"/>
    <mergeCell ref="B143:B147"/>
    <mergeCell ref="A128:A132"/>
    <mergeCell ref="A133:A137"/>
    <mergeCell ref="B128:B132"/>
    <mergeCell ref="B133:B13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68:A172"/>
    <mergeCell ref="B168:B172"/>
    <mergeCell ref="A173:A177"/>
    <mergeCell ref="B173:B177"/>
    <mergeCell ref="A193:A197"/>
    <mergeCell ref="B193:B197"/>
    <mergeCell ref="A198:A202"/>
    <mergeCell ref="B198:B202"/>
    <mergeCell ref="A203:A207"/>
    <mergeCell ref="B203:B207"/>
    <mergeCell ref="A208:A212"/>
    <mergeCell ref="B208:B212"/>
    <mergeCell ref="A178:A182"/>
    <mergeCell ref="B178:B182"/>
    <mergeCell ref="A188:A192"/>
    <mergeCell ref="B188:B192"/>
    <mergeCell ref="A183:A187"/>
    <mergeCell ref="B183:B18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58:A262"/>
    <mergeCell ref="B258:B262"/>
    <mergeCell ref="A323:A327"/>
    <mergeCell ref="B323:B327"/>
    <mergeCell ref="A263:A267"/>
    <mergeCell ref="B263:B267"/>
    <mergeCell ref="A268:A272"/>
    <mergeCell ref="B268:B272"/>
    <mergeCell ref="A273:A277"/>
    <mergeCell ref="B273:B277"/>
    <mergeCell ref="A278:A282"/>
    <mergeCell ref="B278:B282"/>
    <mergeCell ref="A283:A287"/>
    <mergeCell ref="B283:B287"/>
    <mergeCell ref="A303:A307"/>
    <mergeCell ref="B303:B307"/>
    <mergeCell ref="A298:A302"/>
    <mergeCell ref="B298:B302"/>
    <mergeCell ref="B293:B297"/>
    <mergeCell ref="A293:A297"/>
    <mergeCell ref="A218:A222"/>
    <mergeCell ref="A223:A227"/>
    <mergeCell ref="B218:B222"/>
    <mergeCell ref="B223:B227"/>
    <mergeCell ref="A328:A332"/>
    <mergeCell ref="B328:B332"/>
    <mergeCell ref="A333:A337"/>
    <mergeCell ref="B333:B337"/>
    <mergeCell ref="A353:A357"/>
    <mergeCell ref="B353:B357"/>
    <mergeCell ref="A338:A342"/>
    <mergeCell ref="B338:B342"/>
    <mergeCell ref="A343:A347"/>
    <mergeCell ref="B343:B347"/>
    <mergeCell ref="A348:A352"/>
    <mergeCell ref="B348:B352"/>
    <mergeCell ref="A288:A292"/>
    <mergeCell ref="B288:B292"/>
    <mergeCell ref="A308:A312"/>
    <mergeCell ref="B308:B312"/>
    <mergeCell ref="A313:A317"/>
    <mergeCell ref="B313:B317"/>
    <mergeCell ref="A318:A322"/>
    <mergeCell ref="B318:B322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2023-07-04T06:53:02Z</dcterms:modified>
</cp:coreProperties>
</file>