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-0000011\Desktop\НКО\2024 год\НКО 2024 дополнение\"/>
    </mc:Choice>
  </mc:AlternateContent>
  <xr:revisionPtr revIDLastSave="0" documentId="13_ncr:1_{3F09A4DD-1F8A-436F-A79D-443B05DA4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 5 " sheetId="12" r:id="rId1"/>
    <sheet name="Лист1" sheetId="13" r:id="rId2"/>
  </sheets>
  <definedNames>
    <definedName name="_xlnm._FilterDatabase" localSheetId="0" hidden="1">'Прил 5 '!$A$13:$M$162</definedName>
    <definedName name="_xlnm.Print_Titles" localSheetId="0">'Прил 5 '!$14:$14</definedName>
    <definedName name="_xlnm.Print_Area" localSheetId="0">'Прил 5 '!$A$1:$J$162</definedName>
  </definedNames>
  <calcPr calcId="191029"/>
</workbook>
</file>

<file path=xl/calcChain.xml><?xml version="1.0" encoding="utf-8"?>
<calcChain xmlns="http://schemas.openxmlformats.org/spreadsheetml/2006/main">
  <c r="J79" i="12" l="1"/>
  <c r="J68" i="12"/>
  <c r="J67" i="12"/>
  <c r="E60" i="12" l="1"/>
  <c r="F60" i="12"/>
  <c r="G60" i="12"/>
  <c r="H60" i="12"/>
  <c r="I60" i="12"/>
  <c r="J60" i="12"/>
  <c r="E35" i="12"/>
  <c r="F35" i="12"/>
  <c r="G35" i="12"/>
  <c r="H35" i="12"/>
  <c r="I35" i="12"/>
  <c r="J35" i="12"/>
  <c r="D35" i="12"/>
  <c r="E103" i="12"/>
  <c r="F103" i="12"/>
  <c r="G103" i="12"/>
  <c r="H103" i="12"/>
  <c r="I103" i="12"/>
  <c r="J103" i="12"/>
  <c r="D103" i="12"/>
  <c r="E108" i="12"/>
  <c r="F108" i="12"/>
  <c r="G108" i="12"/>
  <c r="H108" i="12"/>
  <c r="I108" i="12"/>
  <c r="J108" i="12"/>
  <c r="D108" i="12"/>
  <c r="E113" i="12"/>
  <c r="F113" i="12"/>
  <c r="G113" i="12"/>
  <c r="H113" i="12"/>
  <c r="I113" i="12"/>
  <c r="J113" i="12"/>
  <c r="D113" i="12"/>
  <c r="I118" i="12"/>
  <c r="J118" i="12"/>
  <c r="E123" i="12"/>
  <c r="F123" i="12"/>
  <c r="G123" i="12"/>
  <c r="H123" i="12"/>
  <c r="I123" i="12"/>
  <c r="J123" i="12"/>
  <c r="D123" i="12"/>
  <c r="E128" i="12"/>
  <c r="F128" i="12"/>
  <c r="G128" i="12"/>
  <c r="H128" i="12"/>
  <c r="I128" i="12"/>
  <c r="J128" i="12"/>
  <c r="D128" i="12"/>
  <c r="E133" i="12"/>
  <c r="F133" i="12"/>
  <c r="G133" i="12"/>
  <c r="H133" i="12"/>
  <c r="I133" i="12"/>
  <c r="J133" i="12"/>
  <c r="D133" i="12"/>
  <c r="E138" i="12"/>
  <c r="F138" i="12"/>
  <c r="G138" i="12"/>
  <c r="H138" i="12"/>
  <c r="I138" i="12"/>
  <c r="J138" i="12"/>
  <c r="D138" i="12"/>
  <c r="E153" i="12"/>
  <c r="F153" i="12"/>
  <c r="G153" i="12"/>
  <c r="H153" i="12"/>
  <c r="I153" i="12"/>
  <c r="J153" i="12"/>
  <c r="E158" i="12"/>
  <c r="F158" i="12"/>
  <c r="G158" i="12"/>
  <c r="H158" i="12"/>
  <c r="I158" i="12"/>
  <c r="J158" i="12"/>
  <c r="I21" i="12" l="1"/>
  <c r="I22" i="12"/>
  <c r="I24" i="12"/>
  <c r="I30" i="12"/>
  <c r="I41" i="12"/>
  <c r="I42" i="12"/>
  <c r="I44" i="12"/>
  <c r="I50" i="12"/>
  <c r="I55" i="12"/>
  <c r="I67" i="12"/>
  <c r="I79" i="12"/>
  <c r="I84" i="12"/>
  <c r="I85" i="12"/>
  <c r="I87" i="12"/>
  <c r="I88" i="12"/>
  <c r="I93" i="12"/>
  <c r="I98" i="12"/>
  <c r="I144" i="12"/>
  <c r="I145" i="12"/>
  <c r="I147" i="12"/>
  <c r="I17" i="12" l="1"/>
  <c r="I86" i="12"/>
  <c r="I83" i="12" s="1"/>
  <c r="I68" i="12"/>
  <c r="I65" i="12" s="1"/>
  <c r="I20" i="12"/>
  <c r="I146" i="12"/>
  <c r="I143" i="12" s="1"/>
  <c r="I16" i="12"/>
  <c r="I43" i="12"/>
  <c r="I19" i="12"/>
  <c r="I75" i="12"/>
  <c r="G81" i="12"/>
  <c r="I18" i="12" l="1"/>
  <c r="I15" i="12" s="1"/>
  <c r="D60" i="12"/>
  <c r="E30" i="12" l="1"/>
  <c r="F30" i="12"/>
  <c r="H30" i="12"/>
  <c r="J30" i="12"/>
  <c r="D41" i="12"/>
  <c r="E41" i="12"/>
  <c r="F41" i="12"/>
  <c r="G41" i="12"/>
  <c r="H41" i="12"/>
  <c r="J41" i="12"/>
  <c r="D42" i="12"/>
  <c r="E42" i="12"/>
  <c r="F42" i="12"/>
  <c r="G42" i="12"/>
  <c r="H42" i="12"/>
  <c r="J42" i="12"/>
  <c r="D44" i="12"/>
  <c r="E44" i="12"/>
  <c r="F44" i="12"/>
  <c r="G44" i="12"/>
  <c r="H44" i="12"/>
  <c r="J44" i="12"/>
  <c r="G30" i="12" l="1"/>
  <c r="D30" i="12"/>
  <c r="E144" i="12"/>
  <c r="F144" i="12"/>
  <c r="G144" i="12"/>
  <c r="H144" i="12"/>
  <c r="J144" i="12"/>
  <c r="E145" i="12"/>
  <c r="F145" i="12"/>
  <c r="G145" i="12"/>
  <c r="H145" i="12"/>
  <c r="J145" i="12"/>
  <c r="E147" i="12"/>
  <c r="F147" i="12"/>
  <c r="G147" i="12"/>
  <c r="H147" i="12"/>
  <c r="J147" i="12"/>
  <c r="D145" i="12"/>
  <c r="D144" i="12"/>
  <c r="E98" i="12"/>
  <c r="F98" i="12"/>
  <c r="G98" i="12"/>
  <c r="H98" i="12"/>
  <c r="J98" i="12"/>
  <c r="G88" i="12"/>
  <c r="H88" i="12"/>
  <c r="J88" i="12"/>
  <c r="J87" i="12"/>
  <c r="G85" i="12"/>
  <c r="J85" i="12"/>
  <c r="G84" i="12"/>
  <c r="J84" i="12"/>
  <c r="E79" i="12"/>
  <c r="H79" i="12"/>
  <c r="E75" i="12"/>
  <c r="F75" i="12"/>
  <c r="G75" i="12"/>
  <c r="H75" i="12"/>
  <c r="J75" i="12"/>
  <c r="E67" i="12"/>
  <c r="F67" i="12"/>
  <c r="G67" i="12"/>
  <c r="H67" i="12"/>
  <c r="D67" i="12"/>
  <c r="D66" i="12"/>
  <c r="G55" i="12"/>
  <c r="H55" i="12"/>
  <c r="J55" i="12"/>
  <c r="E50" i="12"/>
  <c r="F50" i="12"/>
  <c r="G50" i="12"/>
  <c r="H50" i="12"/>
  <c r="J50" i="12"/>
  <c r="E21" i="12"/>
  <c r="F21" i="12"/>
  <c r="G21" i="12"/>
  <c r="H21" i="12"/>
  <c r="J21" i="12"/>
  <c r="E22" i="12"/>
  <c r="F22" i="12"/>
  <c r="G22" i="12"/>
  <c r="H22" i="12"/>
  <c r="J22" i="12"/>
  <c r="E24" i="12"/>
  <c r="F24" i="12"/>
  <c r="G24" i="12"/>
  <c r="H24" i="12"/>
  <c r="J24" i="12"/>
  <c r="D24" i="12"/>
  <c r="D22" i="12"/>
  <c r="D21" i="12"/>
  <c r="G17" i="12" l="1"/>
  <c r="J19" i="12"/>
  <c r="H43" i="12"/>
  <c r="H40" i="12" s="1"/>
  <c r="J43" i="12"/>
  <c r="E146" i="12"/>
  <c r="E143" i="12" s="1"/>
  <c r="J20" i="12"/>
  <c r="J146" i="12"/>
  <c r="J143" i="12" s="1"/>
  <c r="H146" i="12"/>
  <c r="H143" i="12" s="1"/>
  <c r="F146" i="12"/>
  <c r="F143" i="12" s="1"/>
  <c r="E68" i="12"/>
  <c r="J17" i="12"/>
  <c r="J40" i="12" l="1"/>
  <c r="G43" i="12"/>
  <c r="G40" i="12" s="1"/>
  <c r="G68" i="12"/>
  <c r="G79" i="12"/>
  <c r="G146" i="12"/>
  <c r="G143" i="12" s="1"/>
  <c r="E148" i="12" l="1"/>
  <c r="F148" i="12"/>
  <c r="G148" i="12"/>
  <c r="H148" i="12"/>
  <c r="J148" i="12"/>
  <c r="D162" i="12"/>
  <c r="D158" i="12" s="1"/>
  <c r="E66" i="12"/>
  <c r="F66" i="12"/>
  <c r="G66" i="12"/>
  <c r="G16" i="12" s="1"/>
  <c r="H66" i="12"/>
  <c r="J66" i="12"/>
  <c r="D79" i="12"/>
  <c r="D157" i="12" l="1"/>
  <c r="D153" i="12" s="1"/>
  <c r="J16" i="12"/>
  <c r="J65" i="12"/>
  <c r="D147" i="12"/>
  <c r="D146" i="12" l="1"/>
  <c r="D148" i="12"/>
  <c r="D143" i="12" l="1"/>
  <c r="D50" i="12"/>
  <c r="G70" i="12" l="1"/>
  <c r="E93" i="12"/>
  <c r="F93" i="12"/>
  <c r="G93" i="12"/>
  <c r="H93" i="12"/>
  <c r="J93" i="12"/>
  <c r="G23" i="12"/>
  <c r="H23" i="12"/>
  <c r="H122" i="12"/>
  <c r="H87" i="12" s="1"/>
  <c r="H120" i="12"/>
  <c r="H85" i="12" s="1"/>
  <c r="H17" i="12" s="1"/>
  <c r="H119" i="12"/>
  <c r="H118" i="12" s="1"/>
  <c r="G122" i="12"/>
  <c r="G118" i="12" s="1"/>
  <c r="F122" i="12"/>
  <c r="F87" i="12" s="1"/>
  <c r="F120" i="12"/>
  <c r="F85" i="12" s="1"/>
  <c r="F17" i="12" s="1"/>
  <c r="F119" i="12"/>
  <c r="E122" i="12"/>
  <c r="E87" i="12" s="1"/>
  <c r="E120" i="12"/>
  <c r="E85" i="12" s="1"/>
  <c r="E17" i="12" s="1"/>
  <c r="E119" i="12"/>
  <c r="D122" i="12"/>
  <c r="D87" i="12" s="1"/>
  <c r="D120" i="12"/>
  <c r="D85" i="12" s="1"/>
  <c r="D17" i="12" s="1"/>
  <c r="D119" i="12"/>
  <c r="D118" i="12" s="1"/>
  <c r="F118" i="12" l="1"/>
  <c r="E118" i="12"/>
  <c r="G20" i="12"/>
  <c r="H20" i="12"/>
  <c r="K19" i="12" s="1"/>
  <c r="D84" i="12"/>
  <c r="D16" i="12" s="1"/>
  <c r="F84" i="12"/>
  <c r="F16" i="12" s="1"/>
  <c r="H84" i="12"/>
  <c r="H16" i="12" s="1"/>
  <c r="G87" i="12"/>
  <c r="E84" i="12"/>
  <c r="E16" i="12" s="1"/>
  <c r="J45" i="12"/>
  <c r="J25" i="12"/>
  <c r="H86" i="12"/>
  <c r="H18" i="12" s="1"/>
  <c r="J86" i="12"/>
  <c r="J18" i="12" s="1"/>
  <c r="J15" i="12" s="1"/>
  <c r="H83" i="12" l="1"/>
  <c r="J83" i="12"/>
  <c r="F55" i="12" l="1"/>
  <c r="F43" i="12" l="1"/>
  <c r="F40" i="12" s="1"/>
  <c r="F88" i="12" l="1"/>
  <c r="F86" i="12" l="1"/>
  <c r="F83" i="12" s="1"/>
  <c r="F79" i="12"/>
  <c r="F68" i="12"/>
  <c r="E23" i="12" l="1"/>
  <c r="F23" i="12" l="1"/>
  <c r="E20" i="12"/>
  <c r="F20" i="12" l="1"/>
  <c r="F18" i="12"/>
  <c r="E88" i="12" l="1"/>
  <c r="E55" i="12"/>
  <c r="D55" i="12"/>
  <c r="D43" i="12" l="1"/>
  <c r="E43" i="12"/>
  <c r="E40" i="12" s="1"/>
  <c r="E86" i="12"/>
  <c r="E83" i="12" s="1"/>
  <c r="D98" i="12"/>
  <c r="D88" i="12"/>
  <c r="D86" i="12"/>
  <c r="D83" i="12" s="1"/>
  <c r="D45" i="12"/>
  <c r="D93" i="12"/>
  <c r="D23" i="12"/>
  <c r="D25" i="12"/>
  <c r="H69" i="12"/>
  <c r="H19" i="12" s="1"/>
  <c r="G69" i="12"/>
  <c r="G19" i="12" s="1"/>
  <c r="D75" i="12"/>
  <c r="H70" i="12"/>
  <c r="F70" i="12"/>
  <c r="E69" i="12"/>
  <c r="E19" i="12" s="1"/>
  <c r="D69" i="12"/>
  <c r="D19" i="12" s="1"/>
  <c r="H45" i="12"/>
  <c r="G45" i="12"/>
  <c r="F45" i="12"/>
  <c r="E45" i="12"/>
  <c r="H25" i="12"/>
  <c r="F25" i="12"/>
  <c r="G25" i="12"/>
  <c r="F69" i="12"/>
  <c r="F19" i="12" s="1"/>
  <c r="D40" i="12" l="1"/>
  <c r="E18" i="12"/>
  <c r="F65" i="12"/>
  <c r="F15" i="12"/>
  <c r="H65" i="12"/>
  <c r="H15" i="12"/>
  <c r="K17" i="12" s="1"/>
  <c r="E65" i="12"/>
  <c r="G65" i="12"/>
  <c r="D20" i="12"/>
  <c r="E25" i="12"/>
  <c r="E15" i="12" l="1"/>
  <c r="D68" i="12"/>
  <c r="D18" i="12" s="1"/>
  <c r="E70" i="12"/>
  <c r="D70" i="12"/>
  <c r="D65" i="12" l="1"/>
  <c r="D15" i="12"/>
  <c r="G86" i="12"/>
  <c r="G18" i="12" s="1"/>
  <c r="G83" i="12" l="1"/>
  <c r="G15" i="12" l="1"/>
  <c r="K15" i="12"/>
</calcChain>
</file>

<file path=xl/sharedStrings.xml><?xml version="1.0" encoding="utf-8"?>
<sst xmlns="http://schemas.openxmlformats.org/spreadsheetml/2006/main" count="221" uniqueCount="75">
  <si>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</si>
  <si>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</si>
  <si>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</si>
  <si>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</si>
  <si>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</si>
  <si>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</si>
  <si>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Субсидия районному обществу инвалидов</t>
  </si>
  <si>
    <t>Субсидия районному совету ветеранов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</si>
  <si>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</si>
  <si>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</si>
  <si>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</si>
  <si>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</si>
  <si>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</si>
  <si>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</si>
  <si>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</si>
  <si>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</si>
  <si>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</si>
  <si>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</si>
  <si>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</si>
  <si>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</si>
  <si>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</si>
  <si>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</si>
  <si>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</si>
  <si>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</si>
  <si>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</si>
  <si>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Ремонт школы искусств</t>
  </si>
  <si>
    <t>Приложение № 5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</si>
  <si>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</si>
  <si>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</si>
  <si>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</si>
  <si>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</si>
  <si>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</si>
  <si>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</si>
  <si>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</si>
  <si>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</si>
  <si>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4.</t>
  </si>
  <si>
    <t>4.1</t>
  </si>
  <si>
    <t>4.2</t>
  </si>
  <si>
    <t>4.3</t>
  </si>
  <si>
    <t>4.4</t>
  </si>
  <si>
    <t>2.3</t>
  </si>
  <si>
    <t>Ремонт СДК округа</t>
  </si>
  <si>
    <t xml:space="preserve">к постновлению Администрации </t>
  </si>
  <si>
    <t xml:space="preserve">                             Ханкайского муниципального округа</t>
  </si>
  <si>
    <t>4.5</t>
  </si>
  <si>
    <t>Расходы на проведение мероприятий по социальной и молодежной политики</t>
  </si>
  <si>
    <t>4.6</t>
  </si>
  <si>
    <t>1.3.</t>
  </si>
  <si>
    <t>Расходы на капитальный и текущий ремонт памятников и скульптурных композиций</t>
  </si>
  <si>
    <t>4.7</t>
  </si>
  <si>
    <t>4.8</t>
  </si>
  <si>
    <t>Расходы на реализацию федеральной целевой программы "Увековечение памяти погибших при защите Отечества на 2019-2025 годы"</t>
  </si>
  <si>
    <t>Расходы на проведение работ по сохранению объектов культурного наследия</t>
  </si>
  <si>
    <t>4.10</t>
  </si>
  <si>
    <t>Расходы на капитальный, текущий ремонт и благоустройство прилегающей территории учреждений культуры, включая расходы на капитальный и текущий ремонт памятников и скульптурных композиций</t>
  </si>
  <si>
    <t>4.9</t>
  </si>
  <si>
    <t>5</t>
  </si>
  <si>
    <t>Участие в региональном проекте "Культурная среда"</t>
  </si>
  <si>
    <t>Ремонт сети учреждений культуры</t>
  </si>
  <si>
    <t>5.1</t>
  </si>
  <si>
    <t>5.2</t>
  </si>
  <si>
    <t>Оснащение ДШИ музыкальными инструментами, оборудованием и учебными материалами</t>
  </si>
  <si>
    <t>Ремонт и модернизация ДШИ</t>
  </si>
  <si>
    <t>5.3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</si>
  <si>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</si>
  <si>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4.11</t>
  </si>
  <si>
    <t>Прочие мероприятия в области культуры</t>
  </si>
  <si>
    <t>Расходы на приобретение муниципальными учреждениями недвижимого и особо ценного движимого имущества</t>
  </si>
  <si>
    <t>2.4</t>
  </si>
  <si>
    <t xml:space="preserve">                                от _________________ № ___________</t>
  </si>
  <si>
    <t>Приложение № 3</t>
  </si>
  <si>
    <t xml:space="preserve">к муниципальной программе «Развитие культуры                                                      и туризма в Ханкайском муниципальном округе»                                на  2020-2026 годы             </t>
  </si>
  <si>
    <t>Муниципальная программа «Развитие культуры и туризма в Ханкайском муниципальном округе» на 2020-2026 годы</t>
  </si>
  <si>
    <r>
      <rPr>
        <b/>
        <sz val="8"/>
        <rFont val="Times New Roman"/>
        <family val="1"/>
        <charset val="204"/>
      </rPr>
      <t>ИНФОРМАЦИЯ</t>
    </r>
    <r>
      <rPr>
        <sz val="8"/>
        <rFont val="Times New Roman"/>
        <family val="1"/>
        <charset val="204"/>
      </rPr>
      <t xml:space="preserve">
о ресурсном обеспечении муниципальной программы «Развитие культуры и туризма в Ханкайском муниципальном округе» на 2020-2026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</t>
    </r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</si>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</sst>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2" borderId="0"/>
    <xf numFmtId="0" fontId="4" fillId="0" borderId="2">
      <alignment horizontal="center" vertical="center" wrapText="1"/>
    </xf>
    <xf numFmtId="1" fontId="4" fillId="0" borderId="2">
      <alignment horizontal="left" vertical="top" wrapText="1" indent="2"/>
    </xf>
    <xf numFmtId="0" fontId="4" fillId="0" borderId="0"/>
    <xf numFmtId="0" fontId="4" fillId="0" borderId="2">
      <alignment horizontal="center" vertical="center" wrapText="1"/>
    </xf>
    <xf numFmtId="1" fontId="4" fillId="0" borderId="2">
      <alignment horizontal="center" vertical="top" shrinkToFi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2" borderId="0">
      <alignment shrinkToFi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5" fillId="0" borderId="2">
      <alignment horizontal="left"/>
    </xf>
    <xf numFmtId="0" fontId="4" fillId="0" borderId="2">
      <alignment horizontal="center" vertical="center" wrapText="1"/>
    </xf>
    <xf numFmtId="4" fontId="4" fillId="0" borderId="2">
      <alignment horizontal="right" vertical="top" shrinkToFit="1"/>
    </xf>
    <xf numFmtId="4" fontId="5" fillId="3" borderId="2">
      <alignment horizontal="right" vertical="top" shrinkToFit="1"/>
    </xf>
    <xf numFmtId="0" fontId="4" fillId="0" borderId="0">
      <alignment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0">
      <alignment horizontal="left" wrapText="1"/>
    </xf>
    <xf numFmtId="10" fontId="4" fillId="0" borderId="2">
      <alignment horizontal="right" vertical="top" shrinkToFit="1"/>
    </xf>
    <xf numFmtId="10" fontId="5" fillId="3" borderId="2">
      <alignment horizontal="right" vertical="top" shrinkToFi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0" borderId="0">
      <alignment vertical="top"/>
    </xf>
    <xf numFmtId="0" fontId="5" fillId="0" borderId="2">
      <alignment vertical="top" wrapText="1"/>
    </xf>
    <xf numFmtId="0" fontId="4" fillId="2" borderId="0">
      <alignment horizontal="center"/>
    </xf>
    <xf numFmtId="0" fontId="4" fillId="2" borderId="0">
      <alignment horizontal="left"/>
    </xf>
    <xf numFmtId="4" fontId="5" fillId="4" borderId="2">
      <alignment horizontal="right" vertical="top" shrinkToFit="1"/>
    </xf>
    <xf numFmtId="10" fontId="5" fillId="4" borderId="2">
      <alignment horizontal="right" vertical="top" shrinkToFit="1"/>
    </xf>
  </cellStyleXfs>
  <cellXfs count="47">
    <xf numFmtId="0" fontId="0" fillId="0" borderId="0" xfId="0"/>
    <xf numFmtId="164" fontId="10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center" wrapText="1"/>
    </xf>
    <xf numFmtId="164" fontId="0" fillId="5" borderId="0" xfId="0" applyNumberFormat="1" applyFill="1"/>
    <xf numFmtId="0" fontId="2" fillId="5" borderId="0" xfId="0" applyFont="1" applyFill="1"/>
    <xf numFmtId="164" fontId="8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/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8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vertical="center" wrapText="1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right" wrapText="1"/>
    </xf>
    <xf numFmtId="0" fontId="7" fillId="5" borderId="0" xfId="0" applyFont="1" applyFill="1" applyAlignment="1">
      <alignment horizontal="center" vertical="top"/>
    </xf>
    <xf numFmtId="0" fontId="7" fillId="5" borderId="0" xfId="0" applyFont="1" applyFill="1" applyAlignment="1">
      <alignment horizontal="right" vertical="top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/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8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vertical="top"/>
    </xf>
    <xf numFmtId="0" fontId="1" fillId="5" borderId="0" xfId="0" applyFont="1" applyFill="1" applyAlignment="1">
      <alignment wrapText="1"/>
    </xf>
    <xf numFmtId="0" fontId="8" fillId="5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9" fillId="5" borderId="1" xfId="0" applyFont="1" applyFill="1" applyBorder="1" applyAlignment="1">
      <alignment vertical="top" wrapText="1"/>
    </xf>
    <xf numFmtId="0" fontId="7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</cellXfs>
  <cellStyles count="51">
    <cellStyle name="br" xfId="1" xr:uid="{00000000-0005-0000-0000-000000000000}"/>
    <cellStyle name="col" xfId="2" xr:uid="{00000000-0005-0000-0000-000001000000}"/>
    <cellStyle name="style0" xfId="3" xr:uid="{00000000-0005-0000-0000-000002000000}"/>
    <cellStyle name="td" xfId="4" xr:uid="{00000000-0005-0000-0000-000003000000}"/>
    <cellStyle name="tr" xfId="5" xr:uid="{00000000-0005-0000-0000-000004000000}"/>
    <cellStyle name="xl21" xfId="6" xr:uid="{00000000-0005-0000-0000-000005000000}"/>
    <cellStyle name="xl22" xfId="7" xr:uid="{00000000-0005-0000-0000-000006000000}"/>
    <cellStyle name="xl23" xfId="8" xr:uid="{00000000-0005-0000-0000-000007000000}"/>
    <cellStyle name="xl24" xfId="9" xr:uid="{00000000-0005-0000-0000-000008000000}"/>
    <cellStyle name="xl25" xfId="10" xr:uid="{00000000-0005-0000-0000-000009000000}"/>
    <cellStyle name="xl26" xfId="11" xr:uid="{00000000-0005-0000-0000-00000A000000}"/>
    <cellStyle name="xl27" xfId="12" xr:uid="{00000000-0005-0000-0000-00000B000000}"/>
    <cellStyle name="xl28" xfId="13" xr:uid="{00000000-0005-0000-0000-00000C000000}"/>
    <cellStyle name="xl29" xfId="14" xr:uid="{00000000-0005-0000-0000-00000D000000}"/>
    <cellStyle name="xl30" xfId="15" xr:uid="{00000000-0005-0000-0000-00000E000000}"/>
    <cellStyle name="xl31" xfId="16" xr:uid="{00000000-0005-0000-0000-00000F000000}"/>
    <cellStyle name="xl32" xfId="17" xr:uid="{00000000-0005-0000-0000-000010000000}"/>
    <cellStyle name="xl33" xfId="18" xr:uid="{00000000-0005-0000-0000-000011000000}"/>
    <cellStyle name="xl34" xfId="19" xr:uid="{00000000-0005-0000-0000-000012000000}"/>
    <cellStyle name="xl35" xfId="20" xr:uid="{00000000-0005-0000-0000-000013000000}"/>
    <cellStyle name="xl36" xfId="21" xr:uid="{00000000-0005-0000-0000-000014000000}"/>
    <cellStyle name="xl37" xfId="22" xr:uid="{00000000-0005-0000-0000-000015000000}"/>
    <cellStyle name="xl38" xfId="23" xr:uid="{00000000-0005-0000-0000-000016000000}"/>
    <cellStyle name="xl39" xfId="24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xl45" xfId="30" xr:uid="{00000000-0005-0000-0000-00001D000000}"/>
    <cellStyle name="xl46" xfId="31" xr:uid="{00000000-0005-0000-0000-00001E000000}"/>
    <cellStyle name="xl47" xfId="32" xr:uid="{00000000-0005-0000-0000-00001F000000}"/>
    <cellStyle name="xl48" xfId="33" xr:uid="{00000000-0005-0000-0000-000020000000}"/>
    <cellStyle name="xl49" xfId="34" xr:uid="{00000000-0005-0000-0000-000021000000}"/>
    <cellStyle name="xl50" xfId="35" xr:uid="{00000000-0005-0000-0000-000022000000}"/>
    <cellStyle name="xl51" xfId="36" xr:uid="{00000000-0005-0000-0000-000023000000}"/>
    <cellStyle name="xl52" xfId="37" xr:uid="{00000000-0005-0000-0000-000024000000}"/>
    <cellStyle name="xl53" xfId="38" xr:uid="{00000000-0005-0000-0000-000025000000}"/>
    <cellStyle name="xl54" xfId="39" xr:uid="{00000000-0005-0000-0000-000026000000}"/>
    <cellStyle name="xl55" xfId="40" xr:uid="{00000000-0005-0000-0000-000027000000}"/>
    <cellStyle name="xl56" xfId="41" xr:uid="{00000000-0005-0000-0000-000028000000}"/>
    <cellStyle name="xl57" xfId="42" xr:uid="{00000000-0005-0000-0000-000029000000}"/>
    <cellStyle name="xl58" xfId="43" xr:uid="{00000000-0005-0000-0000-00002A000000}"/>
    <cellStyle name="xl59" xfId="44" xr:uid="{00000000-0005-0000-0000-00002B000000}"/>
    <cellStyle name="xl60" xfId="45" xr:uid="{00000000-0005-0000-0000-00002C000000}"/>
    <cellStyle name="xl61" xfId="46" xr:uid="{00000000-0005-0000-0000-00002D000000}"/>
    <cellStyle name="xl62" xfId="47" xr:uid="{00000000-0005-0000-0000-00002E000000}"/>
    <cellStyle name="xl63" xfId="48" xr:uid="{00000000-0005-0000-0000-00002F000000}"/>
    <cellStyle name="xl64" xfId="49" xr:uid="{00000000-0005-0000-0000-000030000000}"/>
    <cellStyle name="xl65" xfId="50" xr:uid="{00000000-0005-0000-0000-000031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2"/>
  <sheetViews>
    <sheetView tabSelected="1" topLeftCell="A112" zoomScale="140" zoomScaleNormal="140" zoomScaleSheetLayoutView="120" workbookViewId="0">
      <selection activeCell="F119" sqref="F119"/>
    </sheetView>
  </sheetViews>
  <sheetFormatPr defaultColWidth="9.140625" defaultRowHeight="15" x14ac:dyDescent="0.25"/>
  <cols>
    <col min="1" max="1" width="4.42578125" style="2" customWidth="1"/>
    <col min="2" max="2" width="22" style="26" customWidth="1"/>
    <col min="3" max="3" width="15.85546875" style="2" customWidth="1"/>
    <col min="4" max="4" width="10.85546875" style="2" customWidth="1"/>
    <col min="5" max="5" width="11.28515625" style="2" customWidth="1"/>
    <col min="6" max="6" width="12.28515625" style="2" customWidth="1"/>
    <col min="7" max="7" width="12.5703125" style="2" customWidth="1"/>
    <col min="8" max="9" width="11.42578125" style="2" customWidth="1"/>
    <col min="10" max="10" width="12.28515625" style="2" customWidth="1"/>
    <col min="11" max="11" width="15.140625" style="2" bestFit="1" customWidth="1"/>
    <col min="12" max="12" width="20.7109375" style="2" customWidth="1"/>
    <col min="13" max="16384" width="9.140625" style="2"/>
  </cols>
  <sheetData>
    <row r="1" spans="1:13" ht="12.75" customHeight="1" x14ac:dyDescent="0.25">
      <c r="A1" s="7"/>
      <c r="B1" s="8"/>
      <c r="C1" s="7"/>
      <c r="D1" s="7"/>
      <c r="E1" s="7"/>
      <c r="F1" s="40" t="s">
        <v>70</v>
      </c>
      <c r="G1" s="42"/>
      <c r="H1" s="42"/>
      <c r="I1" s="9"/>
      <c r="J1" s="9"/>
      <c r="K1" s="43"/>
      <c r="L1" s="43"/>
      <c r="M1" s="43"/>
    </row>
    <row r="2" spans="1:13" ht="14.25" customHeight="1" x14ac:dyDescent="0.25">
      <c r="A2" s="7"/>
      <c r="B2" s="8"/>
      <c r="C2" s="7"/>
      <c r="D2" s="7"/>
      <c r="E2" s="10"/>
      <c r="F2" s="38" t="s">
        <v>42</v>
      </c>
      <c r="G2" s="42"/>
      <c r="H2" s="42"/>
      <c r="I2" s="9"/>
      <c r="J2" s="9"/>
      <c r="K2" s="43"/>
      <c r="L2" s="43"/>
      <c r="M2" s="43"/>
    </row>
    <row r="3" spans="1:13" ht="12.75" customHeight="1" x14ac:dyDescent="0.25">
      <c r="A3" s="7"/>
      <c r="B3" s="8"/>
      <c r="C3" s="7"/>
      <c r="D3" s="7"/>
      <c r="E3" s="40" t="s">
        <v>43</v>
      </c>
      <c r="F3" s="40"/>
      <c r="G3" s="40"/>
      <c r="H3" s="40"/>
      <c r="I3" s="12"/>
      <c r="J3" s="12"/>
      <c r="K3" s="3"/>
      <c r="L3" s="3"/>
      <c r="M3" s="3"/>
    </row>
    <row r="4" spans="1:13" ht="12.75" customHeight="1" x14ac:dyDescent="0.25">
      <c r="A4" s="7"/>
      <c r="B4" s="8"/>
      <c r="C4" s="7"/>
      <c r="D4" s="7"/>
      <c r="E4" s="40" t="s">
        <v>69</v>
      </c>
      <c r="F4" s="40"/>
      <c r="G4" s="40"/>
      <c r="H4" s="40"/>
      <c r="I4" s="12"/>
      <c r="J4" s="12"/>
      <c r="K4" s="3"/>
      <c r="L4" s="3"/>
      <c r="M4" s="3"/>
    </row>
    <row r="5" spans="1:13" ht="10.5" customHeight="1" x14ac:dyDescent="0.25">
      <c r="A5" s="7"/>
      <c r="B5" s="8"/>
      <c r="C5" s="7"/>
      <c r="D5" s="7"/>
      <c r="E5" s="7"/>
      <c r="F5" s="11"/>
      <c r="G5" s="7"/>
      <c r="H5" s="7"/>
      <c r="I5" s="7"/>
      <c r="J5" s="7"/>
      <c r="K5" s="3"/>
      <c r="L5" s="3"/>
      <c r="M5" s="3"/>
    </row>
    <row r="6" spans="1:13" ht="12.75" customHeight="1" x14ac:dyDescent="0.25">
      <c r="A6" s="7"/>
      <c r="B6" s="8"/>
      <c r="C6" s="7"/>
      <c r="D6" s="7"/>
      <c r="E6" s="7"/>
      <c r="F6" s="9"/>
      <c r="G6" s="13" t="s">
        <v>26</v>
      </c>
      <c r="H6" s="14"/>
      <c r="I6" s="14"/>
      <c r="J6" s="15"/>
      <c r="K6" s="33"/>
      <c r="L6" s="34"/>
      <c r="M6" s="34"/>
    </row>
    <row r="7" spans="1:13" ht="33.75" customHeight="1" x14ac:dyDescent="0.25">
      <c r="A7" s="7"/>
      <c r="B7" s="8"/>
      <c r="C7" s="7"/>
      <c r="D7" s="7"/>
      <c r="E7" s="7"/>
      <c r="F7" s="35" t="s">
        <v>71</v>
      </c>
      <c r="G7" s="36"/>
      <c r="H7" s="36"/>
      <c r="I7" s="16"/>
      <c r="J7" s="17"/>
      <c r="K7" s="37"/>
      <c r="L7" s="34"/>
      <c r="M7" s="34"/>
    </row>
    <row r="8" spans="1:13" x14ac:dyDescent="0.25">
      <c r="A8" s="7"/>
      <c r="B8" s="8"/>
      <c r="C8" s="7"/>
      <c r="D8" s="7"/>
      <c r="E8" s="7"/>
      <c r="F8" s="7"/>
      <c r="G8" s="7"/>
      <c r="H8" s="7"/>
      <c r="I8" s="7"/>
      <c r="J8" s="7"/>
    </row>
    <row r="9" spans="1:13" ht="51" customHeight="1" x14ac:dyDescent="0.25">
      <c r="A9" s="38" t="s">
        <v>73</v>
      </c>
      <c r="B9" s="38"/>
      <c r="C9" s="38"/>
      <c r="D9" s="38"/>
      <c r="E9" s="38"/>
      <c r="F9" s="38"/>
      <c r="G9" s="38"/>
      <c r="H9" s="38"/>
      <c r="I9" s="11"/>
      <c r="J9" s="11"/>
    </row>
    <row r="10" spans="1:13" ht="13.7" customHeight="1" x14ac:dyDescent="0.25">
      <c r="A10" s="7"/>
      <c r="B10" s="8"/>
      <c r="C10" s="7"/>
      <c r="D10" s="7"/>
      <c r="E10" s="7"/>
      <c r="F10" s="7"/>
      <c r="G10" s="7"/>
      <c r="H10" s="7"/>
      <c r="I10" s="7"/>
      <c r="J10" s="7"/>
    </row>
    <row r="11" spans="1:13" ht="20.25" customHeight="1" x14ac:dyDescent="0.25">
      <c r="A11" s="18" t="s">
        <v>8</v>
      </c>
      <c r="B11" s="30" t="s">
        <v>10</v>
      </c>
      <c r="C11" s="30" t="s">
        <v>11</v>
      </c>
      <c r="D11" s="30" t="s">
        <v>12</v>
      </c>
      <c r="E11" s="30"/>
      <c r="F11" s="30"/>
      <c r="G11" s="30"/>
      <c r="H11" s="30"/>
      <c r="I11" s="30"/>
      <c r="J11" s="30"/>
    </row>
    <row r="12" spans="1:13" x14ac:dyDescent="0.25">
      <c r="A12" s="18" t="s">
        <v>9</v>
      </c>
      <c r="B12" s="30"/>
      <c r="C12" s="30"/>
      <c r="D12" s="30" t="s">
        <v>13</v>
      </c>
      <c r="E12" s="30"/>
      <c r="F12" s="30"/>
      <c r="G12" s="30"/>
      <c r="H12" s="30"/>
      <c r="I12" s="18"/>
      <c r="J12" s="18"/>
    </row>
    <row r="13" spans="1:13" x14ac:dyDescent="0.25">
      <c r="A13" s="19"/>
      <c r="B13" s="30"/>
      <c r="C13" s="30"/>
      <c r="D13" s="18">
        <v>2020</v>
      </c>
      <c r="E13" s="18">
        <v>2021</v>
      </c>
      <c r="F13" s="18">
        <v>2022</v>
      </c>
      <c r="G13" s="18">
        <v>2023</v>
      </c>
      <c r="H13" s="18">
        <v>2024</v>
      </c>
      <c r="I13" s="18">
        <v>2025</v>
      </c>
      <c r="J13" s="18">
        <v>2026</v>
      </c>
    </row>
    <row r="14" spans="1:13" x14ac:dyDescent="0.2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3" ht="18" customHeight="1" x14ac:dyDescent="0.25">
      <c r="A15" s="41"/>
      <c r="B15" s="30" t="s">
        <v>72</v>
      </c>
      <c r="C15" s="20" t="s">
        <v>14</v>
      </c>
      <c r="D15" s="1">
        <f>D16+D17+D18+D19</f>
        <v>45496.945</v>
      </c>
      <c r="E15" s="1">
        <f t="shared" ref="E15:H15" si="0">E16+E17+E18+E19</f>
        <v>50222.565999999999</v>
      </c>
      <c r="F15" s="1">
        <f t="shared" si="0"/>
        <v>56399.266000000003</v>
      </c>
      <c r="G15" s="1">
        <f t="shared" si="0"/>
        <v>79604.268000000011</v>
      </c>
      <c r="H15" s="1">
        <f t="shared" si="0"/>
        <v>63112.1</v>
      </c>
      <c r="I15" s="1">
        <f>I17+I18</f>
        <v>55677.244999999995</v>
      </c>
      <c r="J15" s="1">
        <f>J16+J17+J18+J19</f>
        <v>55343.724000000002</v>
      </c>
      <c r="K15" s="4" t="e">
        <f>G18-#REF!</f>
        <v>#REF!</v>
      </c>
    </row>
    <row r="16" spans="1:13" ht="12.2" customHeight="1" x14ac:dyDescent="0.25">
      <c r="A16" s="41"/>
      <c r="B16" s="32"/>
      <c r="C16" s="18" t="s">
        <v>21</v>
      </c>
      <c r="D16" s="6">
        <f t="shared" ref="D16:J18" si="1">D21+D41+D84+D66+D144+D149</f>
        <v>0</v>
      </c>
      <c r="E16" s="6">
        <f t="shared" si="1"/>
        <v>0</v>
      </c>
      <c r="F16" s="6">
        <f t="shared" si="1"/>
        <v>0</v>
      </c>
      <c r="G16" s="6">
        <f>G21+G41+G84+G66+G144</f>
        <v>10884.775000000001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17" spans="1:12" ht="12.2" customHeight="1" x14ac:dyDescent="0.25">
      <c r="A17" s="41"/>
      <c r="B17" s="32"/>
      <c r="C17" s="18" t="s">
        <v>15</v>
      </c>
      <c r="D17" s="6">
        <f t="shared" si="1"/>
        <v>352.30700000000002</v>
      </c>
      <c r="E17" s="6">
        <f t="shared" si="1"/>
        <v>149.24700000000001</v>
      </c>
      <c r="F17" s="6">
        <f t="shared" si="1"/>
        <v>149.24700000000001</v>
      </c>
      <c r="G17" s="6">
        <f>G22+G42+G85+G67+G145</f>
        <v>6309.009</v>
      </c>
      <c r="H17" s="6">
        <f t="shared" si="1"/>
        <v>168.005</v>
      </c>
      <c r="I17" s="6">
        <f>I22+I42+I85+I67+I145+I150+I32</f>
        <v>2076.3040000000001</v>
      </c>
      <c r="J17" s="6">
        <f t="shared" si="1"/>
        <v>1929.3919999999998</v>
      </c>
      <c r="K17" s="4">
        <f>H15-59083.617</f>
        <v>4028.4830000000002</v>
      </c>
    </row>
    <row r="18" spans="1:12" ht="12.2" customHeight="1" x14ac:dyDescent="0.25">
      <c r="A18" s="41"/>
      <c r="B18" s="32"/>
      <c r="C18" s="18" t="s">
        <v>16</v>
      </c>
      <c r="D18" s="6">
        <f t="shared" ref="D18:H18" si="2">D23+D43+D86+D68+D146</f>
        <v>45144.637999999999</v>
      </c>
      <c r="E18" s="6">
        <f t="shared" si="2"/>
        <v>50073.318999999996</v>
      </c>
      <c r="F18" s="6">
        <f t="shared" si="2"/>
        <v>56250.019</v>
      </c>
      <c r="G18" s="6">
        <f t="shared" si="2"/>
        <v>62410.484000000011</v>
      </c>
      <c r="H18" s="6">
        <f t="shared" si="2"/>
        <v>62944.095000000001</v>
      </c>
      <c r="I18" s="6">
        <f>I23+I43+I86+I68+I146</f>
        <v>53600.940999999999</v>
      </c>
      <c r="J18" s="6">
        <f t="shared" si="1"/>
        <v>53414.332000000002</v>
      </c>
      <c r="L18" s="4"/>
    </row>
    <row r="19" spans="1:12" ht="18" customHeight="1" x14ac:dyDescent="0.25">
      <c r="A19" s="41"/>
      <c r="B19" s="32"/>
      <c r="C19" s="18" t="s">
        <v>17</v>
      </c>
      <c r="D19" s="6">
        <f t="shared" ref="D19:J19" si="3">D24+D44+D87+D69+D147+D152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4">
        <f>H20-10704.28</f>
        <v>2008.5329999999994</v>
      </c>
      <c r="L19" s="4"/>
    </row>
    <row r="20" spans="1:12" ht="15.75" customHeight="1" x14ac:dyDescent="0.25">
      <c r="A20" s="30" t="s">
        <v>0</v>
      </c>
      <c r="B20" s="18" t="s">
        <v>18</v>
      </c>
      <c r="C20" s="20" t="s">
        <v>14</v>
      </c>
      <c r="D20" s="1">
        <f>D21+D22+D23+D24</f>
        <v>7891.2550000000001</v>
      </c>
      <c r="E20" s="1">
        <f t="shared" ref="E20:J20" si="4">E21+E22+E23+E24</f>
        <v>8391.1260000000002</v>
      </c>
      <c r="F20" s="1">
        <f t="shared" si="4"/>
        <v>10166.609999999999</v>
      </c>
      <c r="G20" s="1">
        <f>G21+G22+G23+G24</f>
        <v>11317.651</v>
      </c>
      <c r="H20" s="1">
        <f>H21+H22+H23+H24</f>
        <v>12712.813</v>
      </c>
      <c r="I20" s="1">
        <f t="shared" si="4"/>
        <v>9850.1309999999994</v>
      </c>
      <c r="J20" s="1">
        <f t="shared" si="4"/>
        <v>9682.4589999999989</v>
      </c>
    </row>
    <row r="21" spans="1:12" ht="13.7" customHeight="1" x14ac:dyDescent="0.25">
      <c r="A21" s="30"/>
      <c r="B21" s="30" t="s">
        <v>19</v>
      </c>
      <c r="C21" s="18" t="s">
        <v>21</v>
      </c>
      <c r="D21" s="6">
        <f t="shared" ref="D21:J24" si="5">D26+D31</f>
        <v>0</v>
      </c>
      <c r="E21" s="6">
        <f t="shared" si="5"/>
        <v>0</v>
      </c>
      <c r="F21" s="6">
        <f t="shared" si="5"/>
        <v>0</v>
      </c>
      <c r="G21" s="6">
        <f t="shared" si="5"/>
        <v>0</v>
      </c>
      <c r="H21" s="6">
        <f t="shared" si="5"/>
        <v>0</v>
      </c>
      <c r="I21" s="6">
        <f t="shared" si="5"/>
        <v>0</v>
      </c>
      <c r="J21" s="6">
        <f t="shared" si="5"/>
        <v>0</v>
      </c>
      <c r="K21" s="4"/>
    </row>
    <row r="22" spans="1:12" x14ac:dyDescent="0.25">
      <c r="A22" s="30"/>
      <c r="B22" s="32"/>
      <c r="C22" s="18" t="s">
        <v>15</v>
      </c>
      <c r="D22" s="6">
        <f t="shared" si="5"/>
        <v>149.24700000000001</v>
      </c>
      <c r="E22" s="6">
        <f t="shared" si="5"/>
        <v>149.24700000000001</v>
      </c>
      <c r="F22" s="6">
        <f t="shared" si="5"/>
        <v>149.24700000000001</v>
      </c>
      <c r="G22" s="6">
        <f t="shared" si="5"/>
        <v>168.005</v>
      </c>
      <c r="H22" s="6">
        <f t="shared" si="5"/>
        <v>168.005</v>
      </c>
      <c r="I22" s="6">
        <f t="shared" si="5"/>
        <v>168.005</v>
      </c>
      <c r="J22" s="6">
        <f t="shared" si="5"/>
        <v>168.005</v>
      </c>
    </row>
    <row r="23" spans="1:12" x14ac:dyDescent="0.25">
      <c r="A23" s="30"/>
      <c r="B23" s="32"/>
      <c r="C23" s="18" t="s">
        <v>16</v>
      </c>
      <c r="D23" s="6">
        <f t="shared" si="5"/>
        <v>7742.0079999999998</v>
      </c>
      <c r="E23" s="6">
        <f t="shared" si="5"/>
        <v>8241.8790000000008</v>
      </c>
      <c r="F23" s="6">
        <f t="shared" si="5"/>
        <v>10017.362999999999</v>
      </c>
      <c r="G23" s="6">
        <f>G28+G33+G38</f>
        <v>11149.646000000001</v>
      </c>
      <c r="H23" s="6">
        <f t="shared" si="5"/>
        <v>12544.808000000001</v>
      </c>
      <c r="I23" s="6">
        <v>9682.1260000000002</v>
      </c>
      <c r="J23" s="6">
        <v>9514.4539999999997</v>
      </c>
    </row>
    <row r="24" spans="1:12" ht="19.5" customHeight="1" x14ac:dyDescent="0.25">
      <c r="A24" s="30"/>
      <c r="B24" s="32"/>
      <c r="C24" s="18" t="s">
        <v>17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1:12" ht="17.45" customHeight="1" x14ac:dyDescent="0.25">
      <c r="A25" s="30" t="s">
        <v>1</v>
      </c>
      <c r="B25" s="30" t="s">
        <v>20</v>
      </c>
      <c r="C25" s="20" t="s">
        <v>14</v>
      </c>
      <c r="D25" s="1">
        <f t="shared" ref="D25:J25" si="6">D26+D27+D28+D29</f>
        <v>7740.5</v>
      </c>
      <c r="E25" s="1">
        <f t="shared" si="6"/>
        <v>8234.8760000000002</v>
      </c>
      <c r="F25" s="1">
        <f t="shared" si="6"/>
        <v>10017.362999999999</v>
      </c>
      <c r="G25" s="1">
        <f t="shared" si="6"/>
        <v>10894.45</v>
      </c>
      <c r="H25" s="1">
        <f t="shared" si="6"/>
        <v>12543.111000000001</v>
      </c>
      <c r="I25" s="1">
        <v>9682.1260000000002</v>
      </c>
      <c r="J25" s="1">
        <f t="shared" si="6"/>
        <v>9514.4539999999997</v>
      </c>
    </row>
    <row r="26" spans="1:12" x14ac:dyDescent="0.25">
      <c r="A26" s="30"/>
      <c r="B26" s="30"/>
      <c r="C26" s="18" t="s">
        <v>21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1:12" x14ac:dyDescent="0.25">
      <c r="A27" s="30"/>
      <c r="B27" s="30"/>
      <c r="C27" s="18" t="s">
        <v>15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2" x14ac:dyDescent="0.25">
      <c r="A28" s="30"/>
      <c r="B28" s="30"/>
      <c r="C28" s="18" t="s">
        <v>16</v>
      </c>
      <c r="D28" s="6">
        <v>7740.5</v>
      </c>
      <c r="E28" s="6">
        <v>8234.8760000000002</v>
      </c>
      <c r="F28" s="6">
        <v>10017.362999999999</v>
      </c>
      <c r="G28" s="6">
        <v>10894.45</v>
      </c>
      <c r="H28" s="6">
        <v>12543.111000000001</v>
      </c>
      <c r="I28" s="6">
        <v>9548.4439999999995</v>
      </c>
      <c r="J28" s="6">
        <v>9514.4539999999997</v>
      </c>
    </row>
    <row r="29" spans="1:12" ht="19.5" customHeight="1" x14ac:dyDescent="0.25">
      <c r="A29" s="30"/>
      <c r="B29" s="30"/>
      <c r="C29" s="18" t="s">
        <v>17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1:12" ht="18.75" customHeight="1" x14ac:dyDescent="0.25">
      <c r="A30" s="30" t="s">
        <v>2</v>
      </c>
      <c r="B30" s="30" t="s">
        <v>3</v>
      </c>
      <c r="C30" s="20" t="s">
        <v>14</v>
      </c>
      <c r="D30" s="1">
        <f t="shared" ref="D30:J30" si="7">D31+D32+D33+D34</f>
        <v>150.75500000000002</v>
      </c>
      <c r="E30" s="1">
        <f t="shared" si="7"/>
        <v>156.25</v>
      </c>
      <c r="F30" s="1">
        <f t="shared" si="7"/>
        <v>149.24700000000001</v>
      </c>
      <c r="G30" s="1">
        <f t="shared" si="7"/>
        <v>173.20099999999999</v>
      </c>
      <c r="H30" s="1">
        <f t="shared" si="7"/>
        <v>169.702</v>
      </c>
      <c r="I30" s="1">
        <f t="shared" si="7"/>
        <v>169.702</v>
      </c>
      <c r="J30" s="1">
        <f t="shared" si="7"/>
        <v>169.702</v>
      </c>
    </row>
    <row r="31" spans="1:12" ht="13.7" customHeight="1" x14ac:dyDescent="0.25">
      <c r="A31" s="30"/>
      <c r="B31" s="30"/>
      <c r="C31" s="18" t="s">
        <v>21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1:12" x14ac:dyDescent="0.25">
      <c r="A32" s="30"/>
      <c r="B32" s="30"/>
      <c r="C32" s="18" t="s">
        <v>15</v>
      </c>
      <c r="D32" s="6">
        <v>149.24700000000001</v>
      </c>
      <c r="E32" s="6">
        <v>149.24700000000001</v>
      </c>
      <c r="F32" s="6">
        <v>149.24700000000001</v>
      </c>
      <c r="G32" s="6">
        <v>168.005</v>
      </c>
      <c r="H32" s="6">
        <v>168.005</v>
      </c>
      <c r="I32" s="6">
        <v>168.005</v>
      </c>
      <c r="J32" s="6">
        <v>168.005</v>
      </c>
    </row>
    <row r="33" spans="1:10" ht="11.25" customHeight="1" x14ac:dyDescent="0.25">
      <c r="A33" s="30"/>
      <c r="B33" s="30"/>
      <c r="C33" s="18" t="s">
        <v>16</v>
      </c>
      <c r="D33" s="6">
        <v>1.508</v>
      </c>
      <c r="E33" s="6">
        <v>7.0030000000000001</v>
      </c>
      <c r="F33" s="6">
        <v>0</v>
      </c>
      <c r="G33" s="6">
        <v>5.1959999999999997</v>
      </c>
      <c r="H33" s="6">
        <v>1.6970000000000001</v>
      </c>
      <c r="I33" s="6">
        <v>1.6970000000000001</v>
      </c>
      <c r="J33" s="6">
        <v>1.6970000000000001</v>
      </c>
    </row>
    <row r="34" spans="1:10" ht="24.75" customHeight="1" x14ac:dyDescent="0.25">
      <c r="A34" s="30"/>
      <c r="B34" s="30"/>
      <c r="C34" s="18" t="s">
        <v>17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ht="24.75" customHeight="1" x14ac:dyDescent="0.25">
      <c r="A35" s="30" t="s">
        <v>47</v>
      </c>
      <c r="B35" s="30" t="s">
        <v>67</v>
      </c>
      <c r="C35" s="20" t="s">
        <v>14</v>
      </c>
      <c r="D35" s="1">
        <f>D36+D37+D38+D39</f>
        <v>0</v>
      </c>
      <c r="E35" s="1">
        <f t="shared" ref="E35:J35" si="8">E36+E37+E38+E39</f>
        <v>0</v>
      </c>
      <c r="F35" s="1">
        <f t="shared" si="8"/>
        <v>0</v>
      </c>
      <c r="G35" s="1">
        <f t="shared" si="8"/>
        <v>250</v>
      </c>
      <c r="H35" s="1">
        <f t="shared" si="8"/>
        <v>0</v>
      </c>
      <c r="I35" s="1">
        <f t="shared" si="8"/>
        <v>0</v>
      </c>
      <c r="J35" s="1">
        <f t="shared" si="8"/>
        <v>0</v>
      </c>
    </row>
    <row r="36" spans="1:10" ht="24.75" customHeight="1" x14ac:dyDescent="0.25">
      <c r="A36" s="30"/>
      <c r="B36" s="30"/>
      <c r="C36" s="18" t="s">
        <v>21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24.75" customHeight="1" x14ac:dyDescent="0.25">
      <c r="A37" s="30"/>
      <c r="B37" s="30"/>
      <c r="C37" s="18" t="s">
        <v>15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ht="24.75" customHeight="1" x14ac:dyDescent="0.25">
      <c r="A38" s="30"/>
      <c r="B38" s="30"/>
      <c r="C38" s="18" t="s">
        <v>16</v>
      </c>
      <c r="D38" s="6">
        <v>0</v>
      </c>
      <c r="E38" s="6">
        <v>0</v>
      </c>
      <c r="F38" s="6">
        <v>0</v>
      </c>
      <c r="G38" s="6">
        <v>250</v>
      </c>
      <c r="H38" s="6">
        <v>0</v>
      </c>
      <c r="I38" s="6">
        <v>0</v>
      </c>
      <c r="J38" s="6"/>
    </row>
    <row r="39" spans="1:10" ht="24.75" customHeight="1" x14ac:dyDescent="0.25">
      <c r="A39" s="30"/>
      <c r="B39" s="30"/>
      <c r="C39" s="18" t="s">
        <v>17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0" ht="16.5" customHeight="1" x14ac:dyDescent="0.25">
      <c r="A40" s="30">
        <v>2</v>
      </c>
      <c r="B40" s="30" t="s">
        <v>27</v>
      </c>
      <c r="C40" s="20" t="s">
        <v>14</v>
      </c>
      <c r="D40" s="1">
        <f>D41+D42+D43+D44</f>
        <v>20959.964</v>
      </c>
      <c r="E40" s="1">
        <f t="shared" ref="E40:J40" si="9">E41+E42+E43+E44</f>
        <v>23473.534</v>
      </c>
      <c r="F40" s="1">
        <f t="shared" si="9"/>
        <v>25483.7</v>
      </c>
      <c r="G40" s="1">
        <f t="shared" si="9"/>
        <v>27074.134999999998</v>
      </c>
      <c r="H40" s="1">
        <f t="shared" si="9"/>
        <v>26266.12</v>
      </c>
      <c r="I40" s="1">
        <v>25888.294000000002</v>
      </c>
      <c r="J40" s="1">
        <f t="shared" si="9"/>
        <v>24116.458999999999</v>
      </c>
    </row>
    <row r="41" spans="1:10" ht="12.2" customHeight="1" x14ac:dyDescent="0.25">
      <c r="A41" s="30"/>
      <c r="B41" s="30"/>
      <c r="C41" s="18" t="s">
        <v>21</v>
      </c>
      <c r="D41" s="6">
        <f>D46+D51+D56</f>
        <v>0</v>
      </c>
      <c r="E41" s="6">
        <f t="shared" ref="E41:J41" si="10">E46+E51+E56</f>
        <v>0</v>
      </c>
      <c r="F41" s="6">
        <f t="shared" si="10"/>
        <v>0</v>
      </c>
      <c r="G41" s="6">
        <f t="shared" si="10"/>
        <v>0</v>
      </c>
      <c r="H41" s="6">
        <f t="shared" si="10"/>
        <v>0</v>
      </c>
      <c r="I41" s="6">
        <f t="shared" si="10"/>
        <v>0</v>
      </c>
      <c r="J41" s="6">
        <f t="shared" si="10"/>
        <v>0</v>
      </c>
    </row>
    <row r="42" spans="1:10" x14ac:dyDescent="0.25">
      <c r="A42" s="30"/>
      <c r="B42" s="30"/>
      <c r="C42" s="18" t="s">
        <v>15</v>
      </c>
      <c r="D42" s="6">
        <f t="shared" ref="D42:J44" si="11">D47+D52+D57</f>
        <v>0</v>
      </c>
      <c r="E42" s="6">
        <f t="shared" si="11"/>
        <v>0</v>
      </c>
      <c r="F42" s="6">
        <f t="shared" si="11"/>
        <v>0</v>
      </c>
      <c r="G42" s="6">
        <f t="shared" si="11"/>
        <v>0</v>
      </c>
      <c r="H42" s="6">
        <f t="shared" si="11"/>
        <v>0</v>
      </c>
      <c r="I42" s="6">
        <f t="shared" si="11"/>
        <v>0</v>
      </c>
      <c r="J42" s="6">
        <f t="shared" si="11"/>
        <v>0</v>
      </c>
    </row>
    <row r="43" spans="1:10" ht="13.7" customHeight="1" x14ac:dyDescent="0.25">
      <c r="A43" s="30"/>
      <c r="B43" s="30"/>
      <c r="C43" s="18" t="s">
        <v>16</v>
      </c>
      <c r="D43" s="6">
        <f t="shared" si="11"/>
        <v>20959.964</v>
      </c>
      <c r="E43" s="6">
        <f t="shared" si="11"/>
        <v>23473.534</v>
      </c>
      <c r="F43" s="6">
        <f t="shared" si="11"/>
        <v>25483.7</v>
      </c>
      <c r="G43" s="6">
        <f>G48+G53+G58+G63</f>
        <v>27074.134999999998</v>
      </c>
      <c r="H43" s="6">
        <f t="shared" si="11"/>
        <v>26266.12</v>
      </c>
      <c r="I43" s="6">
        <f t="shared" si="11"/>
        <v>25888.294000000002</v>
      </c>
      <c r="J43" s="6">
        <f t="shared" si="11"/>
        <v>24116.458999999999</v>
      </c>
    </row>
    <row r="44" spans="1:10" ht="23.25" customHeight="1" x14ac:dyDescent="0.25">
      <c r="A44" s="30"/>
      <c r="B44" s="30"/>
      <c r="C44" s="18" t="s">
        <v>17</v>
      </c>
      <c r="D44" s="6">
        <f t="shared" si="11"/>
        <v>0</v>
      </c>
      <c r="E44" s="6">
        <f t="shared" si="11"/>
        <v>0</v>
      </c>
      <c r="F44" s="6">
        <f t="shared" si="11"/>
        <v>0</v>
      </c>
      <c r="G44" s="6">
        <f t="shared" si="11"/>
        <v>0</v>
      </c>
      <c r="H44" s="6">
        <f t="shared" si="11"/>
        <v>0</v>
      </c>
      <c r="I44" s="6">
        <f t="shared" si="11"/>
        <v>0</v>
      </c>
      <c r="J44" s="6">
        <f t="shared" si="11"/>
        <v>0</v>
      </c>
    </row>
    <row r="45" spans="1:10" ht="12.75" customHeight="1" x14ac:dyDescent="0.25">
      <c r="A45" s="29" t="s">
        <v>28</v>
      </c>
      <c r="B45" s="30" t="s">
        <v>31</v>
      </c>
      <c r="C45" s="20" t="s">
        <v>14</v>
      </c>
      <c r="D45" s="1">
        <f>D46+D47+D48+D49</f>
        <v>20959.964</v>
      </c>
      <c r="E45" s="1">
        <f t="shared" ref="E45:J45" si="12">E46+E47+E48+E49</f>
        <v>20959.964</v>
      </c>
      <c r="F45" s="1">
        <f t="shared" si="12"/>
        <v>23553.48</v>
      </c>
      <c r="G45" s="1">
        <f t="shared" si="12"/>
        <v>26347.134999999998</v>
      </c>
      <c r="H45" s="1">
        <f t="shared" si="12"/>
        <v>26266.12</v>
      </c>
      <c r="I45" s="1">
        <v>25888.294000000002</v>
      </c>
      <c r="J45" s="1">
        <f t="shared" si="12"/>
        <v>24116.458999999999</v>
      </c>
    </row>
    <row r="46" spans="1:10" ht="16.5" customHeight="1" x14ac:dyDescent="0.25">
      <c r="A46" s="29"/>
      <c r="B46" s="30"/>
      <c r="C46" s="18" t="s">
        <v>21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x14ac:dyDescent="0.25">
      <c r="A47" s="29"/>
      <c r="B47" s="30"/>
      <c r="C47" s="18" t="s">
        <v>15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</row>
    <row r="48" spans="1:10" ht="15" customHeight="1" x14ac:dyDescent="0.25">
      <c r="A48" s="29"/>
      <c r="B48" s="30"/>
      <c r="C48" s="18" t="s">
        <v>16</v>
      </c>
      <c r="D48" s="6">
        <v>20959.964</v>
      </c>
      <c r="E48" s="6">
        <v>20959.964</v>
      </c>
      <c r="F48" s="6">
        <v>23553.48</v>
      </c>
      <c r="G48" s="6">
        <v>26347.134999999998</v>
      </c>
      <c r="H48" s="6">
        <v>26266.12</v>
      </c>
      <c r="I48" s="6">
        <v>25888.294000000002</v>
      </c>
      <c r="J48" s="6">
        <v>24116.458999999999</v>
      </c>
    </row>
    <row r="49" spans="1:10" ht="21" customHeight="1" x14ac:dyDescent="0.25">
      <c r="A49" s="29"/>
      <c r="B49" s="30"/>
      <c r="C49" s="18" t="s">
        <v>17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ht="15.75" customHeight="1" x14ac:dyDescent="0.25">
      <c r="A50" s="29" t="s">
        <v>29</v>
      </c>
      <c r="B50" s="30" t="s">
        <v>30</v>
      </c>
      <c r="C50" s="20" t="s">
        <v>14</v>
      </c>
      <c r="D50" s="1">
        <f>D51+D52+D53+D54</f>
        <v>0</v>
      </c>
      <c r="E50" s="1">
        <f t="shared" ref="E50:J50" si="13">E51+E52+E53+E54</f>
        <v>0</v>
      </c>
      <c r="F50" s="1">
        <f t="shared" si="13"/>
        <v>0</v>
      </c>
      <c r="G50" s="1">
        <f t="shared" si="13"/>
        <v>0</v>
      </c>
      <c r="H50" s="1">
        <f t="shared" si="13"/>
        <v>0</v>
      </c>
      <c r="I50" s="1">
        <f t="shared" si="13"/>
        <v>0</v>
      </c>
      <c r="J50" s="1">
        <f t="shared" si="13"/>
        <v>0</v>
      </c>
    </row>
    <row r="51" spans="1:10" x14ac:dyDescent="0.25">
      <c r="A51" s="29"/>
      <c r="B51" s="30"/>
      <c r="C51" s="18" t="s">
        <v>21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1:10" x14ac:dyDescent="0.25">
      <c r="A52" s="29"/>
      <c r="B52" s="30"/>
      <c r="C52" s="18" t="s">
        <v>15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1:10" x14ac:dyDescent="0.25">
      <c r="A53" s="29"/>
      <c r="B53" s="30"/>
      <c r="C53" s="18" t="s">
        <v>16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/>
    </row>
    <row r="54" spans="1:10" ht="23.25" customHeight="1" x14ac:dyDescent="0.25">
      <c r="A54" s="29"/>
      <c r="B54" s="30"/>
      <c r="C54" s="18" t="s">
        <v>17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1:10" ht="11.25" customHeight="1" x14ac:dyDescent="0.25">
      <c r="A55" s="29" t="s">
        <v>40</v>
      </c>
      <c r="B55" s="30" t="s">
        <v>41</v>
      </c>
      <c r="C55" s="20" t="s">
        <v>14</v>
      </c>
      <c r="D55" s="1">
        <f>D56+D57+D58+D59</f>
        <v>0</v>
      </c>
      <c r="E55" s="1">
        <f t="shared" ref="E55:J55" si="14">E56+E57+E58+E59</f>
        <v>2513.5700000000002</v>
      </c>
      <c r="F55" s="1">
        <f t="shared" si="14"/>
        <v>1930.22</v>
      </c>
      <c r="G55" s="1">
        <f t="shared" si="14"/>
        <v>0</v>
      </c>
      <c r="H55" s="1">
        <f t="shared" si="14"/>
        <v>0</v>
      </c>
      <c r="I55" s="1">
        <f t="shared" si="14"/>
        <v>0</v>
      </c>
      <c r="J55" s="1">
        <f t="shared" si="14"/>
        <v>0</v>
      </c>
    </row>
    <row r="56" spans="1:10" ht="11.25" customHeight="1" x14ac:dyDescent="0.25">
      <c r="A56" s="32"/>
      <c r="B56" s="32"/>
      <c r="C56" s="18" t="s">
        <v>21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1:10" ht="11.25" customHeight="1" x14ac:dyDescent="0.25">
      <c r="A57" s="32"/>
      <c r="B57" s="32"/>
      <c r="C57" s="18" t="s">
        <v>15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1.25" customHeight="1" x14ac:dyDescent="0.25">
      <c r="A58" s="32"/>
      <c r="B58" s="32"/>
      <c r="C58" s="18" t="s">
        <v>16</v>
      </c>
      <c r="D58" s="6">
        <v>0</v>
      </c>
      <c r="E58" s="6">
        <v>2513.5700000000002</v>
      </c>
      <c r="F58" s="6">
        <v>1930.22</v>
      </c>
      <c r="G58" s="6">
        <v>0</v>
      </c>
      <c r="H58" s="6">
        <v>0</v>
      </c>
      <c r="I58" s="6">
        <v>0</v>
      </c>
      <c r="J58" s="6"/>
    </row>
    <row r="59" spans="1:10" ht="21.75" customHeight="1" x14ac:dyDescent="0.25">
      <c r="A59" s="32"/>
      <c r="B59" s="32"/>
      <c r="C59" s="18" t="s">
        <v>17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ht="21.75" customHeight="1" x14ac:dyDescent="0.25">
      <c r="A60" s="29" t="s">
        <v>68</v>
      </c>
      <c r="B60" s="30" t="s">
        <v>67</v>
      </c>
      <c r="C60" s="20" t="s">
        <v>14</v>
      </c>
      <c r="D60" s="1">
        <f>D61+D62+D63+D64</f>
        <v>0</v>
      </c>
      <c r="E60" s="1">
        <f t="shared" ref="E60:J60" si="15">E61+E62+E63+E64</f>
        <v>0</v>
      </c>
      <c r="F60" s="1">
        <f t="shared" si="15"/>
        <v>0</v>
      </c>
      <c r="G60" s="1">
        <f t="shared" si="15"/>
        <v>727</v>
      </c>
      <c r="H60" s="1">
        <f t="shared" si="15"/>
        <v>0</v>
      </c>
      <c r="I60" s="1">
        <f t="shared" si="15"/>
        <v>0</v>
      </c>
      <c r="J60" s="1">
        <f t="shared" si="15"/>
        <v>0</v>
      </c>
    </row>
    <row r="61" spans="1:10" ht="21.75" customHeight="1" x14ac:dyDescent="0.25">
      <c r="A61" s="32"/>
      <c r="B61" s="32"/>
      <c r="C61" s="18" t="s">
        <v>21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21.75" customHeight="1" x14ac:dyDescent="0.25">
      <c r="A62" s="32"/>
      <c r="B62" s="32"/>
      <c r="C62" s="18" t="s">
        <v>15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1:10" ht="21.75" customHeight="1" x14ac:dyDescent="0.25">
      <c r="A63" s="32"/>
      <c r="B63" s="32"/>
      <c r="C63" s="18" t="s">
        <v>16</v>
      </c>
      <c r="D63" s="6">
        <v>0</v>
      </c>
      <c r="E63" s="6">
        <v>0</v>
      </c>
      <c r="F63" s="6">
        <v>0</v>
      </c>
      <c r="G63" s="6">
        <v>727</v>
      </c>
      <c r="H63" s="6">
        <v>0</v>
      </c>
      <c r="I63" s="6"/>
      <c r="J63" s="6"/>
    </row>
    <row r="64" spans="1:10" ht="21.75" customHeight="1" x14ac:dyDescent="0.25">
      <c r="A64" s="32"/>
      <c r="B64" s="32"/>
      <c r="C64" s="18" t="s">
        <v>17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2" ht="16.5" customHeight="1" x14ac:dyDescent="0.25">
      <c r="A65" s="30">
        <v>3</v>
      </c>
      <c r="B65" s="18" t="s">
        <v>18</v>
      </c>
      <c r="C65" s="20" t="s">
        <v>14</v>
      </c>
      <c r="D65" s="1">
        <f>D66+D67+D68+D69</f>
        <v>15437.004999999999</v>
      </c>
      <c r="E65" s="1">
        <f t="shared" ref="E65:J65" si="16">E66+E67+E68+E69</f>
        <v>16476.919999999998</v>
      </c>
      <c r="F65" s="1">
        <f t="shared" si="16"/>
        <v>19831.561000000002</v>
      </c>
      <c r="G65" s="1">
        <f t="shared" si="16"/>
        <v>21898.448</v>
      </c>
      <c r="H65" s="1">
        <f t="shared" si="16"/>
        <v>23376.667000000001</v>
      </c>
      <c r="I65" s="1">
        <f t="shared" si="16"/>
        <v>17284.021000000001</v>
      </c>
      <c r="J65" s="1">
        <f t="shared" si="16"/>
        <v>19036.919000000002</v>
      </c>
    </row>
    <row r="66" spans="1:12" x14ac:dyDescent="0.25">
      <c r="A66" s="30"/>
      <c r="B66" s="30" t="s">
        <v>22</v>
      </c>
      <c r="C66" s="18" t="s">
        <v>21</v>
      </c>
      <c r="D66" s="6">
        <f>D71</f>
        <v>0</v>
      </c>
      <c r="E66" s="6">
        <f t="shared" ref="E66:J66" si="17">E71</f>
        <v>0</v>
      </c>
      <c r="F66" s="6">
        <f t="shared" si="17"/>
        <v>0</v>
      </c>
      <c r="G66" s="6">
        <f t="shared" si="17"/>
        <v>0</v>
      </c>
      <c r="H66" s="6">
        <f t="shared" si="17"/>
        <v>0</v>
      </c>
      <c r="I66" s="6">
        <v>0</v>
      </c>
      <c r="J66" s="6">
        <f t="shared" si="17"/>
        <v>0</v>
      </c>
    </row>
    <row r="67" spans="1:12" x14ac:dyDescent="0.25">
      <c r="A67" s="30"/>
      <c r="B67" s="30"/>
      <c r="C67" s="18" t="s">
        <v>15</v>
      </c>
      <c r="D67" s="6">
        <f>D72+D76+D80</f>
        <v>0</v>
      </c>
      <c r="E67" s="6">
        <f t="shared" ref="E67:J67" si="18">E72+E76+E80</f>
        <v>0</v>
      </c>
      <c r="F67" s="6">
        <f t="shared" si="18"/>
        <v>0</v>
      </c>
      <c r="G67" s="6">
        <f t="shared" si="18"/>
        <v>0</v>
      </c>
      <c r="H67" s="6">
        <f t="shared" si="18"/>
        <v>0</v>
      </c>
      <c r="I67" s="6">
        <f t="shared" si="18"/>
        <v>0</v>
      </c>
      <c r="J67" s="6">
        <f t="shared" si="18"/>
        <v>0</v>
      </c>
      <c r="K67" s="4"/>
    </row>
    <row r="68" spans="1:12" x14ac:dyDescent="0.25">
      <c r="A68" s="30"/>
      <c r="B68" s="30"/>
      <c r="C68" s="18" t="s">
        <v>16</v>
      </c>
      <c r="D68" s="6">
        <f>D73+D77+D81</f>
        <v>15437.004999999999</v>
      </c>
      <c r="E68" s="6">
        <f t="shared" ref="E68:I68" si="19">E73+E77+E81</f>
        <v>16476.919999999998</v>
      </c>
      <c r="F68" s="6">
        <f t="shared" si="19"/>
        <v>19831.561000000002</v>
      </c>
      <c r="G68" s="6">
        <f t="shared" si="19"/>
        <v>21898.448</v>
      </c>
      <c r="H68" s="6">
        <v>23376.667000000001</v>
      </c>
      <c r="I68" s="6">
        <f t="shared" si="19"/>
        <v>17284.021000000001</v>
      </c>
      <c r="J68" s="6">
        <f>J73+J77+J81</f>
        <v>19036.919000000002</v>
      </c>
    </row>
    <row r="69" spans="1:12" ht="21.75" customHeight="1" x14ac:dyDescent="0.25">
      <c r="A69" s="30"/>
      <c r="B69" s="30"/>
      <c r="C69" s="18" t="s">
        <v>17</v>
      </c>
      <c r="D69" s="6">
        <f>D74+D78+D82</f>
        <v>0</v>
      </c>
      <c r="E69" s="6">
        <f t="shared" ref="E69:H69" si="20">E74+E78+E82</f>
        <v>0</v>
      </c>
      <c r="F69" s="6">
        <f t="shared" si="20"/>
        <v>0</v>
      </c>
      <c r="G69" s="6">
        <f t="shared" si="20"/>
        <v>0</v>
      </c>
      <c r="H69" s="6">
        <f t="shared" si="20"/>
        <v>0</v>
      </c>
      <c r="I69" s="6">
        <v>0</v>
      </c>
      <c r="J69" s="6">
        <v>0</v>
      </c>
    </row>
    <row r="70" spans="1:12" ht="19.899999999999999" customHeight="1" x14ac:dyDescent="0.25">
      <c r="A70" s="29" t="s">
        <v>32</v>
      </c>
      <c r="B70" s="30" t="s">
        <v>4</v>
      </c>
      <c r="C70" s="20" t="s">
        <v>14</v>
      </c>
      <c r="D70" s="1">
        <f>D71+D72+D73+D74</f>
        <v>15437.004999999999</v>
      </c>
      <c r="E70" s="1">
        <f>E71+E72+E73+E74</f>
        <v>16476.919999999998</v>
      </c>
      <c r="F70" s="1">
        <f>F71+F72+F73+F74</f>
        <v>18639.561000000002</v>
      </c>
      <c r="G70" s="1">
        <f>G71+G72+G73+G74</f>
        <v>21614.734</v>
      </c>
      <c r="H70" s="1">
        <f>H71+H72+H73+H74</f>
        <v>20237.834999999999</v>
      </c>
      <c r="I70" s="1">
        <v>17284.021000000001</v>
      </c>
      <c r="J70" s="1">
        <v>19955.093000000001</v>
      </c>
    </row>
    <row r="71" spans="1:12" x14ac:dyDescent="0.25">
      <c r="A71" s="29"/>
      <c r="B71" s="30"/>
      <c r="C71" s="18" t="s">
        <v>21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</row>
    <row r="72" spans="1:12" x14ac:dyDescent="0.25">
      <c r="A72" s="29"/>
      <c r="B72" s="30"/>
      <c r="C72" s="18" t="s">
        <v>15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1:12" ht="13.7" customHeight="1" x14ac:dyDescent="0.25">
      <c r="A73" s="29"/>
      <c r="B73" s="30"/>
      <c r="C73" s="18" t="s">
        <v>16</v>
      </c>
      <c r="D73" s="6">
        <v>15437.004999999999</v>
      </c>
      <c r="E73" s="6">
        <v>16476.919999999998</v>
      </c>
      <c r="F73" s="6">
        <v>18639.561000000002</v>
      </c>
      <c r="G73" s="6">
        <v>21614.734</v>
      </c>
      <c r="H73" s="6">
        <v>20237.834999999999</v>
      </c>
      <c r="I73" s="6">
        <v>17284.021000000001</v>
      </c>
      <c r="J73" s="6">
        <v>19036.919000000002</v>
      </c>
    </row>
    <row r="74" spans="1:12" ht="24" customHeight="1" x14ac:dyDescent="0.25">
      <c r="A74" s="29"/>
      <c r="B74" s="30"/>
      <c r="C74" s="18" t="s">
        <v>17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</row>
    <row r="75" spans="1:12" x14ac:dyDescent="0.25">
      <c r="A75" s="29" t="s">
        <v>33</v>
      </c>
      <c r="B75" s="30" t="s">
        <v>5</v>
      </c>
      <c r="C75" s="20" t="s">
        <v>14</v>
      </c>
      <c r="D75" s="1">
        <f>D76+D77+D78</f>
        <v>0</v>
      </c>
      <c r="E75" s="1">
        <f t="shared" ref="E75:J75" si="21">E76+E77+E78</f>
        <v>0</v>
      </c>
      <c r="F75" s="1">
        <f t="shared" si="21"/>
        <v>0</v>
      </c>
      <c r="G75" s="1">
        <f t="shared" si="21"/>
        <v>0</v>
      </c>
      <c r="H75" s="1">
        <f t="shared" si="21"/>
        <v>0</v>
      </c>
      <c r="I75" s="1">
        <f t="shared" si="21"/>
        <v>0</v>
      </c>
      <c r="J75" s="1">
        <f t="shared" si="21"/>
        <v>0</v>
      </c>
      <c r="L75" s="4"/>
    </row>
    <row r="76" spans="1:12" x14ac:dyDescent="0.25">
      <c r="A76" s="31"/>
      <c r="B76" s="30"/>
      <c r="C76" s="18" t="s">
        <v>15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1:12" x14ac:dyDescent="0.25">
      <c r="A77" s="31"/>
      <c r="B77" s="30"/>
      <c r="C77" s="18" t="s">
        <v>16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2" ht="22.5" x14ac:dyDescent="0.25">
      <c r="A78" s="31"/>
      <c r="B78" s="30"/>
      <c r="C78" s="18" t="s">
        <v>17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1:12" ht="12.75" customHeight="1" x14ac:dyDescent="0.25">
      <c r="A79" s="29" t="s">
        <v>34</v>
      </c>
      <c r="B79" s="30" t="s">
        <v>25</v>
      </c>
      <c r="C79" s="20" t="s">
        <v>14</v>
      </c>
      <c r="D79" s="1">
        <f>D80+D81+D82</f>
        <v>0</v>
      </c>
      <c r="E79" s="1">
        <f t="shared" ref="E79:I79" si="22">E80+E81+E82</f>
        <v>0</v>
      </c>
      <c r="F79" s="1">
        <f t="shared" si="22"/>
        <v>1192</v>
      </c>
      <c r="G79" s="1">
        <f t="shared" si="22"/>
        <v>283.71400000000006</v>
      </c>
      <c r="H79" s="1">
        <f t="shared" si="22"/>
        <v>0</v>
      </c>
      <c r="I79" s="1">
        <f t="shared" si="22"/>
        <v>0</v>
      </c>
      <c r="J79" s="28">
        <f>J80+J81+J82</f>
        <v>0</v>
      </c>
    </row>
    <row r="80" spans="1:12" x14ac:dyDescent="0.25">
      <c r="A80" s="31"/>
      <c r="B80" s="30"/>
      <c r="C80" s="18" t="s">
        <v>15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27">
        <v>0</v>
      </c>
    </row>
    <row r="81" spans="1:11" x14ac:dyDescent="0.25">
      <c r="A81" s="31"/>
      <c r="B81" s="30"/>
      <c r="C81" s="18" t="s">
        <v>16</v>
      </c>
      <c r="D81" s="6">
        <v>0</v>
      </c>
      <c r="E81" s="6"/>
      <c r="F81" s="6">
        <v>1192</v>
      </c>
      <c r="G81" s="6">
        <f>970.714-687</f>
        <v>283.71400000000006</v>
      </c>
      <c r="H81" s="6">
        <v>0</v>
      </c>
      <c r="I81" s="6">
        <v>0</v>
      </c>
      <c r="J81" s="27">
        <v>0</v>
      </c>
    </row>
    <row r="82" spans="1:11" ht="22.5" x14ac:dyDescent="0.25">
      <c r="A82" s="31"/>
      <c r="B82" s="30"/>
      <c r="C82" s="18" t="s">
        <v>17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27">
        <v>0</v>
      </c>
    </row>
    <row r="83" spans="1:11" ht="18" customHeight="1" x14ac:dyDescent="0.25">
      <c r="A83" s="30" t="s">
        <v>35</v>
      </c>
      <c r="B83" s="18" t="s">
        <v>18</v>
      </c>
      <c r="C83" s="20" t="s">
        <v>14</v>
      </c>
      <c r="D83" s="1">
        <f>D84+D85+D86+D87</f>
        <v>1208.721</v>
      </c>
      <c r="E83" s="1">
        <f t="shared" ref="E83:J83" si="23">E84+E85+E86+E87</f>
        <v>1880.9860000000001</v>
      </c>
      <c r="F83" s="1">
        <f t="shared" si="23"/>
        <v>917.39499999999998</v>
      </c>
      <c r="G83" s="1">
        <f t="shared" si="23"/>
        <v>7816.6090000000004</v>
      </c>
      <c r="H83" s="1">
        <f t="shared" si="23"/>
        <v>756.5</v>
      </c>
      <c r="I83" s="1">
        <f t="shared" si="23"/>
        <v>2486.7939999999999</v>
      </c>
      <c r="J83" s="1">
        <f t="shared" si="23"/>
        <v>2507.8869999999997</v>
      </c>
      <c r="K83" s="4"/>
    </row>
    <row r="84" spans="1:11" ht="18.75" customHeight="1" x14ac:dyDescent="0.25">
      <c r="A84" s="30"/>
      <c r="B84" s="30" t="s">
        <v>66</v>
      </c>
      <c r="C84" s="18" t="s">
        <v>21</v>
      </c>
      <c r="D84" s="6">
        <f>D89+D94+D99+D104+D109+D114+D119+D124+D129+D134+D139</f>
        <v>0</v>
      </c>
      <c r="E84" s="6">
        <f t="shared" ref="E84:J84" si="24">E89+E94+E99+E104+E109+E114+E119+E124+E129+E134+E139</f>
        <v>0</v>
      </c>
      <c r="F84" s="6">
        <f t="shared" si="24"/>
        <v>0</v>
      </c>
      <c r="G84" s="6">
        <f t="shared" si="24"/>
        <v>928.02</v>
      </c>
      <c r="H84" s="6">
        <f t="shared" si="24"/>
        <v>0</v>
      </c>
      <c r="I84" s="6">
        <f t="shared" si="24"/>
        <v>0</v>
      </c>
      <c r="J84" s="6">
        <f t="shared" si="24"/>
        <v>0</v>
      </c>
    </row>
    <row r="85" spans="1:11" ht="21.6" customHeight="1" x14ac:dyDescent="0.25">
      <c r="A85" s="30"/>
      <c r="B85" s="32"/>
      <c r="C85" s="18" t="s">
        <v>15</v>
      </c>
      <c r="D85" s="6">
        <f>D90+D95+D100+D105+D110+D115+D120+D125+D130+D135+D140</f>
        <v>203.06</v>
      </c>
      <c r="E85" s="6">
        <f t="shared" ref="E85:J85" si="25">E90+E95+E100+E105+E110+E115+E120+E125+E130+E135+E140</f>
        <v>0</v>
      </c>
      <c r="F85" s="6">
        <f t="shared" si="25"/>
        <v>0</v>
      </c>
      <c r="G85" s="6">
        <f t="shared" si="25"/>
        <v>4646.5540000000001</v>
      </c>
      <c r="H85" s="6">
        <f t="shared" si="25"/>
        <v>0</v>
      </c>
      <c r="I85" s="6">
        <f t="shared" si="25"/>
        <v>1740.2940000000001</v>
      </c>
      <c r="J85" s="6">
        <f t="shared" si="25"/>
        <v>1761.3869999999999</v>
      </c>
    </row>
    <row r="86" spans="1:11" ht="21.6" customHeight="1" x14ac:dyDescent="0.25">
      <c r="A86" s="30"/>
      <c r="B86" s="32"/>
      <c r="C86" s="18" t="s">
        <v>16</v>
      </c>
      <c r="D86" s="6">
        <f>D91+D96+D101+D106+D111+D116+D121+D126+D131+D136+D141</f>
        <v>1005.6609999999999</v>
      </c>
      <c r="E86" s="6">
        <f t="shared" ref="E86:J86" si="26">E91+E96+E101+E106+E111+E116+E121+E126+E131+E136+E141</f>
        <v>1880.9860000000001</v>
      </c>
      <c r="F86" s="6">
        <f t="shared" si="26"/>
        <v>917.39499999999998</v>
      </c>
      <c r="G86" s="6">
        <f t="shared" si="26"/>
        <v>2242.0350000000003</v>
      </c>
      <c r="H86" s="6">
        <f t="shared" si="26"/>
        <v>756.5</v>
      </c>
      <c r="I86" s="6">
        <f t="shared" si="26"/>
        <v>746.5</v>
      </c>
      <c r="J86" s="6">
        <f t="shared" si="26"/>
        <v>746.5</v>
      </c>
    </row>
    <row r="87" spans="1:11" ht="22.5" x14ac:dyDescent="0.25">
      <c r="A87" s="30"/>
      <c r="B87" s="32"/>
      <c r="C87" s="18" t="s">
        <v>17</v>
      </c>
      <c r="D87" s="6">
        <f>D92+D97+D102+D107+D112+D117+D122+D127+D132+D137+D142</f>
        <v>0</v>
      </c>
      <c r="E87" s="6">
        <f t="shared" ref="E87:J87" si="27">E92+E97+E102+E107+E112+E117+E122+E127+E132+E137+E142</f>
        <v>0</v>
      </c>
      <c r="F87" s="6">
        <f t="shared" si="27"/>
        <v>0</v>
      </c>
      <c r="G87" s="6">
        <f t="shared" si="27"/>
        <v>0</v>
      </c>
      <c r="H87" s="6">
        <f t="shared" si="27"/>
        <v>0</v>
      </c>
      <c r="I87" s="6">
        <f t="shared" si="27"/>
        <v>0</v>
      </c>
      <c r="J87" s="6">
        <f t="shared" si="27"/>
        <v>0</v>
      </c>
    </row>
    <row r="88" spans="1:11" ht="15.6" customHeight="1" x14ac:dyDescent="0.25">
      <c r="A88" s="29" t="s">
        <v>36</v>
      </c>
      <c r="B88" s="30" t="s">
        <v>23</v>
      </c>
      <c r="C88" s="20" t="s">
        <v>14</v>
      </c>
      <c r="D88" s="1">
        <f>D89+D90+D91+D92</f>
        <v>886.66099999999994</v>
      </c>
      <c r="E88" s="1">
        <f t="shared" ref="E88:J88" si="28">E89+E90+E91+E92</f>
        <v>1766.9860000000001</v>
      </c>
      <c r="F88" s="1">
        <f t="shared" si="28"/>
        <v>418.5</v>
      </c>
      <c r="G88" s="1">
        <f t="shared" si="28"/>
        <v>698.60599999999999</v>
      </c>
      <c r="H88" s="1">
        <f t="shared" si="28"/>
        <v>567.5</v>
      </c>
      <c r="I88" s="1">
        <f t="shared" si="28"/>
        <v>567.5</v>
      </c>
      <c r="J88" s="1">
        <f t="shared" si="28"/>
        <v>567.5</v>
      </c>
    </row>
    <row r="89" spans="1:11" ht="12.75" customHeight="1" x14ac:dyDescent="0.25">
      <c r="A89" s="29"/>
      <c r="B89" s="30"/>
      <c r="C89" s="18" t="s">
        <v>21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</row>
    <row r="90" spans="1:11" ht="15.75" customHeight="1" x14ac:dyDescent="0.25">
      <c r="A90" s="29"/>
      <c r="B90" s="30"/>
      <c r="C90" s="18" t="s">
        <v>15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</row>
    <row r="91" spans="1:11" ht="15.75" customHeight="1" x14ac:dyDescent="0.25">
      <c r="A91" s="29"/>
      <c r="B91" s="30"/>
      <c r="C91" s="18" t="s">
        <v>16</v>
      </c>
      <c r="D91" s="6">
        <v>886.66099999999994</v>
      </c>
      <c r="E91" s="6">
        <v>1766.9860000000001</v>
      </c>
      <c r="F91" s="6">
        <v>418.5</v>
      </c>
      <c r="G91" s="6">
        <v>698.60599999999999</v>
      </c>
      <c r="H91" s="6">
        <v>567.5</v>
      </c>
      <c r="I91" s="6">
        <v>567.5</v>
      </c>
      <c r="J91" s="6">
        <v>567.5</v>
      </c>
    </row>
    <row r="92" spans="1:11" ht="22.7" customHeight="1" x14ac:dyDescent="0.25">
      <c r="A92" s="29"/>
      <c r="B92" s="30"/>
      <c r="C92" s="18" t="s">
        <v>17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</row>
    <row r="93" spans="1:11" x14ac:dyDescent="0.25">
      <c r="A93" s="29" t="s">
        <v>37</v>
      </c>
      <c r="B93" s="30" t="s">
        <v>7</v>
      </c>
      <c r="C93" s="20" t="s">
        <v>14</v>
      </c>
      <c r="D93" s="1">
        <f>D94+D95+D96+D97</f>
        <v>84</v>
      </c>
      <c r="E93" s="1">
        <f t="shared" ref="E93:J93" si="29">E94+E95+E96+E97</f>
        <v>84</v>
      </c>
      <c r="F93" s="1">
        <f t="shared" si="29"/>
        <v>84</v>
      </c>
      <c r="G93" s="1">
        <f t="shared" si="29"/>
        <v>84</v>
      </c>
      <c r="H93" s="1">
        <f t="shared" si="29"/>
        <v>84</v>
      </c>
      <c r="I93" s="1">
        <f t="shared" si="29"/>
        <v>84</v>
      </c>
      <c r="J93" s="1">
        <f t="shared" si="29"/>
        <v>84</v>
      </c>
    </row>
    <row r="94" spans="1:11" x14ac:dyDescent="0.25">
      <c r="A94" s="29"/>
      <c r="B94" s="30"/>
      <c r="C94" s="18" t="s">
        <v>21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</row>
    <row r="95" spans="1:11" x14ac:dyDescent="0.25">
      <c r="A95" s="29"/>
      <c r="B95" s="30"/>
      <c r="C95" s="18" t="s">
        <v>15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</row>
    <row r="96" spans="1:11" x14ac:dyDescent="0.25">
      <c r="A96" s="29"/>
      <c r="B96" s="30"/>
      <c r="C96" s="18" t="s">
        <v>16</v>
      </c>
      <c r="D96" s="6">
        <v>84</v>
      </c>
      <c r="E96" s="6">
        <v>84</v>
      </c>
      <c r="F96" s="6">
        <v>84</v>
      </c>
      <c r="G96" s="6">
        <v>84</v>
      </c>
      <c r="H96" s="6">
        <v>84</v>
      </c>
      <c r="I96" s="6">
        <v>84</v>
      </c>
      <c r="J96" s="6">
        <v>84</v>
      </c>
    </row>
    <row r="97" spans="1:10" ht="22.5" x14ac:dyDescent="0.25">
      <c r="A97" s="29"/>
      <c r="B97" s="30"/>
      <c r="C97" s="18" t="s">
        <v>17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</row>
    <row r="98" spans="1:10" x14ac:dyDescent="0.25">
      <c r="A98" s="29" t="s">
        <v>38</v>
      </c>
      <c r="B98" s="30" t="s">
        <v>6</v>
      </c>
      <c r="C98" s="20" t="s">
        <v>14</v>
      </c>
      <c r="D98" s="1">
        <f>D99+D100+D101+D102</f>
        <v>30</v>
      </c>
      <c r="E98" s="1">
        <f t="shared" ref="E98:J98" si="30">E99+E100+E101+E102</f>
        <v>30</v>
      </c>
      <c r="F98" s="1">
        <f t="shared" si="30"/>
        <v>30</v>
      </c>
      <c r="G98" s="1">
        <f t="shared" si="30"/>
        <v>30</v>
      </c>
      <c r="H98" s="1">
        <f t="shared" si="30"/>
        <v>30</v>
      </c>
      <c r="I98" s="1">
        <f t="shared" si="30"/>
        <v>30</v>
      </c>
      <c r="J98" s="1">
        <f t="shared" si="30"/>
        <v>30</v>
      </c>
    </row>
    <row r="99" spans="1:10" x14ac:dyDescent="0.25">
      <c r="A99" s="29"/>
      <c r="B99" s="30"/>
      <c r="C99" s="18" t="s">
        <v>21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</row>
    <row r="100" spans="1:10" x14ac:dyDescent="0.25">
      <c r="A100" s="29"/>
      <c r="B100" s="30"/>
      <c r="C100" s="18" t="s">
        <v>15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</row>
    <row r="101" spans="1:10" ht="11.25" customHeight="1" x14ac:dyDescent="0.25">
      <c r="A101" s="29"/>
      <c r="B101" s="30"/>
      <c r="C101" s="18" t="s">
        <v>16</v>
      </c>
      <c r="D101" s="6">
        <v>30</v>
      </c>
      <c r="E101" s="6">
        <v>30</v>
      </c>
      <c r="F101" s="6">
        <v>30</v>
      </c>
      <c r="G101" s="6">
        <v>30</v>
      </c>
      <c r="H101" s="6">
        <v>30</v>
      </c>
      <c r="I101" s="6">
        <v>30</v>
      </c>
      <c r="J101" s="6">
        <v>30</v>
      </c>
    </row>
    <row r="102" spans="1:10" ht="23.25" customHeight="1" x14ac:dyDescent="0.25">
      <c r="A102" s="29"/>
      <c r="B102" s="30"/>
      <c r="C102" s="18" t="s">
        <v>17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</row>
    <row r="103" spans="1:10" ht="13.7" customHeight="1" x14ac:dyDescent="0.25">
      <c r="A103" s="29" t="s">
        <v>39</v>
      </c>
      <c r="B103" s="30" t="s">
        <v>24</v>
      </c>
      <c r="C103" s="20" t="s">
        <v>14</v>
      </c>
      <c r="D103" s="21">
        <f>D104+D105+D106+D107</f>
        <v>208.06</v>
      </c>
      <c r="E103" s="21">
        <f t="shared" ref="E103:J103" si="31">E104+E105+E106+E107</f>
        <v>0</v>
      </c>
      <c r="F103" s="21">
        <f t="shared" si="31"/>
        <v>0</v>
      </c>
      <c r="G103" s="21">
        <f t="shared" si="31"/>
        <v>0</v>
      </c>
      <c r="H103" s="21">
        <f t="shared" si="31"/>
        <v>0</v>
      </c>
      <c r="I103" s="21">
        <f t="shared" si="31"/>
        <v>0</v>
      </c>
      <c r="J103" s="21">
        <f t="shared" si="31"/>
        <v>0</v>
      </c>
    </row>
    <row r="104" spans="1:10" ht="13.7" customHeight="1" x14ac:dyDescent="0.25">
      <c r="A104" s="29"/>
      <c r="B104" s="39"/>
      <c r="C104" s="18" t="s">
        <v>21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</row>
    <row r="105" spans="1:10" ht="13.7" customHeight="1" x14ac:dyDescent="0.25">
      <c r="A105" s="29"/>
      <c r="B105" s="39"/>
      <c r="C105" s="18" t="s">
        <v>15</v>
      </c>
      <c r="D105" s="22">
        <v>203.06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</row>
    <row r="106" spans="1:10" ht="13.7" customHeight="1" x14ac:dyDescent="0.25">
      <c r="A106" s="29"/>
      <c r="B106" s="39"/>
      <c r="C106" s="18" t="s">
        <v>16</v>
      </c>
      <c r="D106" s="22">
        <v>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</row>
    <row r="107" spans="1:10" ht="29.25" customHeight="1" x14ac:dyDescent="0.25">
      <c r="A107" s="29"/>
      <c r="B107" s="39"/>
      <c r="C107" s="18" t="s">
        <v>17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</row>
    <row r="108" spans="1:10" ht="13.7" customHeight="1" x14ac:dyDescent="0.25">
      <c r="A108" s="29" t="s">
        <v>44</v>
      </c>
      <c r="B108" s="30" t="s">
        <v>45</v>
      </c>
      <c r="C108" s="20" t="s">
        <v>14</v>
      </c>
      <c r="D108" s="1">
        <f>D109+D110+D111+D112</f>
        <v>0</v>
      </c>
      <c r="E108" s="1">
        <f t="shared" ref="E108:J108" si="32">E109+E110+E111+E112</f>
        <v>0</v>
      </c>
      <c r="F108" s="1">
        <f t="shared" si="32"/>
        <v>65</v>
      </c>
      <c r="G108" s="1">
        <f t="shared" si="32"/>
        <v>65</v>
      </c>
      <c r="H108" s="1">
        <f t="shared" si="32"/>
        <v>65</v>
      </c>
      <c r="I108" s="1">
        <f t="shared" si="32"/>
        <v>65</v>
      </c>
      <c r="J108" s="1">
        <f t="shared" si="32"/>
        <v>65</v>
      </c>
    </row>
    <row r="109" spans="1:10" x14ac:dyDescent="0.25">
      <c r="A109" s="44"/>
      <c r="B109" s="30"/>
      <c r="C109" s="18" t="s">
        <v>21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x14ac:dyDescent="0.25">
      <c r="A110" s="44"/>
      <c r="B110" s="30"/>
      <c r="C110" s="18" t="s">
        <v>15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pans="1:10" x14ac:dyDescent="0.25">
      <c r="A111" s="44"/>
      <c r="B111" s="30"/>
      <c r="C111" s="18" t="s">
        <v>16</v>
      </c>
      <c r="D111" s="6">
        <v>0</v>
      </c>
      <c r="E111" s="6">
        <v>0</v>
      </c>
      <c r="F111" s="6">
        <v>65</v>
      </c>
      <c r="G111" s="6">
        <v>65</v>
      </c>
      <c r="H111" s="6">
        <v>65</v>
      </c>
      <c r="I111" s="6">
        <v>65</v>
      </c>
      <c r="J111" s="6">
        <v>65</v>
      </c>
    </row>
    <row r="112" spans="1:10" ht="22.5" x14ac:dyDescent="0.25">
      <c r="A112" s="44"/>
      <c r="B112" s="30"/>
      <c r="C112" s="18" t="s">
        <v>17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</row>
    <row r="113" spans="1:10" ht="17.25" customHeight="1" x14ac:dyDescent="0.25">
      <c r="A113" s="29" t="s">
        <v>46</v>
      </c>
      <c r="B113" s="30" t="s">
        <v>48</v>
      </c>
      <c r="C113" s="20" t="s">
        <v>14</v>
      </c>
      <c r="D113" s="1">
        <f>D114+D115+D116+D117</f>
        <v>0</v>
      </c>
      <c r="E113" s="1">
        <f t="shared" ref="E113:J113" si="33">E114+E115+E116+E117</f>
        <v>0</v>
      </c>
      <c r="F113" s="1">
        <f t="shared" si="33"/>
        <v>319.89499999999998</v>
      </c>
      <c r="G113" s="1">
        <f t="shared" si="33"/>
        <v>275.09699999999998</v>
      </c>
      <c r="H113" s="1">
        <f t="shared" si="33"/>
        <v>0</v>
      </c>
      <c r="I113" s="1">
        <f t="shared" si="33"/>
        <v>0</v>
      </c>
      <c r="J113" s="1">
        <f t="shared" si="33"/>
        <v>0</v>
      </c>
    </row>
    <row r="114" spans="1:10" x14ac:dyDescent="0.25">
      <c r="A114" s="44"/>
      <c r="B114" s="30"/>
      <c r="C114" s="18" t="s">
        <v>21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</row>
    <row r="115" spans="1:10" x14ac:dyDescent="0.25">
      <c r="A115" s="44"/>
      <c r="B115" s="30"/>
      <c r="C115" s="18" t="s">
        <v>15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</row>
    <row r="116" spans="1:10" x14ac:dyDescent="0.25">
      <c r="A116" s="44"/>
      <c r="B116" s="30"/>
      <c r="C116" s="18" t="s">
        <v>16</v>
      </c>
      <c r="D116" s="6">
        <v>0</v>
      </c>
      <c r="E116" s="6">
        <v>0</v>
      </c>
      <c r="F116" s="6">
        <v>319.89499999999998</v>
      </c>
      <c r="G116" s="6">
        <v>275.09699999999998</v>
      </c>
      <c r="H116" s="6">
        <v>0</v>
      </c>
      <c r="I116" s="6">
        <v>0</v>
      </c>
      <c r="J116" s="6">
        <v>0</v>
      </c>
    </row>
    <row r="117" spans="1:10" ht="23.25" customHeight="1" x14ac:dyDescent="0.25">
      <c r="A117" s="44"/>
      <c r="B117" s="30"/>
      <c r="C117" s="18" t="s">
        <v>17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</row>
    <row r="118" spans="1:10" ht="19.5" customHeight="1" x14ac:dyDescent="0.25">
      <c r="A118" s="29" t="s">
        <v>49</v>
      </c>
      <c r="B118" s="30" t="s">
        <v>74</v>
      </c>
      <c r="C118" s="20" t="s">
        <v>14</v>
      </c>
      <c r="D118" s="1">
        <f>D119+D120+D121++D122</f>
        <v>0</v>
      </c>
      <c r="E118" s="1">
        <f t="shared" ref="E118:J118" si="34">E119+E120+E121++E122</f>
        <v>0</v>
      </c>
      <c r="F118" s="1">
        <f t="shared" si="34"/>
        <v>0</v>
      </c>
      <c r="G118" s="1">
        <f t="shared" si="34"/>
        <v>116.24299999999999</v>
      </c>
      <c r="H118" s="1">
        <f t="shared" si="34"/>
        <v>10</v>
      </c>
      <c r="I118" s="1">
        <f t="shared" si="34"/>
        <v>0</v>
      </c>
      <c r="J118" s="1">
        <f t="shared" si="34"/>
        <v>0</v>
      </c>
    </row>
    <row r="119" spans="1:10" ht="21.75" customHeight="1" x14ac:dyDescent="0.25">
      <c r="A119" s="44"/>
      <c r="B119" s="44"/>
      <c r="C119" s="18" t="s">
        <v>21</v>
      </c>
      <c r="D119" s="6">
        <f t="shared" ref="D119:F122" si="35">D124+D129+D134</f>
        <v>0</v>
      </c>
      <c r="E119" s="6">
        <f t="shared" si="35"/>
        <v>0</v>
      </c>
      <c r="F119" s="6">
        <f t="shared" si="35"/>
        <v>0</v>
      </c>
      <c r="G119" s="6">
        <v>0</v>
      </c>
      <c r="H119" s="6">
        <f>H124+H129+H134</f>
        <v>0</v>
      </c>
      <c r="I119" s="6">
        <v>0</v>
      </c>
      <c r="J119" s="6">
        <v>0</v>
      </c>
    </row>
    <row r="120" spans="1:10" ht="22.5" customHeight="1" x14ac:dyDescent="0.25">
      <c r="A120" s="44"/>
      <c r="B120" s="44"/>
      <c r="C120" s="18" t="s">
        <v>15</v>
      </c>
      <c r="D120" s="6">
        <f t="shared" si="35"/>
        <v>0</v>
      </c>
      <c r="E120" s="6">
        <f t="shared" si="35"/>
        <v>0</v>
      </c>
      <c r="F120" s="6">
        <f t="shared" si="35"/>
        <v>0</v>
      </c>
      <c r="G120" s="6">
        <v>106.24299999999999</v>
      </c>
      <c r="H120" s="6">
        <f>H125+H130+H135</f>
        <v>0</v>
      </c>
      <c r="I120" s="6">
        <v>0</v>
      </c>
      <c r="J120" s="6">
        <v>0</v>
      </c>
    </row>
    <row r="121" spans="1:10" ht="24" customHeight="1" x14ac:dyDescent="0.25">
      <c r="A121" s="44"/>
      <c r="B121" s="44"/>
      <c r="C121" s="18" t="s">
        <v>16</v>
      </c>
      <c r="D121" s="6">
        <v>0</v>
      </c>
      <c r="E121" s="6">
        <v>0</v>
      </c>
      <c r="F121" s="6">
        <v>0</v>
      </c>
      <c r="G121" s="6">
        <v>10</v>
      </c>
      <c r="H121" s="6">
        <v>10</v>
      </c>
      <c r="I121" s="6">
        <v>0</v>
      </c>
      <c r="J121" s="6">
        <v>0</v>
      </c>
    </row>
    <row r="122" spans="1:10" ht="67.5" customHeight="1" x14ac:dyDescent="0.25">
      <c r="A122" s="44"/>
      <c r="B122" s="44"/>
      <c r="C122" s="18" t="s">
        <v>17</v>
      </c>
      <c r="D122" s="6">
        <f t="shared" si="35"/>
        <v>0</v>
      </c>
      <c r="E122" s="6">
        <f t="shared" si="35"/>
        <v>0</v>
      </c>
      <c r="F122" s="6">
        <f t="shared" si="35"/>
        <v>0</v>
      </c>
      <c r="G122" s="6">
        <f>G127+G132+G137</f>
        <v>0</v>
      </c>
      <c r="H122" s="6">
        <f>H127+H132+H137</f>
        <v>0</v>
      </c>
      <c r="I122" s="6">
        <v>0</v>
      </c>
      <c r="J122" s="6">
        <v>0</v>
      </c>
    </row>
    <row r="123" spans="1:10" x14ac:dyDescent="0.25">
      <c r="A123" s="29" t="s">
        <v>50</v>
      </c>
      <c r="B123" s="30" t="s">
        <v>51</v>
      </c>
      <c r="C123" s="20" t="s">
        <v>14</v>
      </c>
      <c r="D123" s="1">
        <f>D124+D125+D126+D127</f>
        <v>0</v>
      </c>
      <c r="E123" s="1">
        <f t="shared" ref="E123:J123" si="36">E124+E125+E126+E127</f>
        <v>0</v>
      </c>
      <c r="F123" s="1">
        <f t="shared" si="36"/>
        <v>0</v>
      </c>
      <c r="G123" s="1">
        <f t="shared" si="36"/>
        <v>3074.7570000000001</v>
      </c>
      <c r="H123" s="1">
        <f t="shared" si="36"/>
        <v>0</v>
      </c>
      <c r="I123" s="1">
        <f t="shared" si="36"/>
        <v>0</v>
      </c>
      <c r="J123" s="1">
        <f t="shared" si="36"/>
        <v>0</v>
      </c>
    </row>
    <row r="124" spans="1:10" x14ac:dyDescent="0.25">
      <c r="A124" s="44"/>
      <c r="B124" s="30"/>
      <c r="C124" s="18" t="s">
        <v>21</v>
      </c>
      <c r="D124" s="6">
        <v>0</v>
      </c>
      <c r="E124" s="6">
        <v>0</v>
      </c>
      <c r="F124" s="6">
        <v>0</v>
      </c>
      <c r="G124" s="6">
        <v>928.02</v>
      </c>
      <c r="H124" s="6">
        <v>0</v>
      </c>
      <c r="I124" s="6">
        <v>0</v>
      </c>
      <c r="J124" s="6">
        <v>0</v>
      </c>
    </row>
    <row r="125" spans="1:10" x14ac:dyDescent="0.25">
      <c r="A125" s="44"/>
      <c r="B125" s="30"/>
      <c r="C125" s="18" t="s">
        <v>15</v>
      </c>
      <c r="D125" s="6">
        <v>0</v>
      </c>
      <c r="E125" s="6">
        <v>0</v>
      </c>
      <c r="F125" s="6">
        <v>0</v>
      </c>
      <c r="G125" s="6">
        <v>1236.529</v>
      </c>
      <c r="H125" s="6">
        <v>0</v>
      </c>
      <c r="I125" s="6">
        <v>0</v>
      </c>
      <c r="J125" s="6">
        <v>0</v>
      </c>
    </row>
    <row r="126" spans="1:10" x14ac:dyDescent="0.25">
      <c r="A126" s="44"/>
      <c r="B126" s="30"/>
      <c r="C126" s="18" t="s">
        <v>16</v>
      </c>
      <c r="D126" s="6">
        <v>0</v>
      </c>
      <c r="E126" s="6">
        <v>0</v>
      </c>
      <c r="F126" s="6">
        <v>0</v>
      </c>
      <c r="G126" s="6">
        <v>910.20799999999997</v>
      </c>
      <c r="H126" s="6">
        <v>0</v>
      </c>
      <c r="I126" s="6">
        <v>0</v>
      </c>
      <c r="J126" s="6">
        <v>0</v>
      </c>
    </row>
    <row r="127" spans="1:10" ht="22.5" x14ac:dyDescent="0.25">
      <c r="A127" s="44"/>
      <c r="B127" s="30"/>
      <c r="C127" s="18" t="s">
        <v>17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</row>
    <row r="128" spans="1:10" ht="20.25" customHeight="1" x14ac:dyDescent="0.25">
      <c r="A128" s="29" t="s">
        <v>55</v>
      </c>
      <c r="B128" s="30" t="s">
        <v>52</v>
      </c>
      <c r="C128" s="20" t="s">
        <v>14</v>
      </c>
      <c r="D128" s="1">
        <f>D129+D130+D131+D132</f>
        <v>0</v>
      </c>
      <c r="E128" s="1">
        <f t="shared" ref="E128:J128" si="37">E129+E130+E131+E132</f>
        <v>0</v>
      </c>
      <c r="F128" s="1">
        <f t="shared" si="37"/>
        <v>0</v>
      </c>
      <c r="G128" s="1">
        <f t="shared" si="37"/>
        <v>3370.7270000000003</v>
      </c>
      <c r="H128" s="1">
        <f t="shared" si="37"/>
        <v>0</v>
      </c>
      <c r="I128" s="1">
        <f t="shared" si="37"/>
        <v>0</v>
      </c>
      <c r="J128" s="1">
        <f t="shared" si="37"/>
        <v>0</v>
      </c>
    </row>
    <row r="129" spans="1:10" x14ac:dyDescent="0.25">
      <c r="A129" s="44"/>
      <c r="B129" s="30"/>
      <c r="C129" s="18" t="s">
        <v>21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</row>
    <row r="130" spans="1:10" x14ac:dyDescent="0.25">
      <c r="A130" s="44"/>
      <c r="B130" s="30"/>
      <c r="C130" s="18" t="s">
        <v>15</v>
      </c>
      <c r="D130" s="6">
        <v>0</v>
      </c>
      <c r="E130" s="6">
        <v>0</v>
      </c>
      <c r="F130" s="6">
        <v>0</v>
      </c>
      <c r="G130" s="6">
        <v>3303.7820000000002</v>
      </c>
      <c r="H130" s="6">
        <v>0</v>
      </c>
      <c r="I130" s="6">
        <v>0</v>
      </c>
      <c r="J130" s="6">
        <v>0</v>
      </c>
    </row>
    <row r="131" spans="1:10" x14ac:dyDescent="0.25">
      <c r="A131" s="44"/>
      <c r="B131" s="30"/>
      <c r="C131" s="18" t="s">
        <v>16</v>
      </c>
      <c r="D131" s="6">
        <v>0</v>
      </c>
      <c r="E131" s="6">
        <v>0</v>
      </c>
      <c r="F131" s="6">
        <v>0</v>
      </c>
      <c r="G131" s="6">
        <v>66.944999999999993</v>
      </c>
      <c r="H131" s="6">
        <v>0</v>
      </c>
      <c r="I131" s="6">
        <v>0</v>
      </c>
      <c r="J131" s="6">
        <v>0</v>
      </c>
    </row>
    <row r="132" spans="1:10" ht="22.5" x14ac:dyDescent="0.25">
      <c r="A132" s="44"/>
      <c r="B132" s="30"/>
      <c r="C132" s="18" t="s">
        <v>17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</row>
    <row r="133" spans="1:10" x14ac:dyDescent="0.25">
      <c r="A133" s="29" t="s">
        <v>53</v>
      </c>
      <c r="B133" s="30" t="s">
        <v>54</v>
      </c>
      <c r="C133" s="20" t="s">
        <v>14</v>
      </c>
      <c r="D133" s="1">
        <f>D134+D135+D137+D136</f>
        <v>0</v>
      </c>
      <c r="E133" s="1">
        <f t="shared" ref="E133:J133" si="38">E134+E135+E137+E136</f>
        <v>0</v>
      </c>
      <c r="F133" s="1">
        <f t="shared" si="38"/>
        <v>0</v>
      </c>
      <c r="G133" s="1">
        <f t="shared" si="38"/>
        <v>102.179</v>
      </c>
      <c r="H133" s="1">
        <f t="shared" si="38"/>
        <v>0</v>
      </c>
      <c r="I133" s="1">
        <f t="shared" si="38"/>
        <v>0</v>
      </c>
      <c r="J133" s="1">
        <f t="shared" si="38"/>
        <v>0</v>
      </c>
    </row>
    <row r="134" spans="1:10" x14ac:dyDescent="0.25">
      <c r="A134" s="46"/>
      <c r="B134" s="30"/>
      <c r="C134" s="18" t="s">
        <v>21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</row>
    <row r="135" spans="1:10" x14ac:dyDescent="0.25">
      <c r="A135" s="46"/>
      <c r="B135" s="30"/>
      <c r="C135" s="18" t="s">
        <v>15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</row>
    <row r="136" spans="1:10" x14ac:dyDescent="0.25">
      <c r="A136" s="46"/>
      <c r="B136" s="30"/>
      <c r="C136" s="18" t="s">
        <v>16</v>
      </c>
      <c r="D136" s="6">
        <v>0</v>
      </c>
      <c r="E136" s="6">
        <v>0</v>
      </c>
      <c r="F136" s="6">
        <v>0</v>
      </c>
      <c r="G136" s="6">
        <v>102.179</v>
      </c>
      <c r="H136" s="6">
        <v>0</v>
      </c>
      <c r="I136" s="6">
        <v>0</v>
      </c>
      <c r="J136" s="6">
        <v>0</v>
      </c>
    </row>
    <row r="137" spans="1:10" ht="28.5" customHeight="1" x14ac:dyDescent="0.25">
      <c r="A137" s="46"/>
      <c r="B137" s="30"/>
      <c r="C137" s="18" t="s">
        <v>17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</row>
    <row r="138" spans="1:10" x14ac:dyDescent="0.25">
      <c r="A138" s="29" t="s">
        <v>65</v>
      </c>
      <c r="B138" s="30" t="s">
        <v>64</v>
      </c>
      <c r="C138" s="20" t="s">
        <v>14</v>
      </c>
      <c r="D138" s="1">
        <f>D139+D140+D141+D142</f>
        <v>0</v>
      </c>
      <c r="E138" s="1">
        <f t="shared" ref="E138:J138" si="39">E139+E140+E141+E142</f>
        <v>0</v>
      </c>
      <c r="F138" s="1">
        <f t="shared" si="39"/>
        <v>0</v>
      </c>
      <c r="G138" s="1">
        <f t="shared" si="39"/>
        <v>0</v>
      </c>
      <c r="H138" s="1">
        <f t="shared" si="39"/>
        <v>0</v>
      </c>
      <c r="I138" s="1">
        <f t="shared" si="39"/>
        <v>1740.2940000000001</v>
      </c>
      <c r="J138" s="1">
        <f t="shared" si="39"/>
        <v>1761.3869999999999</v>
      </c>
    </row>
    <row r="139" spans="1:10" x14ac:dyDescent="0.25">
      <c r="A139" s="46"/>
      <c r="B139" s="30"/>
      <c r="C139" s="18" t="s">
        <v>21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</row>
    <row r="140" spans="1:10" x14ac:dyDescent="0.25">
      <c r="A140" s="46"/>
      <c r="B140" s="30"/>
      <c r="C140" s="18" t="s">
        <v>15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1740.2940000000001</v>
      </c>
      <c r="J140" s="6">
        <v>1761.3869999999999</v>
      </c>
    </row>
    <row r="141" spans="1:10" x14ac:dyDescent="0.25">
      <c r="A141" s="46"/>
      <c r="B141" s="30"/>
      <c r="C141" s="18" t="s">
        <v>16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</row>
    <row r="142" spans="1:10" ht="16.5" customHeight="1" x14ac:dyDescent="0.25">
      <c r="A142" s="46"/>
      <c r="B142" s="30"/>
      <c r="C142" s="18" t="s">
        <v>17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</row>
    <row r="143" spans="1:10" s="5" customFormat="1" x14ac:dyDescent="0.25">
      <c r="A143" s="29" t="s">
        <v>56</v>
      </c>
      <c r="B143" s="30" t="s">
        <v>57</v>
      </c>
      <c r="C143" s="20" t="s">
        <v>14</v>
      </c>
      <c r="D143" s="23">
        <f>D144+D145+D146+D147</f>
        <v>0</v>
      </c>
      <c r="E143" s="23">
        <f t="shared" ref="E143:J143" si="40">E144+E145+E146+E147</f>
        <v>0</v>
      </c>
      <c r="F143" s="23">
        <f t="shared" si="40"/>
        <v>0</v>
      </c>
      <c r="G143" s="23">
        <f t="shared" si="40"/>
        <v>11497.425000000001</v>
      </c>
      <c r="H143" s="23">
        <f t="shared" si="40"/>
        <v>0</v>
      </c>
      <c r="I143" s="23">
        <f t="shared" si="40"/>
        <v>0</v>
      </c>
      <c r="J143" s="23">
        <f t="shared" si="40"/>
        <v>0</v>
      </c>
    </row>
    <row r="144" spans="1:10" s="5" customFormat="1" x14ac:dyDescent="0.25">
      <c r="A144" s="44"/>
      <c r="B144" s="45"/>
      <c r="C144" s="18" t="s">
        <v>21</v>
      </c>
      <c r="D144" s="23">
        <f>D149+D154+D159</f>
        <v>0</v>
      </c>
      <c r="E144" s="23">
        <f t="shared" ref="E144:J144" si="41">E149+E154+E159</f>
        <v>0</v>
      </c>
      <c r="F144" s="23">
        <f t="shared" si="41"/>
        <v>0</v>
      </c>
      <c r="G144" s="23">
        <f t="shared" si="41"/>
        <v>9956.755000000001</v>
      </c>
      <c r="H144" s="23">
        <f t="shared" si="41"/>
        <v>0</v>
      </c>
      <c r="I144" s="23">
        <f t="shared" si="41"/>
        <v>0</v>
      </c>
      <c r="J144" s="23">
        <f t="shared" si="41"/>
        <v>0</v>
      </c>
    </row>
    <row r="145" spans="1:10" s="5" customFormat="1" x14ac:dyDescent="0.25">
      <c r="A145" s="44"/>
      <c r="B145" s="45"/>
      <c r="C145" s="18" t="s">
        <v>15</v>
      </c>
      <c r="D145" s="23">
        <f>D150+D155+D160</f>
        <v>0</v>
      </c>
      <c r="E145" s="23">
        <f t="shared" ref="E145:J145" si="42">E150+E155+E160</f>
        <v>0</v>
      </c>
      <c r="F145" s="23">
        <f t="shared" si="42"/>
        <v>0</v>
      </c>
      <c r="G145" s="23">
        <f t="shared" si="42"/>
        <v>1494.45</v>
      </c>
      <c r="H145" s="23">
        <f t="shared" si="42"/>
        <v>0</v>
      </c>
      <c r="I145" s="23">
        <f t="shared" si="42"/>
        <v>0</v>
      </c>
      <c r="J145" s="23">
        <f t="shared" si="42"/>
        <v>0</v>
      </c>
    </row>
    <row r="146" spans="1:10" s="5" customFormat="1" x14ac:dyDescent="0.25">
      <c r="A146" s="44"/>
      <c r="B146" s="45"/>
      <c r="C146" s="18" t="s">
        <v>16</v>
      </c>
      <c r="D146" s="23">
        <f>D151+D156+D161</f>
        <v>0</v>
      </c>
      <c r="E146" s="23">
        <f t="shared" ref="E146:J146" si="43">E151+E156+E161</f>
        <v>0</v>
      </c>
      <c r="F146" s="23">
        <f t="shared" si="43"/>
        <v>0</v>
      </c>
      <c r="G146" s="23">
        <f t="shared" si="43"/>
        <v>46.22</v>
      </c>
      <c r="H146" s="23">
        <f t="shared" si="43"/>
        <v>0</v>
      </c>
      <c r="I146" s="23">
        <f t="shared" si="43"/>
        <v>0</v>
      </c>
      <c r="J146" s="23">
        <f t="shared" si="43"/>
        <v>0</v>
      </c>
    </row>
    <row r="147" spans="1:10" s="5" customFormat="1" ht="22.5" x14ac:dyDescent="0.25">
      <c r="A147" s="44"/>
      <c r="B147" s="45"/>
      <c r="C147" s="18" t="s">
        <v>17</v>
      </c>
      <c r="D147" s="23">
        <f>D152+D157+D162</f>
        <v>0</v>
      </c>
      <c r="E147" s="23">
        <f t="shared" ref="E147:J147" si="44">E152+E157+E162</f>
        <v>0</v>
      </c>
      <c r="F147" s="23">
        <f t="shared" si="44"/>
        <v>0</v>
      </c>
      <c r="G147" s="23">
        <f t="shared" si="44"/>
        <v>0</v>
      </c>
      <c r="H147" s="23">
        <f t="shared" si="44"/>
        <v>0</v>
      </c>
      <c r="I147" s="23">
        <f t="shared" si="44"/>
        <v>0</v>
      </c>
      <c r="J147" s="23">
        <f t="shared" si="44"/>
        <v>0</v>
      </c>
    </row>
    <row r="148" spans="1:10" s="24" customFormat="1" ht="11.25" x14ac:dyDescent="0.2">
      <c r="A148" s="29" t="s">
        <v>59</v>
      </c>
      <c r="B148" s="30" t="s">
        <v>61</v>
      </c>
      <c r="C148" s="20" t="s">
        <v>14</v>
      </c>
      <c r="D148" s="23">
        <f>D149+D150+D151+D152</f>
        <v>0</v>
      </c>
      <c r="E148" s="23">
        <f t="shared" ref="E148:J148" si="45">E149+E150+E151+E152</f>
        <v>0</v>
      </c>
      <c r="F148" s="23">
        <f t="shared" si="45"/>
        <v>0</v>
      </c>
      <c r="G148" s="23">
        <f t="shared" si="45"/>
        <v>3940.7950000000001</v>
      </c>
      <c r="H148" s="23">
        <f t="shared" si="45"/>
        <v>0</v>
      </c>
      <c r="I148" s="23">
        <v>0</v>
      </c>
      <c r="J148" s="23">
        <f t="shared" si="45"/>
        <v>0</v>
      </c>
    </row>
    <row r="149" spans="1:10" s="24" customFormat="1" ht="11.25" x14ac:dyDescent="0.2">
      <c r="A149" s="44"/>
      <c r="B149" s="45"/>
      <c r="C149" s="18" t="s">
        <v>21</v>
      </c>
      <c r="D149" s="23">
        <v>0</v>
      </c>
      <c r="E149" s="23">
        <v>0</v>
      </c>
      <c r="F149" s="23">
        <v>0</v>
      </c>
      <c r="G149" s="23">
        <v>3640.44</v>
      </c>
      <c r="H149" s="23">
        <v>0</v>
      </c>
      <c r="I149" s="23">
        <v>0</v>
      </c>
      <c r="J149" s="23">
        <v>0</v>
      </c>
    </row>
    <row r="150" spans="1:10" s="24" customFormat="1" ht="11.25" x14ac:dyDescent="0.2">
      <c r="A150" s="44"/>
      <c r="B150" s="45"/>
      <c r="C150" s="18" t="s">
        <v>15</v>
      </c>
      <c r="D150" s="23">
        <v>0</v>
      </c>
      <c r="E150" s="23">
        <v>0</v>
      </c>
      <c r="F150" s="23">
        <v>0</v>
      </c>
      <c r="G150" s="23">
        <v>291.34500000000003</v>
      </c>
      <c r="H150" s="23">
        <v>0</v>
      </c>
      <c r="I150" s="23">
        <v>0</v>
      </c>
      <c r="J150" s="23">
        <v>0</v>
      </c>
    </row>
    <row r="151" spans="1:10" s="24" customFormat="1" ht="11.25" x14ac:dyDescent="0.2">
      <c r="A151" s="44"/>
      <c r="B151" s="45"/>
      <c r="C151" s="18" t="s">
        <v>16</v>
      </c>
      <c r="D151" s="23">
        <v>0</v>
      </c>
      <c r="E151" s="23">
        <v>0</v>
      </c>
      <c r="F151" s="23">
        <v>0</v>
      </c>
      <c r="G151" s="23">
        <v>9.01</v>
      </c>
      <c r="H151" s="23">
        <v>0</v>
      </c>
      <c r="I151" s="23">
        <v>0</v>
      </c>
      <c r="J151" s="23">
        <v>0</v>
      </c>
    </row>
    <row r="152" spans="1:10" s="24" customFormat="1" ht="22.5" x14ac:dyDescent="0.2">
      <c r="A152" s="44"/>
      <c r="B152" s="45"/>
      <c r="C152" s="18" t="s">
        <v>17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1:10" s="24" customFormat="1" ht="11.25" x14ac:dyDescent="0.2">
      <c r="A153" s="29" t="s">
        <v>60</v>
      </c>
      <c r="B153" s="30" t="s">
        <v>62</v>
      </c>
      <c r="C153" s="20" t="s">
        <v>14</v>
      </c>
      <c r="D153" s="23">
        <f>D154+D155+D156+D157</f>
        <v>0</v>
      </c>
      <c r="E153" s="23">
        <f t="shared" ref="E153:J153" si="46">E154+E155+E156+E157</f>
        <v>0</v>
      </c>
      <c r="F153" s="23">
        <f t="shared" si="46"/>
        <v>0</v>
      </c>
      <c r="G153" s="23">
        <f t="shared" si="46"/>
        <v>2554.9280000000003</v>
      </c>
      <c r="H153" s="23">
        <f t="shared" si="46"/>
        <v>0</v>
      </c>
      <c r="I153" s="23">
        <f t="shared" si="46"/>
        <v>0</v>
      </c>
      <c r="J153" s="23">
        <f t="shared" si="46"/>
        <v>0</v>
      </c>
    </row>
    <row r="154" spans="1:10" s="24" customFormat="1" ht="11.25" x14ac:dyDescent="0.2">
      <c r="A154" s="44"/>
      <c r="B154" s="45"/>
      <c r="C154" s="18" t="s">
        <v>21</v>
      </c>
      <c r="D154" s="23">
        <v>0</v>
      </c>
      <c r="E154" s="23">
        <v>0</v>
      </c>
      <c r="F154" s="23">
        <v>0</v>
      </c>
      <c r="G154" s="25">
        <v>2135.5720000000001</v>
      </c>
      <c r="H154" s="23">
        <v>0</v>
      </c>
      <c r="I154" s="23">
        <v>0</v>
      </c>
      <c r="J154" s="23">
        <v>0</v>
      </c>
    </row>
    <row r="155" spans="1:10" s="24" customFormat="1" ht="11.25" x14ac:dyDescent="0.2">
      <c r="A155" s="44"/>
      <c r="B155" s="45"/>
      <c r="C155" s="18" t="s">
        <v>15</v>
      </c>
      <c r="D155" s="23">
        <v>0</v>
      </c>
      <c r="E155" s="23">
        <v>0</v>
      </c>
      <c r="F155" s="23">
        <v>0</v>
      </c>
      <c r="G155" s="23">
        <v>406.77499999999998</v>
      </c>
      <c r="H155" s="23">
        <v>0</v>
      </c>
      <c r="I155" s="23">
        <v>0</v>
      </c>
      <c r="J155" s="23">
        <v>0</v>
      </c>
    </row>
    <row r="156" spans="1:10" s="24" customFormat="1" ht="11.25" x14ac:dyDescent="0.2">
      <c r="A156" s="44"/>
      <c r="B156" s="45"/>
      <c r="C156" s="18" t="s">
        <v>16</v>
      </c>
      <c r="D156" s="23">
        <v>0</v>
      </c>
      <c r="E156" s="23">
        <v>0</v>
      </c>
      <c r="F156" s="23">
        <v>0</v>
      </c>
      <c r="G156" s="23">
        <v>12.581</v>
      </c>
      <c r="H156" s="23">
        <v>0</v>
      </c>
      <c r="I156" s="23">
        <v>0</v>
      </c>
      <c r="J156" s="23">
        <v>0</v>
      </c>
    </row>
    <row r="157" spans="1:10" s="24" customFormat="1" ht="22.5" x14ac:dyDescent="0.2">
      <c r="A157" s="44"/>
      <c r="B157" s="45"/>
      <c r="C157" s="18" t="s">
        <v>17</v>
      </c>
      <c r="D157" s="23">
        <f>D162+D167+D172</f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1:10" s="24" customFormat="1" ht="11.25" x14ac:dyDescent="0.2">
      <c r="A158" s="29" t="s">
        <v>63</v>
      </c>
      <c r="B158" s="30" t="s">
        <v>58</v>
      </c>
      <c r="C158" s="20" t="s">
        <v>14</v>
      </c>
      <c r="D158" s="23">
        <f>D159+D160+D161+D162</f>
        <v>0</v>
      </c>
      <c r="E158" s="23">
        <f t="shared" ref="E158:J158" si="47">E159+E160+E161+E162</f>
        <v>0</v>
      </c>
      <c r="F158" s="23">
        <f t="shared" si="47"/>
        <v>0</v>
      </c>
      <c r="G158" s="23">
        <f t="shared" si="47"/>
        <v>5001.7020000000002</v>
      </c>
      <c r="H158" s="23">
        <f t="shared" si="47"/>
        <v>0</v>
      </c>
      <c r="I158" s="23">
        <f t="shared" si="47"/>
        <v>0</v>
      </c>
      <c r="J158" s="23">
        <f t="shared" si="47"/>
        <v>0</v>
      </c>
    </row>
    <row r="159" spans="1:10" s="24" customFormat="1" ht="11.25" customHeight="1" x14ac:dyDescent="0.2">
      <c r="A159" s="44"/>
      <c r="B159" s="45"/>
      <c r="C159" s="18" t="s">
        <v>21</v>
      </c>
      <c r="D159" s="23">
        <v>0</v>
      </c>
      <c r="E159" s="23">
        <v>0</v>
      </c>
      <c r="F159" s="23">
        <v>0</v>
      </c>
      <c r="G159" s="23">
        <v>4180.7430000000004</v>
      </c>
      <c r="H159" s="23">
        <v>0</v>
      </c>
      <c r="I159" s="23">
        <v>0</v>
      </c>
      <c r="J159" s="23">
        <v>0</v>
      </c>
    </row>
    <row r="160" spans="1:10" s="24" customFormat="1" ht="11.25" customHeight="1" x14ac:dyDescent="0.2">
      <c r="A160" s="44"/>
      <c r="B160" s="45"/>
      <c r="C160" s="18" t="s">
        <v>15</v>
      </c>
      <c r="D160" s="23">
        <v>0</v>
      </c>
      <c r="E160" s="23">
        <v>0</v>
      </c>
      <c r="F160" s="23">
        <v>0</v>
      </c>
      <c r="G160" s="23">
        <v>796.33</v>
      </c>
      <c r="H160" s="23">
        <v>0</v>
      </c>
      <c r="I160" s="23">
        <v>0</v>
      </c>
      <c r="J160" s="23">
        <v>0</v>
      </c>
    </row>
    <row r="161" spans="1:10" s="24" customFormat="1" ht="11.25" customHeight="1" x14ac:dyDescent="0.2">
      <c r="A161" s="44"/>
      <c r="B161" s="45"/>
      <c r="C161" s="18" t="s">
        <v>16</v>
      </c>
      <c r="D161" s="23">
        <v>0</v>
      </c>
      <c r="E161" s="23">
        <v>0</v>
      </c>
      <c r="F161" s="23">
        <v>0</v>
      </c>
      <c r="G161" s="23">
        <v>24.629000000000001</v>
      </c>
      <c r="H161" s="23">
        <v>0</v>
      </c>
      <c r="I161" s="23"/>
      <c r="J161" s="23"/>
    </row>
    <row r="162" spans="1:10" s="24" customFormat="1" ht="22.5" x14ac:dyDescent="0.2">
      <c r="A162" s="44"/>
      <c r="B162" s="45"/>
      <c r="C162" s="18" t="s">
        <v>17</v>
      </c>
      <c r="D162" s="23">
        <f>D167+D172+D177</f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</sheetData>
  <mergeCells count="74">
    <mergeCell ref="B148:B152"/>
    <mergeCell ref="A148:A152"/>
    <mergeCell ref="A158:A162"/>
    <mergeCell ref="B158:B162"/>
    <mergeCell ref="A153:A157"/>
    <mergeCell ref="B153:B157"/>
    <mergeCell ref="A143:A147"/>
    <mergeCell ref="B143:B147"/>
    <mergeCell ref="A138:A142"/>
    <mergeCell ref="B138:B142"/>
    <mergeCell ref="A108:A112"/>
    <mergeCell ref="A128:A132"/>
    <mergeCell ref="B118:B122"/>
    <mergeCell ref="A133:A137"/>
    <mergeCell ref="A118:A122"/>
    <mergeCell ref="B123:B127"/>
    <mergeCell ref="B128:B132"/>
    <mergeCell ref="B133:B137"/>
    <mergeCell ref="A113:A117"/>
    <mergeCell ref="A123:A127"/>
    <mergeCell ref="B113:B117"/>
    <mergeCell ref="B108:B112"/>
    <mergeCell ref="A65:A69"/>
    <mergeCell ref="B66:B69"/>
    <mergeCell ref="A70:A74"/>
    <mergeCell ref="B70:B74"/>
    <mergeCell ref="A35:A39"/>
    <mergeCell ref="B35:B39"/>
    <mergeCell ref="A55:A59"/>
    <mergeCell ref="A45:A49"/>
    <mergeCell ref="F1:H1"/>
    <mergeCell ref="K1:M1"/>
    <mergeCell ref="F2:H2"/>
    <mergeCell ref="K2:M2"/>
    <mergeCell ref="E3:H3"/>
    <mergeCell ref="E4:H4"/>
    <mergeCell ref="A15:A19"/>
    <mergeCell ref="B15:B19"/>
    <mergeCell ref="A20:A24"/>
    <mergeCell ref="A25:A29"/>
    <mergeCell ref="A30:A34"/>
    <mergeCell ref="B21:B24"/>
    <mergeCell ref="B25:B29"/>
    <mergeCell ref="B30:B34"/>
    <mergeCell ref="A103:A107"/>
    <mergeCell ref="B55:B59"/>
    <mergeCell ref="A60:A64"/>
    <mergeCell ref="B60:B64"/>
    <mergeCell ref="A50:A54"/>
    <mergeCell ref="B50:B54"/>
    <mergeCell ref="A40:A44"/>
    <mergeCell ref="B40:B44"/>
    <mergeCell ref="B103:B107"/>
    <mergeCell ref="B45:B49"/>
    <mergeCell ref="A75:A78"/>
    <mergeCell ref="B75:B78"/>
    <mergeCell ref="K6:M6"/>
    <mergeCell ref="F7:H7"/>
    <mergeCell ref="K7:M7"/>
    <mergeCell ref="A9:H9"/>
    <mergeCell ref="B11:B13"/>
    <mergeCell ref="C11:C13"/>
    <mergeCell ref="D12:H12"/>
    <mergeCell ref="D11:J11"/>
    <mergeCell ref="A98:A102"/>
    <mergeCell ref="B98:B102"/>
    <mergeCell ref="A79:A82"/>
    <mergeCell ref="B79:B82"/>
    <mergeCell ref="A83:A87"/>
    <mergeCell ref="B84:B87"/>
    <mergeCell ref="A88:A92"/>
    <mergeCell ref="A93:A97"/>
    <mergeCell ref="B93:B97"/>
    <mergeCell ref="B88:B92"/>
  </mergeCells>
  <pageMargins left="0.9055118110236221" right="0.19685039370078741" top="0.19685039370078741" bottom="0.19685039370078741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D17C76B-36F4-4E8F-A062-B124B67146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5 </vt:lpstr>
      <vt:lpstr>Лист1</vt:lpstr>
      <vt:lpstr>'Прил 5 '!Заголовки_для_печати</vt:lpstr>
      <vt:lpstr>'Прил 5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Хвостик Яна Александровна1</cp:lastModifiedBy>
  <cp:lastPrinted>2024-01-16T06:37:11Z</cp:lastPrinted>
  <dcterms:created xsi:type="dcterms:W3CDTF">2020-09-22T01:51:47Z</dcterms:created>
  <dcterms:modified xsi:type="dcterms:W3CDTF">2024-01-24T02:25:56Z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