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20ot004\Desktop\РЕЕСТР\на сайт по ОКВЭД\2024\"/>
    </mc:Choice>
  </mc:AlternateContent>
  <bookViews>
    <workbookView xWindow="0" yWindow="0" windowWidth="28800" windowHeight="11835"/>
  </bookViews>
  <sheets>
    <sheet name="Документ" sheetId="2" r:id="rId1"/>
  </sheets>
  <definedNames>
    <definedName name="_xlnm.Print_Titles" localSheetId="0">Документ!$4:$8</definedName>
    <definedName name="_xlnm.Print_Area" localSheetId="0">Документ!$A$1:$AG$47</definedName>
  </definedNames>
  <calcPr calcId="152511"/>
</workbook>
</file>

<file path=xl/calcChain.xml><?xml version="1.0" encoding="utf-8"?>
<calcChain xmlns="http://schemas.openxmlformats.org/spreadsheetml/2006/main">
  <c r="L46" i="2" l="1"/>
  <c r="L36" i="2"/>
  <c r="G29" i="2"/>
  <c r="G21" i="2"/>
  <c r="J13" i="2"/>
  <c r="E41" i="2"/>
  <c r="F33" i="2"/>
  <c r="E25" i="2"/>
  <c r="L16" i="2"/>
  <c r="K46" i="2"/>
  <c r="K41" i="2"/>
  <c r="E34" i="2"/>
  <c r="J25" i="2"/>
  <c r="J17" i="2"/>
  <c r="G10" i="2"/>
  <c r="K38" i="2"/>
  <c r="E31" i="2"/>
  <c r="E23" i="2"/>
  <c r="K14" i="2"/>
  <c r="L42" i="2"/>
  <c r="K34" i="2"/>
  <c r="J26" i="2"/>
  <c r="G18" i="2"/>
  <c r="E10" i="2"/>
  <c r="F43" i="2"/>
  <c r="J35" i="2"/>
  <c r="L26" i="2"/>
  <c r="E19" i="2"/>
  <c r="K11" i="2"/>
  <c r="E40" i="2"/>
  <c r="F32" i="2"/>
  <c r="J24" i="2"/>
  <c r="G35" i="2"/>
  <c r="L11" i="2"/>
  <c r="F31" i="2"/>
  <c r="F15" i="2"/>
  <c r="G40" i="2"/>
  <c r="L23" i="2"/>
  <c r="G46" i="2"/>
  <c r="E26" i="2"/>
  <c r="E46" i="2"/>
  <c r="K45" i="2"/>
  <c r="L41" i="2"/>
  <c r="J14" i="2"/>
  <c r="F34" i="2"/>
  <c r="L17" i="2"/>
  <c r="K42" i="2"/>
  <c r="G26" i="2"/>
  <c r="F11" i="2"/>
  <c r="F18" i="2"/>
  <c r="G37" i="2"/>
  <c r="G17" i="2"/>
  <c r="G34" i="2"/>
  <c r="K10" i="2"/>
  <c r="F40" i="2"/>
  <c r="G11" i="2"/>
  <c r="L28" i="2"/>
  <c r="E43" i="2"/>
  <c r="L34" i="2"/>
  <c r="K27" i="2"/>
  <c r="K19" i="2"/>
  <c r="J11" i="2"/>
  <c r="E39" i="2"/>
  <c r="L30" i="2"/>
  <c r="F23" i="2"/>
  <c r="E15" i="2"/>
  <c r="G45" i="2"/>
  <c r="L39" i="2"/>
  <c r="L31" i="2"/>
  <c r="G23" i="2"/>
  <c r="K15" i="2"/>
  <c r="L45" i="2"/>
  <c r="G36" i="2"/>
  <c r="E29" i="2"/>
  <c r="F21" i="2"/>
  <c r="E13" i="2"/>
  <c r="K40" i="2"/>
  <c r="J32" i="2"/>
  <c r="K24" i="2"/>
  <c r="F16" i="2"/>
  <c r="F46" i="2"/>
  <c r="G41" i="2"/>
  <c r="J33" i="2"/>
  <c r="G25" i="2"/>
  <c r="F17" i="2"/>
  <c r="L9" i="2"/>
  <c r="E38" i="2"/>
  <c r="J30" i="2"/>
  <c r="J22" i="2"/>
  <c r="E28" i="2"/>
  <c r="E44" i="2"/>
  <c r="G27" i="2"/>
  <c r="E11" i="2"/>
  <c r="K36" i="2"/>
  <c r="E20" i="2"/>
  <c r="F25" i="2"/>
  <c r="E18" i="2"/>
  <c r="F36" i="2"/>
  <c r="F37" i="2"/>
  <c r="G33" i="2"/>
  <c r="F10" i="2"/>
  <c r="K29" i="2"/>
  <c r="K13" i="2"/>
  <c r="L38" i="2"/>
  <c r="G22" i="2"/>
  <c r="K39" i="2"/>
  <c r="E14" i="2"/>
  <c r="K33" i="2"/>
  <c r="F13" i="2"/>
  <c r="G30" i="2"/>
  <c r="L29" i="2"/>
  <c r="E32" i="2"/>
  <c r="G44" i="2"/>
  <c r="J20" i="2"/>
  <c r="F41" i="2"/>
  <c r="E33" i="2"/>
  <c r="K25" i="2"/>
  <c r="K17" i="2"/>
  <c r="G9" i="2"/>
  <c r="E37" i="2"/>
  <c r="K28" i="2"/>
  <c r="L20" i="2"/>
  <c r="K12" i="2"/>
  <c r="K44" i="2"/>
  <c r="L37" i="2"/>
  <c r="E30" i="2"/>
  <c r="J21" i="2"/>
  <c r="F39" i="2"/>
  <c r="G43" i="2"/>
  <c r="J10" i="2"/>
  <c r="G19" i="2"/>
  <c r="J40" i="2"/>
  <c r="L24" i="2"/>
  <c r="J46" i="2"/>
  <c r="G28" i="2"/>
  <c r="E12" i="2"/>
  <c r="K37" i="2"/>
  <c r="E21" i="2"/>
  <c r="E42" i="2"/>
  <c r="K26" i="2"/>
  <c r="E16" i="2"/>
  <c r="J19" i="2"/>
  <c r="F28" i="2"/>
  <c r="G38" i="2"/>
  <c r="L19" i="2"/>
  <c r="K18" i="2"/>
  <c r="E22" i="2"/>
  <c r="K30" i="2"/>
  <c r="E24" i="2"/>
  <c r="K21" i="2"/>
  <c r="F14" i="2"/>
  <c r="L15" i="2"/>
  <c r="F9" i="2"/>
  <c r="G31" i="2"/>
  <c r="F35" i="2"/>
  <c r="J43" i="2"/>
  <c r="L13" i="2"/>
  <c r="J34" i="2"/>
  <c r="L18" i="2"/>
  <c r="J38" i="2"/>
  <c r="K22" i="2"/>
  <c r="F45" i="2"/>
  <c r="J31" i="2"/>
  <c r="G15" i="2"/>
  <c r="L35" i="2"/>
  <c r="K20" i="2"/>
  <c r="J39" i="2"/>
  <c r="J45" i="2"/>
  <c r="G16" i="2"/>
  <c r="J37" i="2"/>
  <c r="G24" i="2"/>
  <c r="G42" i="2"/>
  <c r="K9" i="2"/>
  <c r="J18" i="2"/>
  <c r="J9" i="2"/>
  <c r="L44" i="2"/>
  <c r="J16" i="2"/>
  <c r="L40" i="2"/>
  <c r="J23" i="2"/>
  <c r="E27" i="2"/>
  <c r="E36" i="2"/>
  <c r="F12" i="2"/>
  <c r="K32" i="2"/>
  <c r="E17" i="2"/>
  <c r="J36" i="2"/>
  <c r="G20" i="2"/>
  <c r="J44" i="2"/>
  <c r="J29" i="2"/>
  <c r="G13" i="2"/>
  <c r="L33" i="2"/>
  <c r="K43" i="2"/>
  <c r="K35" i="2"/>
  <c r="L43" i="2"/>
  <c r="G12" i="2"/>
  <c r="F22" i="2"/>
  <c r="K16" i="2"/>
  <c r="F38" i="2"/>
  <c r="E45" i="2"/>
  <c r="L14" i="2"/>
  <c r="J41" i="2"/>
  <c r="F42" i="2"/>
  <c r="J12" i="2"/>
  <c r="L32" i="2"/>
  <c r="J15" i="2"/>
  <c r="F19" i="2"/>
  <c r="J27" i="2"/>
  <c r="J42" i="2"/>
  <c r="F27" i="2"/>
  <c r="L10" i="2"/>
  <c r="F30" i="2"/>
  <c r="G14" i="2"/>
  <c r="G39" i="2"/>
  <c r="L22" i="2"/>
  <c r="F44" i="2"/>
  <c r="J28" i="2"/>
  <c r="F20" i="2"/>
  <c r="K23" i="2"/>
  <c r="G32" i="2"/>
  <c r="E9" i="2"/>
  <c r="L27" i="2"/>
  <c r="F26" i="2"/>
  <c r="L25" i="2"/>
  <c r="E35" i="2"/>
  <c r="K31" i="2"/>
  <c r="F29" i="2"/>
  <c r="L21" i="2"/>
  <c r="F24" i="2"/>
  <c r="L12" i="2"/>
</calcChain>
</file>

<file path=xl/sharedStrings.xml><?xml version="1.0" encoding="utf-8"?>
<sst xmlns="http://schemas.openxmlformats.org/spreadsheetml/2006/main" count="168" uniqueCount="62">
  <si>
    <t>01.02.2024</t>
  </si>
  <si>
    <t>01.02.2023</t>
  </si>
  <si>
    <t xml:space="preserve"> </t>
  </si>
  <si>
    <t>в тыс. рублях</t>
  </si>
  <si>
    <t/>
  </si>
  <si>
    <t>ОКВЭД</t>
  </si>
  <si>
    <t>Динамика поступлений по ОКВЭД</t>
  </si>
  <si>
    <t>Динамика недоимки по ОКВЭД</t>
  </si>
  <si>
    <t>Факт</t>
  </si>
  <si>
    <t>Откл., тыс. рублей</t>
  </si>
  <si>
    <t>Рост, %</t>
  </si>
  <si>
    <t>на 01.02.2023</t>
  </si>
  <si>
    <t>на 01.02.2024</t>
  </si>
  <si>
    <t>null</t>
  </si>
  <si>
    <t>"=ДВССЫЛ("&amp;СИМВОЛ(34)&amp;"C[-1]"&amp;СИМВОЛ(34)&amp;";ЛОЖЬ)-ДВССЫЛ("&amp;СИМВОЛ(34)&amp;"C[-2]"&amp;СИМВОЛ(34)&amp;";ЛОЖЬ)"</t>
  </si>
  <si>
    <t>"=ЕСЛИ(ДВССЫЛ("&amp;СИМВОЛ(34)&amp;"C[-3]"&amp;СИМВОЛ(34)&amp;";ЛОЖЬ)=0;0;ДВССЫЛ("&amp;СИМВОЛ(34)&amp;"C[-2]"&amp;СИМВОЛ(34)&amp;";ЛОЖЬ)/ДВССЫЛ("&amp;СИМВОЛ(34)&amp;"C[-3]"&amp;СИМВОЛ(34)&amp;";ЛОЖЬ))*100"</t>
  </si>
  <si>
    <t>"=ЕСЛИ(ДВССЫЛ("&amp;СИМВОЛ(34)&amp;"R9C[-3]"&amp;СИМВОЛ(34)&amp;";ЛОЖЬ)=0;0;ДВССЫЛ("&amp;СИМВОЛ(34)&amp;"C[-3]"&amp;СИМВОЛ(34)&amp;";ЛОЖЬ)/ДВССЫЛ("&amp;СИМВОЛ(34)&amp;"R9C[-3]"&amp;СИМВОЛ(34)&amp;";ЛОЖЬ)*100)"</t>
  </si>
  <si>
    <t>"=ЕСЛИ(ДВССЫЛ("&amp;СИМВОЛ(34)&amp;"R9C[-3]"&amp;СИМВОЛ(34)&amp;";ЛОЖЬ)=0;0;ДВССЫЛ("&amp;СИМВОЛ(34)&amp;"C[-3]"&amp;СИМВОЛ(34)&amp;";ЛОЖЬ)/ДВССЫЛ("&amp;СИМВОЛ(34)&amp;"R9C[-3]"&amp;СИМВОЛ(34)&amp;";ЛОЖЬ))*100"</t>
  </si>
  <si>
    <t>""</t>
  </si>
  <si>
    <t>itogn=1</t>
  </si>
  <si>
    <t>ИТОГО</t>
  </si>
  <si>
    <t>okvedl=0</t>
  </si>
  <si>
    <t>0 Информация без ОКВЭД</t>
  </si>
  <si>
    <t>01 Растениеводство и животноводство, охота и предоставление соответствующих услуг в этих областях</t>
  </si>
  <si>
    <t>02 Лесоводство и лесозаготовки</t>
  </si>
  <si>
    <t>03 Рыболовство и рыбоводство</t>
  </si>
  <si>
    <t>10 - 11 Производство пищевых продуктов, напитков</t>
  </si>
  <si>
    <t>13 - 14 Производство текстильных изделий, производство одежды</t>
  </si>
  <si>
    <t>16 Обработка древесины и производство изделий из дерева и пробки, кроме мебели</t>
  </si>
  <si>
    <t>23 Производство прочей неметаллической минеральной продукции</t>
  </si>
  <si>
    <t>24 - 25 Металлургическое производство и производство готовых металлических изделий</t>
  </si>
  <si>
    <t>28, 33 Производство, ремонт машин и оборудования</t>
  </si>
  <si>
    <t>31, 32 Производство мебели, прочих готовых изделий</t>
  </si>
  <si>
    <t>35 Обеспечение электрической энергией, газом и паром; кондиционирование воздуха</t>
  </si>
  <si>
    <t>36 - 39 Водоотведение, организация сбора и утилизации отходов, деятельность по ликвидации загрязнений</t>
  </si>
  <si>
    <t>41 - 43, 81 Строительство</t>
  </si>
  <si>
    <t>45 Торговля оптовая и розничная автотранспортными средствами и мотоциклами и их ремонт</t>
  </si>
  <si>
    <t>46 Торговля оптовая, кроме оптовой торговли автотранспортными средствами и мотоциклами</t>
  </si>
  <si>
    <t>47 Торговля розничная, кроме торговли автотранспортными средствами и мотоциклами</t>
  </si>
  <si>
    <t>49 Деятельность сухопутного и трубопроводного транспорта</t>
  </si>
  <si>
    <t>52 Складское хозяйство и вспомогательная транспортная деятельность</t>
  </si>
  <si>
    <t>53 Деятельность почтовой связи и курьерская деятельность</t>
  </si>
  <si>
    <t>55 - 56 Деятельность по предоставлению мест для временного проживания, по предоставлению продуктов питания и напитков</t>
  </si>
  <si>
    <t>58 Деятельность издательская</t>
  </si>
  <si>
    <t>59 - 61 Деятельность в области информации и связи</t>
  </si>
  <si>
    <t>62 - 63, 95 Деятельность, связанная с использованием вычислительной техники и информационных технологий</t>
  </si>
  <si>
    <t>64 - 66 Финансовая деятельность</t>
  </si>
  <si>
    <t>68 Операции с недвижимым имуществом</t>
  </si>
  <si>
    <t>69-71, 73, 78, 80, 82 Предоставление прочих видов услуг</t>
  </si>
  <si>
    <t>72, 74 Научные исследования и разработки</t>
  </si>
  <si>
    <t>75 Деятельность ветеринарная</t>
  </si>
  <si>
    <t>79 Деятельность туристических агентств и прочих организаций, предоставляющих услуги в сфере туризма</t>
  </si>
  <si>
    <t>84 Деятельность органов государственного управления по обеспечению военной безопасности, обязательному социальному обеспечению</t>
  </si>
  <si>
    <t>85 Образование</t>
  </si>
  <si>
    <t>86 Деятельность в области здравоохранения</t>
  </si>
  <si>
    <t>87 - 88 Деятельность по уходу с обеспечением проживания, предоставление социальных услуг без обеспечения проживания</t>
  </si>
  <si>
    <t>90 - 91 Деятельность в области искусства и организации развлечений, библиотек, архивов, музеев и прочих объектов культуры</t>
  </si>
  <si>
    <t>93 Деятельность в области спорта, отдыха и развлечений</t>
  </si>
  <si>
    <t>94, 96 Предоставление прочих коммунальных, социальных и персональных услуг</t>
  </si>
  <si>
    <t xml:space="preserve">на 01.01.2024 </t>
  </si>
  <si>
    <t>Уд. вес 2024 всего</t>
  </si>
  <si>
    <t>Информация о поступлениях в бюджет Ханкайского муниципального округа Приморского края и недоимке по видам экономической деятельности на 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</si>
</sst>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FFFFFF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6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0" fontId="2" fillId="0" borderId="1"/>
    <xf numFmtId="0" fontId="2" fillId="0" borderId="1">
      <alignment horizontal="center" vertical="center" shrinkToFit="1"/>
    </xf>
    <xf numFmtId="0" fontId="1" fillId="0" borderId="1">
      <alignment horizontal="center" vertical="center" wrapText="1"/>
    </xf>
    <xf numFmtId="49" fontId="2" fillId="0" borderId="6">
      <alignment horizontal="center" vertical="center" wrapText="1"/>
    </xf>
    <xf numFmtId="49" fontId="2" fillId="0" borderId="3">
      <alignment horizontal="center" vertical="center" wrapText="1"/>
    </xf>
    <xf numFmtId="4" fontId="2" fillId="0" borderId="6">
      <alignment horizontal="right" vertical="top" shrinkToFit="1"/>
    </xf>
    <xf numFmtId="0" fontId="4" fillId="0" borderId="1">
      <alignment horizontal="center" vertical="center" shrinkToFit="1"/>
    </xf>
    <xf numFmtId="49" fontId="5" fillId="0" borderId="6">
      <alignment vertical="top" wrapText="1"/>
    </xf>
    <xf numFmtId="4" fontId="5" fillId="0" borderId="6">
      <alignment horizontal="right" vertical="top" shrinkToFit="1"/>
    </xf>
    <xf numFmtId="0" fontId="5" fillId="0" borderId="1"/>
    <xf numFmtId="0" fontId="1" fillId="0" borderId="1">
      <alignment horizontal="center" vertical="center" shrinkToFit="1"/>
    </xf>
    <xf numFmtId="49" fontId="2" fillId="0" borderId="6">
      <alignment vertical="top" wrapText="1"/>
    </xf>
    <xf numFmtId="49" fontId="2" fillId="0" borderId="1"/>
    <xf numFmtId="49" fontId="2" fillId="0" borderId="1">
      <alignment shrinkToFit="1"/>
    </xf>
    <xf numFmtId="0" fontId="2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2" fillId="2" borderId="1"/>
    <xf numFmtId="49" fontId="2" fillId="2" borderId="1"/>
    <xf numFmtId="0" fontId="6" fillId="2" borderId="1"/>
    <xf numFmtId="0" fontId="2" fillId="2" borderId="1">
      <alignment horizontal="left"/>
    </xf>
    <xf numFmtId="49" fontId="2" fillId="2" borderId="1">
      <alignment horizontal="center"/>
    </xf>
    <xf numFmtId="0" fontId="2" fillId="2" borderId="1">
      <alignment horizontal="center"/>
    </xf>
    <xf numFmtId="0" fontId="1" fillId="0" borderId="1">
      <alignment horizontal="left" wrapText="1" shrinkToFit="1"/>
    </xf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1" fillId="0" borderId="1" xfId="2" applyNumberFormat="1" applyProtection="1">
      <alignment horizontal="left" shrinkToFit="1"/>
    </xf>
    <xf numFmtId="49" fontId="2" fillId="0" borderId="1" xfId="3" applyNumberFormat="1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2" fillId="0" borderId="1" xfId="6" applyNumberFormat="1" applyProtection="1"/>
    <xf numFmtId="0" fontId="2" fillId="0" borderId="1" xfId="7" applyNumberFormat="1" applyProtection="1">
      <alignment horizontal="center" vertical="center" shrinkToFit="1"/>
    </xf>
    <xf numFmtId="0" fontId="1" fillId="0" borderId="1" xfId="8" applyNumberFormat="1" applyProtection="1">
      <alignment horizontal="center" vertical="center" wrapText="1"/>
    </xf>
    <xf numFmtId="49" fontId="2" fillId="0" borderId="3" xfId="10" applyNumberFormat="1" applyProtection="1">
      <alignment horizontal="center" vertical="center" wrapText="1"/>
    </xf>
    <xf numFmtId="49" fontId="2" fillId="0" borderId="6" xfId="9" applyNumberFormat="1" applyProtection="1">
      <alignment horizontal="center" vertical="center" wrapText="1"/>
    </xf>
    <xf numFmtId="4" fontId="2" fillId="0" borderId="6" xfId="11" applyNumberFormat="1" applyProtection="1">
      <alignment horizontal="right" vertical="top" shrinkToFit="1"/>
    </xf>
    <xf numFmtId="0" fontId="4" fillId="0" borderId="1" xfId="12" applyNumberFormat="1" applyProtection="1">
      <alignment horizontal="center" vertical="center" shrinkToFit="1"/>
    </xf>
    <xf numFmtId="49" fontId="5" fillId="0" borderId="6" xfId="13" applyNumberFormat="1" applyProtection="1">
      <alignment vertical="top" wrapText="1"/>
    </xf>
    <xf numFmtId="4" fontId="5" fillId="0" borderId="6" xfId="14" applyNumberFormat="1" applyProtection="1">
      <alignment horizontal="right" vertical="top" shrinkToFit="1"/>
    </xf>
    <xf numFmtId="0" fontId="5" fillId="0" borderId="1" xfId="15" applyNumberFormat="1" applyProtection="1"/>
    <xf numFmtId="0" fontId="1" fillId="0" borderId="1" xfId="16" applyNumberFormat="1" applyProtection="1">
      <alignment horizontal="center" vertical="center" shrinkToFit="1"/>
    </xf>
    <xf numFmtId="49" fontId="2" fillId="0" borderId="6" xfId="17" applyNumberFormat="1" applyProtection="1">
      <alignment vertical="top" wrapText="1"/>
    </xf>
    <xf numFmtId="49" fontId="2" fillId="0" borderId="1" xfId="18" applyNumberFormat="1" applyProtection="1"/>
    <xf numFmtId="49" fontId="2" fillId="0" borderId="1" xfId="19" applyNumberFormat="1" applyProtection="1">
      <alignment shrinkToFit="1"/>
    </xf>
    <xf numFmtId="0" fontId="2" fillId="0" borderId="1" xfId="20" applyNumberFormat="1" applyProtection="1">
      <alignment horizontal="left" wrapText="1"/>
    </xf>
    <xf numFmtId="0" fontId="2" fillId="0" borderId="1" xfId="20" applyNumberFormat="1" applyProtection="1">
      <alignment horizontal="left" wrapText="1"/>
    </xf>
    <xf numFmtId="0" fontId="2" fillId="0" borderId="1" xfId="20">
      <alignment horizontal="left" wrapText="1"/>
    </xf>
    <xf numFmtId="49" fontId="2" fillId="0" borderId="1" xfId="3" applyNumberFormat="1" applyProtection="1">
      <alignment horizontal="left" vertical="center" wrapText="1"/>
    </xf>
    <xf numFmtId="49" fontId="2" fillId="0" borderId="1" xfId="3">
      <alignment horizontal="left" vertical="center" wrapText="1"/>
    </xf>
    <xf numFmtId="49" fontId="2" fillId="0" borderId="3" xfId="10" applyNumberFormat="1" applyProtection="1">
      <alignment horizontal="center" vertical="center" wrapText="1"/>
    </xf>
    <xf numFmtId="49" fontId="2" fillId="0" borderId="3" xfId="10">
      <alignment horizontal="center" vertical="center" wrapText="1"/>
    </xf>
    <xf numFmtId="49" fontId="2" fillId="0" borderId="2" xfId="9" applyNumberFormat="1" applyBorder="1" applyProtection="1">
      <alignment horizontal="center" vertical="center" wrapText="1"/>
    </xf>
    <xf numFmtId="49" fontId="2" fillId="0" borderId="4" xfId="9" applyNumberFormat="1" applyBorder="1" applyProtection="1">
      <alignment horizontal="center" vertical="center" wrapText="1"/>
    </xf>
    <xf numFmtId="49" fontId="2" fillId="0" borderId="5" xfId="9" applyNumberFormat="1" applyBorder="1" applyProtection="1">
      <alignment horizontal="center" vertical="center" wrapText="1"/>
    </xf>
    <xf numFmtId="49" fontId="2" fillId="0" borderId="2" xfId="10" applyNumberFormat="1" applyBorder="1" applyProtection="1">
      <alignment horizontal="center" vertical="center" wrapText="1"/>
    </xf>
    <xf numFmtId="49" fontId="2" fillId="0" borderId="5" xfId="10" applyNumberFormat="1" applyBorder="1" applyProtection="1">
      <alignment horizontal="center" vertical="center" wrapText="1"/>
    </xf>
    <xf numFmtId="49" fontId="8" fillId="0" borderId="1" xfId="3" applyNumberFormat="1" applyFont="1" applyAlignment="1" applyProtection="1">
      <alignment horizontal="center" vertical="center" wrapText="1"/>
    </xf>
    <xf numFmtId="49" fontId="8" fillId="0" borderId="1" xfId="3" applyFont="1" applyAlignment="1">
      <alignment horizontal="center" vertical="center" wrapText="1"/>
    </xf>
  </cellXfs>
  <cellStyles count="33">
    <cellStyle name="br" xfId="23"/>
    <cellStyle name="col" xfId="22"/>
    <cellStyle name="st27" xfId="32"/>
    <cellStyle name="st28" xfId="12"/>
    <cellStyle name="st29" xfId="13"/>
    <cellStyle name="st30" xfId="14"/>
    <cellStyle name="st31" xfId="15"/>
    <cellStyle name="style0" xfId="24"/>
    <cellStyle name="td" xfId="25"/>
    <cellStyle name="tr" xfId="21"/>
    <cellStyle name="xl21" xfId="26"/>
    <cellStyle name="xl22" xfId="1"/>
    <cellStyle name="xl23" xfId="8"/>
    <cellStyle name="xl24" xfId="6"/>
    <cellStyle name="xl25" xfId="27"/>
    <cellStyle name="xl26" xfId="2"/>
    <cellStyle name="xl27" xfId="9"/>
    <cellStyle name="xl28" xfId="18"/>
    <cellStyle name="xl29" xfId="3"/>
    <cellStyle name="xl30" xfId="10"/>
    <cellStyle name="xl31" xfId="11"/>
    <cellStyle name="xl32" xfId="19"/>
    <cellStyle name="xl33" xfId="20"/>
    <cellStyle name="xl34" xfId="4"/>
    <cellStyle name="xl35" xfId="7"/>
    <cellStyle name="xl36" xfId="5"/>
    <cellStyle name="xl37" xfId="28"/>
    <cellStyle name="xl38" xfId="29"/>
    <cellStyle name="xl39" xfId="16"/>
    <cellStyle name="xl40" xfId="30"/>
    <cellStyle name="xl41" xfId="17"/>
    <cellStyle name="xl42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showZeros="0" tabSelected="1" view="pageBreakPreview" zoomScale="70" zoomScaleNormal="70" zoomScaleSheetLayoutView="70" zoomScalePageLayoutView="70" workbookViewId="0">
      <pane ySplit="8" topLeftCell="A9" activePane="bottomLeft" state="frozen"/>
      <selection pane="bottomLeft" activeCell="B2" sqref="B2:M2"/>
    </sheetView>
  </sheetViews>
  <sheetFormatPr defaultRowHeight="15" outlineLevelRow="1" x14ac:dyDescent="0.25"/>
  <cols>
    <col min="1" max="1" width="0.140625" style="1" customWidth="1"/>
    <col min="2" max="2" width="50.7109375" style="1" customWidth="1"/>
    <col min="3" max="5" width="14.7109375" style="1" customWidth="1"/>
    <col min="6" max="6" width="13.42578125" style="1" customWidth="1"/>
    <col min="7" max="7" width="14.28515625" style="1" customWidth="1"/>
    <col min="8" max="10" width="14.7109375" style="1" customWidth="1"/>
    <col min="11" max="11" width="12.7109375" style="1" customWidth="1"/>
    <col min="12" max="12" width="14.7109375" style="1" customWidth="1"/>
    <col min="13" max="13" width="9.140625" style="1" hidden="1"/>
    <col min="14" max="14" width="0.140625" style="1" customWidth="1"/>
    <col min="15" max="33" width="9.140625" style="1" hidden="1"/>
    <col min="34" max="34" width="7.7109375" style="1" customWidth="1"/>
    <col min="35" max="16384" width="9.140625" style="1"/>
  </cols>
  <sheetData>
    <row r="1" spans="1:34" ht="15" customHeight="1" x14ac:dyDescent="0.25">
      <c r="A1" s="2" t="s">
        <v>0</v>
      </c>
      <c r="B1" s="3" t="s">
        <v>1</v>
      </c>
      <c r="C1" s="24"/>
      <c r="D1" s="25"/>
      <c r="E1" s="25"/>
      <c r="F1" s="25"/>
      <c r="G1" s="25"/>
      <c r="H1" s="25"/>
      <c r="I1" s="25"/>
      <c r="J1" s="25"/>
      <c r="K1" s="25"/>
      <c r="L1" s="25"/>
      <c r="M1" s="4"/>
      <c r="N1" s="5"/>
      <c r="O1" s="6" t="s">
        <v>2</v>
      </c>
      <c r="P1" s="6" t="s">
        <v>2</v>
      </c>
      <c r="Q1" s="6" t="s">
        <v>2</v>
      </c>
      <c r="R1" s="6" t="s">
        <v>2</v>
      </c>
      <c r="S1" s="6" t="s">
        <v>2</v>
      </c>
      <c r="T1" s="6" t="s">
        <v>2</v>
      </c>
      <c r="U1" s="6" t="s">
        <v>2</v>
      </c>
      <c r="V1" s="6" t="s">
        <v>2</v>
      </c>
      <c r="W1" s="6" t="s">
        <v>2</v>
      </c>
      <c r="X1" s="6" t="s">
        <v>2</v>
      </c>
      <c r="Y1" s="6" t="s">
        <v>2</v>
      </c>
      <c r="Z1" s="6" t="s">
        <v>2</v>
      </c>
      <c r="AA1" s="6" t="s">
        <v>2</v>
      </c>
      <c r="AB1" s="6" t="s">
        <v>2</v>
      </c>
      <c r="AC1" s="6" t="s">
        <v>2</v>
      </c>
      <c r="AD1" s="6" t="s">
        <v>2</v>
      </c>
      <c r="AE1" s="6" t="s">
        <v>2</v>
      </c>
      <c r="AF1" s="6" t="s">
        <v>2</v>
      </c>
      <c r="AG1" s="6" t="s">
        <v>2</v>
      </c>
      <c r="AH1" s="6" t="s">
        <v>2</v>
      </c>
    </row>
    <row r="2" spans="1:34" ht="60" customHeight="1" x14ac:dyDescent="0.25">
      <c r="A2" s="2" t="s">
        <v>3</v>
      </c>
      <c r="B2" s="33" t="s">
        <v>61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idden="1" x14ac:dyDescent="0.25">
      <c r="A3" s="2" t="s">
        <v>4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5.2" customHeight="1" x14ac:dyDescent="0.25">
      <c r="A4" s="9"/>
      <c r="B4" s="28" t="s">
        <v>5</v>
      </c>
      <c r="C4" s="26" t="s">
        <v>6</v>
      </c>
      <c r="D4" s="27"/>
      <c r="E4" s="27"/>
      <c r="F4" s="27"/>
      <c r="G4" s="27"/>
      <c r="H4" s="26" t="s">
        <v>7</v>
      </c>
      <c r="I4" s="27"/>
      <c r="J4" s="27"/>
      <c r="K4" s="27"/>
      <c r="L4" s="27"/>
      <c r="M4" s="26" t="s">
        <v>4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2" customHeight="1" x14ac:dyDescent="0.25">
      <c r="A5" s="9"/>
      <c r="B5" s="29"/>
      <c r="C5" s="26" t="s">
        <v>8</v>
      </c>
      <c r="D5" s="27"/>
      <c r="E5" s="26" t="s">
        <v>9</v>
      </c>
      <c r="F5" s="26" t="s">
        <v>10</v>
      </c>
      <c r="G5" s="31" t="s">
        <v>60</v>
      </c>
      <c r="H5" s="26" t="s">
        <v>8</v>
      </c>
      <c r="I5" s="27"/>
      <c r="J5" s="26" t="s">
        <v>9</v>
      </c>
      <c r="K5" s="26" t="s">
        <v>10</v>
      </c>
      <c r="L5" s="26" t="s">
        <v>60</v>
      </c>
      <c r="M5" s="2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5">
      <c r="A6" s="9"/>
      <c r="B6" s="30"/>
      <c r="C6" s="10" t="s">
        <v>11</v>
      </c>
      <c r="D6" s="10" t="s">
        <v>12</v>
      </c>
      <c r="E6" s="27"/>
      <c r="F6" s="27"/>
      <c r="G6" s="32"/>
      <c r="H6" s="10" t="s">
        <v>59</v>
      </c>
      <c r="I6" s="10" t="s">
        <v>12</v>
      </c>
      <c r="J6" s="27"/>
      <c r="K6" s="27"/>
      <c r="L6" s="27"/>
      <c r="M6" s="2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7.5" hidden="1" x14ac:dyDescent="0.25">
      <c r="A7" s="2" t="s">
        <v>4</v>
      </c>
      <c r="B7" s="11"/>
      <c r="C7" s="10" t="s">
        <v>13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13</v>
      </c>
      <c r="I7" s="10" t="s">
        <v>13</v>
      </c>
      <c r="J7" s="10" t="s">
        <v>14</v>
      </c>
      <c r="K7" s="10" t="s">
        <v>15</v>
      </c>
      <c r="L7" s="10" t="s">
        <v>17</v>
      </c>
      <c r="M7" s="10" t="s">
        <v>18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idden="1" x14ac:dyDescent="0.25">
      <c r="A8" s="2" t="s">
        <v>4</v>
      </c>
      <c r="B8" s="11"/>
      <c r="C8" s="12">
        <v>12946.05</v>
      </c>
      <c r="D8" s="12">
        <v>18865.25</v>
      </c>
      <c r="E8" s="12">
        <v>0</v>
      </c>
      <c r="F8" s="12">
        <v>0</v>
      </c>
      <c r="G8" s="12">
        <v>0</v>
      </c>
      <c r="H8" s="12">
        <v>10864.3</v>
      </c>
      <c r="I8" s="12">
        <v>11215.92</v>
      </c>
      <c r="J8" s="12">
        <v>0</v>
      </c>
      <c r="K8" s="12">
        <v>0</v>
      </c>
      <c r="L8" s="12">
        <v>0</v>
      </c>
      <c r="M8" s="12">
        <v>53891.519999999997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5">
      <c r="A9" s="13" t="s">
        <v>19</v>
      </c>
      <c r="B9" s="14" t="s">
        <v>20</v>
      </c>
      <c r="C9" s="15">
        <v>12946.05</v>
      </c>
      <c r="D9" s="15">
        <v>18865.25</v>
      </c>
      <c r="E9" s="15">
        <f t="shared" ref="E9:E46" ca="1" si="0">INDIRECT("C[-1]",FALSE)-INDIRECT("C[-2]",FALSE)</f>
        <v>5919.2000000000007</v>
      </c>
      <c r="F9" s="15">
        <f t="shared" ref="F9:F46" ca="1" si="1">IF(INDIRECT("C[-3]",FALSE)=0,0,INDIRECT("C[-2]",FALSE)/INDIRECT("C[-3]",FALSE))*100</f>
        <v>145.72205421730953</v>
      </c>
      <c r="G9" s="15">
        <f t="shared" ref="G9:G46" ca="1" si="2">IF(INDIRECT("R9C[-3]",FALSE)=0,0,INDIRECT("C[-3]",FALSE)/INDIRECT("R9C[-3]",FALSE)*100)</f>
        <v>100</v>
      </c>
      <c r="H9" s="15">
        <v>10864.3</v>
      </c>
      <c r="I9" s="15">
        <v>11215.92</v>
      </c>
      <c r="J9" s="15">
        <f t="shared" ref="J9:J46" ca="1" si="3">INDIRECT("C[-1]",FALSE)-INDIRECT("C[-2]",FALSE)</f>
        <v>351.6200000000008</v>
      </c>
      <c r="K9" s="15">
        <f t="shared" ref="K9:K46" ca="1" si="4">IF(INDIRECT("C[-3]",FALSE)=0,0,INDIRECT("C[-2]",FALSE)/INDIRECT("C[-3]",FALSE))*100</f>
        <v>103.23647174691422</v>
      </c>
      <c r="L9" s="15">
        <f t="shared" ref="L9:L46" ca="1" si="5">IF(INDIRECT("R9C[-3]",FALSE)=0,0,INDIRECT("C[-3]",FALSE)/INDIRECT("R9C[-3]",FALSE))*100</f>
        <v>100</v>
      </c>
      <c r="M9" s="15" t="s">
        <v>4</v>
      </c>
      <c r="N9" s="16"/>
    </row>
    <row r="10" spans="1:34" outlineLevel="1" x14ac:dyDescent="0.25">
      <c r="A10" s="17" t="s">
        <v>21</v>
      </c>
      <c r="B10" s="18" t="s">
        <v>22</v>
      </c>
      <c r="C10" s="12">
        <v>-1076.25</v>
      </c>
      <c r="D10" s="12">
        <v>-680.46</v>
      </c>
      <c r="E10" s="12">
        <f t="shared" ca="1" si="0"/>
        <v>395.78999999999996</v>
      </c>
      <c r="F10" s="12">
        <f t="shared" ca="1" si="1"/>
        <v>63.225087108013945</v>
      </c>
      <c r="G10" s="12">
        <f t="shared" ca="1" si="2"/>
        <v>-3.6069492850611575</v>
      </c>
      <c r="H10" s="12">
        <v>3713.77</v>
      </c>
      <c r="I10" s="12">
        <v>3762.17</v>
      </c>
      <c r="J10" s="12">
        <f t="shared" ca="1" si="3"/>
        <v>48.400000000000091</v>
      </c>
      <c r="K10" s="12">
        <f t="shared" ca="1" si="4"/>
        <v>101.3032578754204</v>
      </c>
      <c r="L10" s="12">
        <f t="shared" ca="1" si="5"/>
        <v>33.543124416008673</v>
      </c>
      <c r="M10" s="12" t="s">
        <v>4</v>
      </c>
      <c r="N10" s="7"/>
    </row>
    <row r="11" spans="1:34" ht="38.25" outlineLevel="1" x14ac:dyDescent="0.25">
      <c r="A11" s="17" t="s">
        <v>21</v>
      </c>
      <c r="B11" s="18" t="s">
        <v>23</v>
      </c>
      <c r="C11" s="12">
        <v>1103.31</v>
      </c>
      <c r="D11" s="12">
        <v>2718.16</v>
      </c>
      <c r="E11" s="12">
        <f t="shared" ca="1" si="0"/>
        <v>1614.85</v>
      </c>
      <c r="F11" s="12">
        <f t="shared" ca="1" si="1"/>
        <v>246.36412250410129</v>
      </c>
      <c r="G11" s="12">
        <f t="shared" ca="1" si="2"/>
        <v>14.408290375160679</v>
      </c>
      <c r="H11" s="12">
        <v>777.78</v>
      </c>
      <c r="I11" s="12">
        <v>736.93</v>
      </c>
      <c r="J11" s="12">
        <f t="shared" ca="1" si="3"/>
        <v>-40.850000000000023</v>
      </c>
      <c r="K11" s="12">
        <f t="shared" ca="1" si="4"/>
        <v>94.747872148936722</v>
      </c>
      <c r="L11" s="12">
        <f t="shared" ca="1" si="5"/>
        <v>6.5703927988074087</v>
      </c>
      <c r="M11" s="12" t="s">
        <v>4</v>
      </c>
      <c r="N11" s="7"/>
    </row>
    <row r="12" spans="1:34" outlineLevel="1" x14ac:dyDescent="0.25">
      <c r="A12" s="17" t="s">
        <v>21</v>
      </c>
      <c r="B12" s="18" t="s">
        <v>24</v>
      </c>
      <c r="C12" s="12">
        <v>-2.4500000000000002</v>
      </c>
      <c r="D12" s="12">
        <v>27.14</v>
      </c>
      <c r="E12" s="12">
        <f t="shared" ca="1" si="0"/>
        <v>29.59</v>
      </c>
      <c r="F12" s="12">
        <f t="shared" ca="1" si="1"/>
        <v>-1107.7551020408162</v>
      </c>
      <c r="G12" s="12">
        <f t="shared" ca="1" si="2"/>
        <v>0.14386239249413604</v>
      </c>
      <c r="H12" s="12">
        <v>0</v>
      </c>
      <c r="I12" s="12">
        <v>0.69</v>
      </c>
      <c r="J12" s="12">
        <f t="shared" ca="1" si="3"/>
        <v>0.69</v>
      </c>
      <c r="K12" s="12">
        <f t="shared" ca="1" si="4"/>
        <v>0</v>
      </c>
      <c r="L12" s="12">
        <f t="shared" ca="1" si="5"/>
        <v>6.151969700211841E-3</v>
      </c>
      <c r="M12" s="12" t="s">
        <v>4</v>
      </c>
      <c r="N12" s="7"/>
    </row>
    <row r="13" spans="1:34" outlineLevel="1" x14ac:dyDescent="0.25">
      <c r="A13" s="17" t="s">
        <v>21</v>
      </c>
      <c r="B13" s="18" t="s">
        <v>25</v>
      </c>
      <c r="C13" s="12">
        <v>0.02</v>
      </c>
      <c r="D13" s="12">
        <v>2.68</v>
      </c>
      <c r="E13" s="12">
        <f t="shared" ca="1" si="0"/>
        <v>2.66</v>
      </c>
      <c r="F13" s="12">
        <f t="shared" ca="1" si="1"/>
        <v>13400</v>
      </c>
      <c r="G13" s="12">
        <f t="shared" ca="1" si="2"/>
        <v>1.4206013702442323E-2</v>
      </c>
      <c r="H13" s="12">
        <v>0.37</v>
      </c>
      <c r="I13" s="12">
        <v>0.37</v>
      </c>
      <c r="J13" s="12">
        <f t="shared" ca="1" si="3"/>
        <v>0</v>
      </c>
      <c r="K13" s="12">
        <f t="shared" ca="1" si="4"/>
        <v>100</v>
      </c>
      <c r="L13" s="12">
        <f t="shared" ca="1" si="5"/>
        <v>3.298882303012147E-3</v>
      </c>
      <c r="M13" s="12" t="s">
        <v>4</v>
      </c>
      <c r="N13" s="7"/>
    </row>
    <row r="14" spans="1:34" outlineLevel="1" x14ac:dyDescent="0.25">
      <c r="A14" s="17" t="s">
        <v>21</v>
      </c>
      <c r="B14" s="18" t="s">
        <v>26</v>
      </c>
      <c r="C14" s="12">
        <v>-323.98</v>
      </c>
      <c r="D14" s="12">
        <v>75.819999999999993</v>
      </c>
      <c r="E14" s="12">
        <f t="shared" ca="1" si="0"/>
        <v>399.8</v>
      </c>
      <c r="F14" s="12">
        <f t="shared" ca="1" si="1"/>
        <v>-23.402679177727016</v>
      </c>
      <c r="G14" s="12">
        <f t="shared" ca="1" si="2"/>
        <v>0.40190296974596146</v>
      </c>
      <c r="H14" s="12">
        <v>36.56</v>
      </c>
      <c r="I14" s="12">
        <v>0.51</v>
      </c>
      <c r="J14" s="12">
        <f t="shared" ca="1" si="3"/>
        <v>-36.050000000000004</v>
      </c>
      <c r="K14" s="12">
        <f t="shared" ca="1" si="4"/>
        <v>1.3949671772428884</v>
      </c>
      <c r="L14" s="12">
        <f t="shared" ca="1" si="5"/>
        <v>4.5471080392870131E-3</v>
      </c>
      <c r="M14" s="12" t="s">
        <v>4</v>
      </c>
      <c r="N14" s="7"/>
    </row>
    <row r="15" spans="1:34" ht="25.5" outlineLevel="1" x14ac:dyDescent="0.25">
      <c r="A15" s="17" t="s">
        <v>21</v>
      </c>
      <c r="B15" s="18" t="s">
        <v>27</v>
      </c>
      <c r="C15" s="12">
        <v>0</v>
      </c>
      <c r="D15" s="12">
        <v>0</v>
      </c>
      <c r="E15" s="12">
        <f t="shared" ca="1" si="0"/>
        <v>0</v>
      </c>
      <c r="F15" s="12">
        <f t="shared" ca="1" si="1"/>
        <v>0</v>
      </c>
      <c r="G15" s="12">
        <f t="shared" ca="1" si="2"/>
        <v>0</v>
      </c>
      <c r="H15" s="12">
        <v>0</v>
      </c>
      <c r="I15" s="12">
        <v>0</v>
      </c>
      <c r="J15" s="12">
        <f t="shared" ca="1" si="3"/>
        <v>0</v>
      </c>
      <c r="K15" s="12">
        <f t="shared" ca="1" si="4"/>
        <v>0</v>
      </c>
      <c r="L15" s="12">
        <f t="shared" ca="1" si="5"/>
        <v>0</v>
      </c>
      <c r="M15" s="12" t="s">
        <v>4</v>
      </c>
      <c r="N15" s="7"/>
    </row>
    <row r="16" spans="1:34" ht="25.5" outlineLevel="1" x14ac:dyDescent="0.25">
      <c r="A16" s="17" t="s">
        <v>21</v>
      </c>
      <c r="B16" s="18" t="s">
        <v>28</v>
      </c>
      <c r="C16" s="12">
        <v>-0.17</v>
      </c>
      <c r="D16" s="12">
        <v>0</v>
      </c>
      <c r="E16" s="12">
        <f t="shared" ca="1" si="0"/>
        <v>0.17</v>
      </c>
      <c r="F16" s="12">
        <f t="shared" ca="1" si="1"/>
        <v>0</v>
      </c>
      <c r="G16" s="12">
        <f t="shared" ca="1" si="2"/>
        <v>0</v>
      </c>
      <c r="H16" s="12">
        <v>0</v>
      </c>
      <c r="I16" s="12">
        <v>0</v>
      </c>
      <c r="J16" s="12">
        <f t="shared" ca="1" si="3"/>
        <v>0</v>
      </c>
      <c r="K16" s="12">
        <f t="shared" ca="1" si="4"/>
        <v>0</v>
      </c>
      <c r="L16" s="12">
        <f t="shared" ca="1" si="5"/>
        <v>0</v>
      </c>
      <c r="M16" s="12" t="s">
        <v>4</v>
      </c>
      <c r="N16" s="7"/>
    </row>
    <row r="17" spans="1:14" ht="25.5" outlineLevel="1" x14ac:dyDescent="0.25">
      <c r="A17" s="17" t="s">
        <v>21</v>
      </c>
      <c r="B17" s="18" t="s">
        <v>29</v>
      </c>
      <c r="C17" s="12">
        <v>0.93</v>
      </c>
      <c r="D17" s="12">
        <v>0</v>
      </c>
      <c r="E17" s="12">
        <f t="shared" ca="1" si="0"/>
        <v>-0.93</v>
      </c>
      <c r="F17" s="12">
        <f t="shared" ca="1" si="1"/>
        <v>0</v>
      </c>
      <c r="G17" s="12">
        <f t="shared" ca="1" si="2"/>
        <v>0</v>
      </c>
      <c r="H17" s="12">
        <v>0</v>
      </c>
      <c r="I17" s="12">
        <v>0</v>
      </c>
      <c r="J17" s="12">
        <f t="shared" ca="1" si="3"/>
        <v>0</v>
      </c>
      <c r="K17" s="12">
        <f t="shared" ca="1" si="4"/>
        <v>0</v>
      </c>
      <c r="L17" s="12">
        <f t="shared" ca="1" si="5"/>
        <v>0</v>
      </c>
      <c r="M17" s="12" t="s">
        <v>4</v>
      </c>
      <c r="N17" s="7"/>
    </row>
    <row r="18" spans="1:14" ht="25.5" outlineLevel="1" x14ac:dyDescent="0.25">
      <c r="A18" s="17" t="s">
        <v>21</v>
      </c>
      <c r="B18" s="18" t="s">
        <v>30</v>
      </c>
      <c r="C18" s="12">
        <v>-15.99</v>
      </c>
      <c r="D18" s="12">
        <v>31.99</v>
      </c>
      <c r="E18" s="12">
        <f t="shared" ca="1" si="0"/>
        <v>47.98</v>
      </c>
      <c r="F18" s="12">
        <f t="shared" ca="1" si="1"/>
        <v>-200.06253908692932</v>
      </c>
      <c r="G18" s="12">
        <f t="shared" ca="1" si="2"/>
        <v>0.16957103669445142</v>
      </c>
      <c r="H18" s="12">
        <v>0</v>
      </c>
      <c r="I18" s="12">
        <v>0</v>
      </c>
      <c r="J18" s="12">
        <f t="shared" ca="1" si="3"/>
        <v>0</v>
      </c>
      <c r="K18" s="12">
        <f t="shared" ca="1" si="4"/>
        <v>0</v>
      </c>
      <c r="L18" s="12">
        <f t="shared" ca="1" si="5"/>
        <v>0</v>
      </c>
      <c r="M18" s="12" t="s">
        <v>4</v>
      </c>
      <c r="N18" s="7"/>
    </row>
    <row r="19" spans="1:14" outlineLevel="1" x14ac:dyDescent="0.25">
      <c r="A19" s="17" t="s">
        <v>21</v>
      </c>
      <c r="B19" s="18" t="s">
        <v>31</v>
      </c>
      <c r="C19" s="12">
        <v>6.76</v>
      </c>
      <c r="D19" s="12">
        <v>0</v>
      </c>
      <c r="E19" s="12">
        <f t="shared" ca="1" si="0"/>
        <v>-6.76</v>
      </c>
      <c r="F19" s="12">
        <f t="shared" ca="1" si="1"/>
        <v>0</v>
      </c>
      <c r="G19" s="12">
        <f t="shared" ca="1" si="2"/>
        <v>0</v>
      </c>
      <c r="H19" s="12">
        <v>0</v>
      </c>
      <c r="I19" s="12">
        <v>0</v>
      </c>
      <c r="J19" s="12">
        <f t="shared" ca="1" si="3"/>
        <v>0</v>
      </c>
      <c r="K19" s="12">
        <f t="shared" ca="1" si="4"/>
        <v>0</v>
      </c>
      <c r="L19" s="12">
        <f t="shared" ca="1" si="5"/>
        <v>0</v>
      </c>
      <c r="M19" s="12" t="s">
        <v>4</v>
      </c>
      <c r="N19" s="7"/>
    </row>
    <row r="20" spans="1:14" outlineLevel="1" x14ac:dyDescent="0.25">
      <c r="A20" s="17" t="s">
        <v>21</v>
      </c>
      <c r="B20" s="18" t="s">
        <v>32</v>
      </c>
      <c r="C20" s="12">
        <v>1.55</v>
      </c>
      <c r="D20" s="12">
        <v>0</v>
      </c>
      <c r="E20" s="12">
        <f t="shared" ca="1" si="0"/>
        <v>-1.55</v>
      </c>
      <c r="F20" s="12">
        <f t="shared" ca="1" si="1"/>
        <v>0</v>
      </c>
      <c r="G20" s="12">
        <f t="shared" ca="1" si="2"/>
        <v>0</v>
      </c>
      <c r="H20" s="12">
        <v>0</v>
      </c>
      <c r="I20" s="12">
        <v>0</v>
      </c>
      <c r="J20" s="12">
        <f t="shared" ca="1" si="3"/>
        <v>0</v>
      </c>
      <c r="K20" s="12">
        <f t="shared" ca="1" si="4"/>
        <v>0</v>
      </c>
      <c r="L20" s="12">
        <f t="shared" ca="1" si="5"/>
        <v>0</v>
      </c>
      <c r="M20" s="12" t="s">
        <v>4</v>
      </c>
      <c r="N20" s="7"/>
    </row>
    <row r="21" spans="1:14" ht="25.5" outlineLevel="1" x14ac:dyDescent="0.25">
      <c r="A21" s="17" t="s">
        <v>21</v>
      </c>
      <c r="B21" s="18" t="s">
        <v>33</v>
      </c>
      <c r="C21" s="12">
        <v>627.91</v>
      </c>
      <c r="D21" s="12">
        <v>1059.43</v>
      </c>
      <c r="E21" s="12">
        <f t="shared" ca="1" si="0"/>
        <v>431.5200000000001</v>
      </c>
      <c r="F21" s="12">
        <f t="shared" ca="1" si="1"/>
        <v>168.72322466595534</v>
      </c>
      <c r="G21" s="12">
        <f t="shared" ca="1" si="2"/>
        <v>5.6157750361113692</v>
      </c>
      <c r="H21" s="12">
        <v>173.77</v>
      </c>
      <c r="I21" s="12">
        <v>0</v>
      </c>
      <c r="J21" s="12">
        <f t="shared" ca="1" si="3"/>
        <v>-173.77</v>
      </c>
      <c r="K21" s="12">
        <f t="shared" ca="1" si="4"/>
        <v>0</v>
      </c>
      <c r="L21" s="12">
        <f t="shared" ca="1" si="5"/>
        <v>0</v>
      </c>
      <c r="M21" s="12" t="s">
        <v>4</v>
      </c>
      <c r="N21" s="7"/>
    </row>
    <row r="22" spans="1:14" ht="38.25" outlineLevel="1" x14ac:dyDescent="0.25">
      <c r="A22" s="17" t="s">
        <v>21</v>
      </c>
      <c r="B22" s="18" t="s">
        <v>34</v>
      </c>
      <c r="C22" s="12">
        <v>31.63</v>
      </c>
      <c r="D22" s="12">
        <v>187.85</v>
      </c>
      <c r="E22" s="12">
        <f t="shared" ca="1" si="0"/>
        <v>156.22</v>
      </c>
      <c r="F22" s="12">
        <f t="shared" ca="1" si="1"/>
        <v>593.89819791337345</v>
      </c>
      <c r="G22" s="12">
        <f t="shared" ca="1" si="2"/>
        <v>0.99574614701633957</v>
      </c>
      <c r="H22" s="12">
        <v>555.95000000000005</v>
      </c>
      <c r="I22" s="12">
        <v>715.28</v>
      </c>
      <c r="J22" s="12">
        <f t="shared" ca="1" si="3"/>
        <v>159.32999999999993</v>
      </c>
      <c r="K22" s="12">
        <f t="shared" ca="1" si="4"/>
        <v>128.65905207302814</v>
      </c>
      <c r="L22" s="12">
        <f t="shared" ca="1" si="5"/>
        <v>6.3773636045906175</v>
      </c>
      <c r="M22" s="12" t="s">
        <v>4</v>
      </c>
      <c r="N22" s="7"/>
    </row>
    <row r="23" spans="1:14" outlineLevel="1" x14ac:dyDescent="0.25">
      <c r="A23" s="17" t="s">
        <v>21</v>
      </c>
      <c r="B23" s="18" t="s">
        <v>35</v>
      </c>
      <c r="C23" s="12">
        <v>317.77</v>
      </c>
      <c r="D23" s="12">
        <v>-241.66</v>
      </c>
      <c r="E23" s="12">
        <f t="shared" ca="1" si="0"/>
        <v>-559.42999999999995</v>
      </c>
      <c r="F23" s="12">
        <f t="shared" ca="1" si="1"/>
        <v>-76.048714479025719</v>
      </c>
      <c r="G23" s="12">
        <f t="shared" ca="1" si="2"/>
        <v>-1.2809795788553027</v>
      </c>
      <c r="H23" s="12">
        <v>3576.34</v>
      </c>
      <c r="I23" s="12">
        <v>3594.69</v>
      </c>
      <c r="J23" s="12">
        <f t="shared" ca="1" si="3"/>
        <v>18.349999999999909</v>
      </c>
      <c r="K23" s="12">
        <f t="shared" ca="1" si="4"/>
        <v>100.51309439259131</v>
      </c>
      <c r="L23" s="12">
        <f t="shared" ca="1" si="5"/>
        <v>32.049889799499283</v>
      </c>
      <c r="M23" s="12" t="s">
        <v>4</v>
      </c>
      <c r="N23" s="7"/>
    </row>
    <row r="24" spans="1:14" ht="25.5" outlineLevel="1" x14ac:dyDescent="0.25">
      <c r="A24" s="17" t="s">
        <v>21</v>
      </c>
      <c r="B24" s="18" t="s">
        <v>36</v>
      </c>
      <c r="C24" s="12">
        <v>316.2</v>
      </c>
      <c r="D24" s="12">
        <v>243.56</v>
      </c>
      <c r="E24" s="12">
        <f t="shared" ca="1" si="0"/>
        <v>-72.639999999999986</v>
      </c>
      <c r="F24" s="12">
        <f t="shared" ca="1" si="1"/>
        <v>77.027197975964583</v>
      </c>
      <c r="G24" s="12">
        <f t="shared" ca="1" si="2"/>
        <v>1.2910510064801686</v>
      </c>
      <c r="H24" s="12">
        <v>18.95</v>
      </c>
      <c r="I24" s="12">
        <v>22.99</v>
      </c>
      <c r="J24" s="12">
        <f t="shared" ca="1" si="3"/>
        <v>4.0399999999999991</v>
      </c>
      <c r="K24" s="12">
        <f t="shared" ca="1" si="4"/>
        <v>121.31926121372032</v>
      </c>
      <c r="L24" s="12">
        <f t="shared" ca="1" si="5"/>
        <v>0.20497649769256554</v>
      </c>
      <c r="M24" s="12" t="s">
        <v>4</v>
      </c>
      <c r="N24" s="7"/>
    </row>
    <row r="25" spans="1:14" ht="25.5" outlineLevel="1" x14ac:dyDescent="0.25">
      <c r="A25" s="17" t="s">
        <v>21</v>
      </c>
      <c r="B25" s="18" t="s">
        <v>37</v>
      </c>
      <c r="C25" s="12">
        <v>-5.54</v>
      </c>
      <c r="D25" s="12">
        <v>46.02</v>
      </c>
      <c r="E25" s="12">
        <f t="shared" ca="1" si="0"/>
        <v>51.56</v>
      </c>
      <c r="F25" s="12">
        <f t="shared" ca="1" si="1"/>
        <v>-830.68592057761737</v>
      </c>
      <c r="G25" s="12">
        <f t="shared" ca="1" si="2"/>
        <v>0.24394057857701329</v>
      </c>
      <c r="H25" s="12">
        <v>329.08</v>
      </c>
      <c r="I25" s="12">
        <v>328.79</v>
      </c>
      <c r="J25" s="12">
        <f t="shared" ca="1" si="3"/>
        <v>-0.28999999999996362</v>
      </c>
      <c r="K25" s="12">
        <f t="shared" ca="1" si="4"/>
        <v>99.911875531785597</v>
      </c>
      <c r="L25" s="12">
        <f t="shared" ca="1" si="5"/>
        <v>2.931458141641524</v>
      </c>
      <c r="M25" s="12" t="s">
        <v>4</v>
      </c>
      <c r="N25" s="7"/>
    </row>
    <row r="26" spans="1:14" ht="25.5" outlineLevel="1" x14ac:dyDescent="0.25">
      <c r="A26" s="17" t="s">
        <v>21</v>
      </c>
      <c r="B26" s="18" t="s">
        <v>38</v>
      </c>
      <c r="C26" s="12">
        <v>-245</v>
      </c>
      <c r="D26" s="12">
        <v>3175.76</v>
      </c>
      <c r="E26" s="12">
        <f t="shared" ca="1" si="0"/>
        <v>3420.76</v>
      </c>
      <c r="F26" s="12">
        <f t="shared" ca="1" si="1"/>
        <v>-1296.2285714285715</v>
      </c>
      <c r="G26" s="12">
        <f t="shared" ca="1" si="2"/>
        <v>16.833914207338889</v>
      </c>
      <c r="H26" s="12">
        <v>1360.14</v>
      </c>
      <c r="I26" s="12">
        <v>1542.8</v>
      </c>
      <c r="J26" s="12">
        <f t="shared" ca="1" si="3"/>
        <v>182.65999999999985</v>
      </c>
      <c r="K26" s="12">
        <f t="shared" ca="1" si="4"/>
        <v>113.42949990442159</v>
      </c>
      <c r="L26" s="12">
        <f t="shared" ca="1" si="5"/>
        <v>13.755447613749027</v>
      </c>
      <c r="M26" s="12" t="s">
        <v>4</v>
      </c>
      <c r="N26" s="7"/>
    </row>
    <row r="27" spans="1:14" ht="25.5" outlineLevel="1" x14ac:dyDescent="0.25">
      <c r="A27" s="17" t="s">
        <v>21</v>
      </c>
      <c r="B27" s="18" t="s">
        <v>39</v>
      </c>
      <c r="C27" s="12">
        <v>723.94</v>
      </c>
      <c r="D27" s="12">
        <v>1098.98</v>
      </c>
      <c r="E27" s="12">
        <f t="shared" ca="1" si="0"/>
        <v>375.03999999999996</v>
      </c>
      <c r="F27" s="12">
        <f t="shared" ca="1" si="1"/>
        <v>151.80539823742299</v>
      </c>
      <c r="G27" s="12">
        <f t="shared" ca="1" si="2"/>
        <v>5.8254197532500234</v>
      </c>
      <c r="H27" s="12">
        <v>89.27</v>
      </c>
      <c r="I27" s="12">
        <v>123.8</v>
      </c>
      <c r="J27" s="12">
        <f t="shared" ca="1" si="3"/>
        <v>34.53</v>
      </c>
      <c r="K27" s="12">
        <f t="shared" ca="1" si="4"/>
        <v>138.68040775176431</v>
      </c>
      <c r="L27" s="12">
        <f t="shared" ca="1" si="5"/>
        <v>1.1037881867916317</v>
      </c>
      <c r="M27" s="12" t="s">
        <v>4</v>
      </c>
      <c r="N27" s="7"/>
    </row>
    <row r="28" spans="1:14" ht="25.5" outlineLevel="1" x14ac:dyDescent="0.25">
      <c r="A28" s="17" t="s">
        <v>21</v>
      </c>
      <c r="B28" s="18" t="s">
        <v>40</v>
      </c>
      <c r="C28" s="12">
        <v>57.49</v>
      </c>
      <c r="D28" s="12">
        <v>254.1</v>
      </c>
      <c r="E28" s="12">
        <f t="shared" ca="1" si="0"/>
        <v>196.60999999999999</v>
      </c>
      <c r="F28" s="12">
        <f t="shared" ca="1" si="1"/>
        <v>441.98991128891976</v>
      </c>
      <c r="G28" s="12">
        <f t="shared" ca="1" si="2"/>
        <v>1.3469209260412662</v>
      </c>
      <c r="H28" s="12">
        <v>8.32</v>
      </c>
      <c r="I28" s="12">
        <v>8.32</v>
      </c>
      <c r="J28" s="12">
        <f t="shared" ca="1" si="3"/>
        <v>0</v>
      </c>
      <c r="K28" s="12">
        <f t="shared" ca="1" si="4"/>
        <v>100</v>
      </c>
      <c r="L28" s="12">
        <f t="shared" ca="1" si="5"/>
        <v>7.4180272327192057E-2</v>
      </c>
      <c r="M28" s="12" t="s">
        <v>4</v>
      </c>
      <c r="N28" s="7"/>
    </row>
    <row r="29" spans="1:14" ht="25.5" outlineLevel="1" x14ac:dyDescent="0.25">
      <c r="A29" s="17" t="s">
        <v>21</v>
      </c>
      <c r="B29" s="18" t="s">
        <v>41</v>
      </c>
      <c r="C29" s="12">
        <v>228</v>
      </c>
      <c r="D29" s="12">
        <v>97.37</v>
      </c>
      <c r="E29" s="12">
        <f t="shared" ca="1" si="0"/>
        <v>-130.63</v>
      </c>
      <c r="F29" s="12">
        <f t="shared" ca="1" si="1"/>
        <v>42.706140350877199</v>
      </c>
      <c r="G29" s="12">
        <f t="shared" ca="1" si="2"/>
        <v>0.51613416201746598</v>
      </c>
      <c r="H29" s="12">
        <v>0</v>
      </c>
      <c r="I29" s="12">
        <v>0</v>
      </c>
      <c r="J29" s="12">
        <f t="shared" ca="1" si="3"/>
        <v>0</v>
      </c>
      <c r="K29" s="12">
        <f t="shared" ca="1" si="4"/>
        <v>0</v>
      </c>
      <c r="L29" s="12">
        <f t="shared" ca="1" si="5"/>
        <v>0</v>
      </c>
      <c r="M29" s="12" t="s">
        <v>4</v>
      </c>
      <c r="N29" s="7"/>
    </row>
    <row r="30" spans="1:14" ht="38.25" outlineLevel="1" x14ac:dyDescent="0.25">
      <c r="A30" s="17" t="s">
        <v>21</v>
      </c>
      <c r="B30" s="18" t="s">
        <v>42</v>
      </c>
      <c r="C30" s="12">
        <v>-452.04</v>
      </c>
      <c r="D30" s="12">
        <v>173.21</v>
      </c>
      <c r="E30" s="12">
        <f t="shared" ca="1" si="0"/>
        <v>625.25</v>
      </c>
      <c r="F30" s="12">
        <f t="shared" ca="1" si="1"/>
        <v>-38.317405539332803</v>
      </c>
      <c r="G30" s="12">
        <f t="shared" ca="1" si="2"/>
        <v>0.91814314679105768</v>
      </c>
      <c r="H30" s="12">
        <v>92.06</v>
      </c>
      <c r="I30" s="12">
        <v>91.84</v>
      </c>
      <c r="J30" s="12">
        <f t="shared" ca="1" si="3"/>
        <v>-0.21999999999999886</v>
      </c>
      <c r="K30" s="12">
        <f t="shared" ca="1" si="4"/>
        <v>99.76102541820552</v>
      </c>
      <c r="L30" s="12">
        <f t="shared" ca="1" si="5"/>
        <v>0.8188360829963125</v>
      </c>
      <c r="M30" s="12" t="s">
        <v>4</v>
      </c>
      <c r="N30" s="7"/>
    </row>
    <row r="31" spans="1:14" outlineLevel="1" x14ac:dyDescent="0.25">
      <c r="A31" s="17" t="s">
        <v>21</v>
      </c>
      <c r="B31" s="18" t="s">
        <v>43</v>
      </c>
      <c r="C31" s="12">
        <v>134.83000000000001</v>
      </c>
      <c r="D31" s="12">
        <v>16.93</v>
      </c>
      <c r="E31" s="12">
        <f t="shared" ca="1" si="0"/>
        <v>-117.9</v>
      </c>
      <c r="F31" s="12">
        <f t="shared" ca="1" si="1"/>
        <v>12.556552695987538</v>
      </c>
      <c r="G31" s="12">
        <f t="shared" ca="1" si="2"/>
        <v>8.9741720888936005E-2</v>
      </c>
      <c r="H31" s="12">
        <v>0</v>
      </c>
      <c r="I31" s="12">
        <v>0</v>
      </c>
      <c r="J31" s="12">
        <f t="shared" ca="1" si="3"/>
        <v>0</v>
      </c>
      <c r="K31" s="12">
        <f t="shared" ca="1" si="4"/>
        <v>0</v>
      </c>
      <c r="L31" s="12">
        <f t="shared" ca="1" si="5"/>
        <v>0</v>
      </c>
      <c r="M31" s="12" t="s">
        <v>4</v>
      </c>
      <c r="N31" s="7"/>
    </row>
    <row r="32" spans="1:14" outlineLevel="1" x14ac:dyDescent="0.25">
      <c r="A32" s="17" t="s">
        <v>21</v>
      </c>
      <c r="B32" s="18" t="s">
        <v>44</v>
      </c>
      <c r="C32" s="12">
        <v>311.43</v>
      </c>
      <c r="D32" s="12">
        <v>0</v>
      </c>
      <c r="E32" s="12">
        <f t="shared" ca="1" si="0"/>
        <v>-311.43</v>
      </c>
      <c r="F32" s="12">
        <f t="shared" ca="1" si="1"/>
        <v>0</v>
      </c>
      <c r="G32" s="12">
        <f t="shared" ca="1" si="2"/>
        <v>0</v>
      </c>
      <c r="H32" s="12">
        <v>8.42</v>
      </c>
      <c r="I32" s="12">
        <v>8.42</v>
      </c>
      <c r="J32" s="12">
        <f t="shared" ca="1" si="3"/>
        <v>0</v>
      </c>
      <c r="K32" s="12">
        <f t="shared" ca="1" si="4"/>
        <v>100</v>
      </c>
      <c r="L32" s="12">
        <f t="shared" ca="1" si="5"/>
        <v>7.5071862138816975E-2</v>
      </c>
      <c r="M32" s="12" t="s">
        <v>4</v>
      </c>
      <c r="N32" s="7"/>
    </row>
    <row r="33" spans="1:34" ht="38.25" outlineLevel="1" x14ac:dyDescent="0.25">
      <c r="A33" s="17" t="s">
        <v>21</v>
      </c>
      <c r="B33" s="18" t="s">
        <v>45</v>
      </c>
      <c r="C33" s="12">
        <v>-19.940000000000001</v>
      </c>
      <c r="D33" s="12">
        <v>-25.66</v>
      </c>
      <c r="E33" s="12">
        <f t="shared" ca="1" si="0"/>
        <v>-5.7199999999999989</v>
      </c>
      <c r="F33" s="12">
        <f t="shared" ca="1" si="1"/>
        <v>128.68605817452357</v>
      </c>
      <c r="G33" s="12">
        <f t="shared" ca="1" si="2"/>
        <v>-0.13601728044950373</v>
      </c>
      <c r="H33" s="12">
        <v>2.25</v>
      </c>
      <c r="I33" s="12">
        <v>2.1800000000000002</v>
      </c>
      <c r="J33" s="12">
        <f t="shared" ca="1" si="3"/>
        <v>-6.999999999999984E-2</v>
      </c>
      <c r="K33" s="12">
        <f t="shared" ca="1" si="4"/>
        <v>96.888888888888886</v>
      </c>
      <c r="L33" s="12">
        <f t="shared" ca="1" si="5"/>
        <v>1.9436657893422922E-2</v>
      </c>
      <c r="M33" s="12" t="s">
        <v>4</v>
      </c>
      <c r="N33" s="7"/>
    </row>
    <row r="34" spans="1:34" outlineLevel="1" x14ac:dyDescent="0.25">
      <c r="A34" s="17" t="s">
        <v>21</v>
      </c>
      <c r="B34" s="18" t="s">
        <v>46</v>
      </c>
      <c r="C34" s="12">
        <v>24.89</v>
      </c>
      <c r="D34" s="12">
        <v>29.59</v>
      </c>
      <c r="E34" s="12">
        <f t="shared" ca="1" si="0"/>
        <v>4.6999999999999993</v>
      </c>
      <c r="F34" s="12">
        <f t="shared" ca="1" si="1"/>
        <v>118.88308557653676</v>
      </c>
      <c r="G34" s="12">
        <f t="shared" ca="1" si="2"/>
        <v>0.15684923337883147</v>
      </c>
      <c r="H34" s="12">
        <v>0</v>
      </c>
      <c r="I34" s="12">
        <v>0</v>
      </c>
      <c r="J34" s="12">
        <f t="shared" ca="1" si="3"/>
        <v>0</v>
      </c>
      <c r="K34" s="12">
        <f t="shared" ca="1" si="4"/>
        <v>0</v>
      </c>
      <c r="L34" s="12">
        <f t="shared" ca="1" si="5"/>
        <v>0</v>
      </c>
      <c r="M34" s="12" t="s">
        <v>4</v>
      </c>
      <c r="N34" s="7"/>
    </row>
    <row r="35" spans="1:34" outlineLevel="1" x14ac:dyDescent="0.25">
      <c r="A35" s="17" t="s">
        <v>21</v>
      </c>
      <c r="B35" s="18" t="s">
        <v>47</v>
      </c>
      <c r="C35" s="12">
        <v>47.15</v>
      </c>
      <c r="D35" s="12">
        <v>123.81</v>
      </c>
      <c r="E35" s="12">
        <f t="shared" ca="1" si="0"/>
        <v>76.66</v>
      </c>
      <c r="F35" s="12">
        <f t="shared" ca="1" si="1"/>
        <v>262.58748674443268</v>
      </c>
      <c r="G35" s="12">
        <f t="shared" ca="1" si="2"/>
        <v>0.65628602854454621</v>
      </c>
      <c r="H35" s="12">
        <v>95.58</v>
      </c>
      <c r="I35" s="12">
        <v>93.62</v>
      </c>
      <c r="J35" s="12">
        <f t="shared" ca="1" si="3"/>
        <v>-1.9599999999999937</v>
      </c>
      <c r="K35" s="12">
        <f t="shared" ca="1" si="4"/>
        <v>97.949361791169707</v>
      </c>
      <c r="L35" s="12">
        <f t="shared" ca="1" si="5"/>
        <v>0.83470638164323574</v>
      </c>
      <c r="M35" s="12" t="s">
        <v>4</v>
      </c>
      <c r="N35" s="7"/>
    </row>
    <row r="36" spans="1:34" ht="25.5" outlineLevel="1" x14ac:dyDescent="0.25">
      <c r="A36" s="17" t="s">
        <v>21</v>
      </c>
      <c r="B36" s="18" t="s">
        <v>48</v>
      </c>
      <c r="C36" s="12">
        <v>33.020000000000003</v>
      </c>
      <c r="D36" s="12">
        <v>-20.76</v>
      </c>
      <c r="E36" s="12">
        <f t="shared" ca="1" si="0"/>
        <v>-53.78</v>
      </c>
      <c r="F36" s="12">
        <f t="shared" ca="1" si="1"/>
        <v>-62.870987280436097</v>
      </c>
      <c r="G36" s="12">
        <f t="shared" ca="1" si="2"/>
        <v>-0.11004359868011292</v>
      </c>
      <c r="H36" s="12">
        <v>1.9</v>
      </c>
      <c r="I36" s="12">
        <v>1.37</v>
      </c>
      <c r="J36" s="12">
        <f t="shared" ca="1" si="3"/>
        <v>-0.5299999999999998</v>
      </c>
      <c r="K36" s="12">
        <f t="shared" ca="1" si="4"/>
        <v>72.105263157894754</v>
      </c>
      <c r="L36" s="12">
        <f t="shared" ca="1" si="5"/>
        <v>1.2214780419261193E-2</v>
      </c>
      <c r="M36" s="12" t="s">
        <v>4</v>
      </c>
      <c r="N36" s="7"/>
    </row>
    <row r="37" spans="1:34" outlineLevel="1" x14ac:dyDescent="0.25">
      <c r="A37" s="17" t="s">
        <v>21</v>
      </c>
      <c r="B37" s="18" t="s">
        <v>49</v>
      </c>
      <c r="C37" s="12">
        <v>-3.04</v>
      </c>
      <c r="D37" s="12">
        <v>-1.18</v>
      </c>
      <c r="E37" s="12">
        <f t="shared" ca="1" si="0"/>
        <v>1.86</v>
      </c>
      <c r="F37" s="12">
        <f t="shared" ca="1" si="1"/>
        <v>38.815789473684212</v>
      </c>
      <c r="G37" s="12">
        <f t="shared" ca="1" si="2"/>
        <v>-6.2548866301798279E-3</v>
      </c>
      <c r="H37" s="12">
        <v>9.19</v>
      </c>
      <c r="I37" s="12">
        <v>8.69</v>
      </c>
      <c r="J37" s="12">
        <f t="shared" ca="1" si="3"/>
        <v>-0.5</v>
      </c>
      <c r="K37" s="12">
        <f t="shared" ca="1" si="4"/>
        <v>94.559303590859628</v>
      </c>
      <c r="L37" s="12">
        <f t="shared" ca="1" si="5"/>
        <v>7.7479154630204203E-2</v>
      </c>
      <c r="M37" s="12" t="s">
        <v>4</v>
      </c>
      <c r="N37" s="7"/>
    </row>
    <row r="38" spans="1:34" outlineLevel="1" x14ac:dyDescent="0.25">
      <c r="A38" s="17" t="s">
        <v>21</v>
      </c>
      <c r="B38" s="18" t="s">
        <v>50</v>
      </c>
      <c r="C38" s="12">
        <v>-0.05</v>
      </c>
      <c r="D38" s="12">
        <v>38.020000000000003</v>
      </c>
      <c r="E38" s="12">
        <f t="shared" ca="1" si="0"/>
        <v>38.07</v>
      </c>
      <c r="F38" s="12">
        <f t="shared" ca="1" si="1"/>
        <v>-76040</v>
      </c>
      <c r="G38" s="12">
        <f t="shared" ca="1" si="2"/>
        <v>0.20153456752494667</v>
      </c>
      <c r="H38" s="12">
        <v>0</v>
      </c>
      <c r="I38" s="12">
        <v>0</v>
      </c>
      <c r="J38" s="12">
        <f t="shared" ca="1" si="3"/>
        <v>0</v>
      </c>
      <c r="K38" s="12">
        <f t="shared" ca="1" si="4"/>
        <v>0</v>
      </c>
      <c r="L38" s="12">
        <f t="shared" ca="1" si="5"/>
        <v>0</v>
      </c>
      <c r="M38" s="12" t="s">
        <v>4</v>
      </c>
      <c r="N38" s="7"/>
    </row>
    <row r="39" spans="1:34" ht="38.25" outlineLevel="1" x14ac:dyDescent="0.25">
      <c r="A39" s="17" t="s">
        <v>21</v>
      </c>
      <c r="B39" s="18" t="s">
        <v>51</v>
      </c>
      <c r="C39" s="12">
        <v>50.98</v>
      </c>
      <c r="D39" s="12">
        <v>4.37</v>
      </c>
      <c r="E39" s="12">
        <f t="shared" ca="1" si="0"/>
        <v>-46.61</v>
      </c>
      <c r="F39" s="12">
        <f t="shared" ca="1" si="1"/>
        <v>8.5719890153001188</v>
      </c>
      <c r="G39" s="12">
        <f t="shared" ca="1" si="2"/>
        <v>2.3164283537191396E-2</v>
      </c>
      <c r="H39" s="12">
        <v>0.76</v>
      </c>
      <c r="I39" s="12">
        <v>0.76</v>
      </c>
      <c r="J39" s="12">
        <f t="shared" ca="1" si="3"/>
        <v>0</v>
      </c>
      <c r="K39" s="12">
        <f t="shared" ca="1" si="4"/>
        <v>100</v>
      </c>
      <c r="L39" s="12">
        <f t="shared" ca="1" si="5"/>
        <v>6.776082568349274E-3</v>
      </c>
      <c r="M39" s="12" t="s">
        <v>4</v>
      </c>
      <c r="N39" s="7"/>
    </row>
    <row r="40" spans="1:34" ht="38.25" outlineLevel="1" x14ac:dyDescent="0.25">
      <c r="A40" s="17" t="s">
        <v>21</v>
      </c>
      <c r="B40" s="18" t="s">
        <v>52</v>
      </c>
      <c r="C40" s="12">
        <v>4781.9399999999996</v>
      </c>
      <c r="D40" s="12">
        <v>9753.57</v>
      </c>
      <c r="E40" s="12">
        <f t="shared" ca="1" si="0"/>
        <v>4971.63</v>
      </c>
      <c r="F40" s="12">
        <f t="shared" ca="1" si="1"/>
        <v>203.96680008532101</v>
      </c>
      <c r="G40" s="12">
        <f t="shared" ca="1" si="2"/>
        <v>51.701249652138195</v>
      </c>
      <c r="H40" s="12">
        <v>0</v>
      </c>
      <c r="I40" s="12">
        <v>0</v>
      </c>
      <c r="J40" s="12">
        <f t="shared" ca="1" si="3"/>
        <v>0</v>
      </c>
      <c r="K40" s="12">
        <f t="shared" ca="1" si="4"/>
        <v>0</v>
      </c>
      <c r="L40" s="12">
        <f t="shared" ca="1" si="5"/>
        <v>0</v>
      </c>
      <c r="M40" s="12" t="s">
        <v>4</v>
      </c>
      <c r="N40" s="7"/>
    </row>
    <row r="41" spans="1:34" outlineLevel="1" x14ac:dyDescent="0.25">
      <c r="A41" s="17" t="s">
        <v>21</v>
      </c>
      <c r="B41" s="18" t="s">
        <v>53</v>
      </c>
      <c r="C41" s="12">
        <v>1648.58</v>
      </c>
      <c r="D41" s="12">
        <v>474.8</v>
      </c>
      <c r="E41" s="12">
        <f t="shared" ca="1" si="0"/>
        <v>-1173.78</v>
      </c>
      <c r="F41" s="12">
        <f t="shared" ca="1" si="1"/>
        <v>28.800543498040742</v>
      </c>
      <c r="G41" s="12">
        <f t="shared" ca="1" si="2"/>
        <v>2.5167967559401547</v>
      </c>
      <c r="H41" s="12">
        <v>1.88</v>
      </c>
      <c r="I41" s="12">
        <v>1.88</v>
      </c>
      <c r="J41" s="12">
        <f t="shared" ca="1" si="3"/>
        <v>0</v>
      </c>
      <c r="K41" s="12">
        <f t="shared" ca="1" si="4"/>
        <v>100</v>
      </c>
      <c r="L41" s="12">
        <f t="shared" ca="1" si="5"/>
        <v>1.6761888458548205E-2</v>
      </c>
      <c r="M41" s="12" t="s">
        <v>4</v>
      </c>
      <c r="N41" s="7"/>
    </row>
    <row r="42" spans="1:34" outlineLevel="1" x14ac:dyDescent="0.25">
      <c r="A42" s="17" t="s">
        <v>21</v>
      </c>
      <c r="B42" s="18" t="s">
        <v>54</v>
      </c>
      <c r="C42" s="12">
        <v>4648.1099999999997</v>
      </c>
      <c r="D42" s="12">
        <v>9.06</v>
      </c>
      <c r="E42" s="12">
        <f t="shared" ca="1" si="0"/>
        <v>-4639.0499999999993</v>
      </c>
      <c r="F42" s="12">
        <f t="shared" ca="1" si="1"/>
        <v>0.19491793438623442</v>
      </c>
      <c r="G42" s="12">
        <f t="shared" ca="1" si="2"/>
        <v>4.8024807516465463E-2</v>
      </c>
      <c r="H42" s="12">
        <v>0</v>
      </c>
      <c r="I42" s="12">
        <v>0</v>
      </c>
      <c r="J42" s="12">
        <f t="shared" ca="1" si="3"/>
        <v>0</v>
      </c>
      <c r="K42" s="12">
        <f t="shared" ca="1" si="4"/>
        <v>0</v>
      </c>
      <c r="L42" s="12">
        <f t="shared" ca="1" si="5"/>
        <v>0</v>
      </c>
      <c r="M42" s="12" t="s">
        <v>4</v>
      </c>
      <c r="N42" s="7"/>
    </row>
    <row r="43" spans="1:34" ht="38.25" outlineLevel="1" x14ac:dyDescent="0.25">
      <c r="A43" s="17" t="s">
        <v>21</v>
      </c>
      <c r="B43" s="18" t="s">
        <v>55</v>
      </c>
      <c r="C43" s="12">
        <v>-1.02</v>
      </c>
      <c r="D43" s="12">
        <v>150.71</v>
      </c>
      <c r="E43" s="12">
        <f t="shared" ca="1" si="0"/>
        <v>151.73000000000002</v>
      </c>
      <c r="F43" s="12">
        <f t="shared" ca="1" si="1"/>
        <v>-14775.49019607843</v>
      </c>
      <c r="G43" s="12">
        <f t="shared" ca="1" si="2"/>
        <v>0.79887624070712027</v>
      </c>
      <c r="H43" s="12">
        <v>0</v>
      </c>
      <c r="I43" s="12">
        <v>0</v>
      </c>
      <c r="J43" s="12">
        <f t="shared" ca="1" si="3"/>
        <v>0</v>
      </c>
      <c r="K43" s="12">
        <f t="shared" ca="1" si="4"/>
        <v>0</v>
      </c>
      <c r="L43" s="12">
        <f t="shared" ca="1" si="5"/>
        <v>0</v>
      </c>
      <c r="M43" s="12" t="s">
        <v>4</v>
      </c>
      <c r="N43" s="7"/>
    </row>
    <row r="44" spans="1:34" ht="38.25" outlineLevel="1" x14ac:dyDescent="0.25">
      <c r="A44" s="17" t="s">
        <v>21</v>
      </c>
      <c r="B44" s="18" t="s">
        <v>56</v>
      </c>
      <c r="C44" s="12">
        <v>0</v>
      </c>
      <c r="D44" s="12">
        <v>75.239999999999995</v>
      </c>
      <c r="E44" s="12">
        <f t="shared" ca="1" si="0"/>
        <v>75.239999999999995</v>
      </c>
      <c r="F44" s="12">
        <f t="shared" ca="1" si="1"/>
        <v>0</v>
      </c>
      <c r="G44" s="12">
        <f t="shared" ca="1" si="2"/>
        <v>0.39882853394468665</v>
      </c>
      <c r="H44" s="12">
        <v>0</v>
      </c>
      <c r="I44" s="12">
        <v>0</v>
      </c>
      <c r="J44" s="12">
        <f t="shared" ca="1" si="3"/>
        <v>0</v>
      </c>
      <c r="K44" s="12">
        <f t="shared" ca="1" si="4"/>
        <v>0</v>
      </c>
      <c r="L44" s="12">
        <f t="shared" ca="1" si="5"/>
        <v>0</v>
      </c>
      <c r="M44" s="12" t="s">
        <v>4</v>
      </c>
      <c r="N44" s="7"/>
    </row>
    <row r="45" spans="1:34" ht="25.5" outlineLevel="1" x14ac:dyDescent="0.25">
      <c r="A45" s="17" t="s">
        <v>21</v>
      </c>
      <c r="B45" s="18" t="s">
        <v>57</v>
      </c>
      <c r="C45" s="12">
        <v>15.79</v>
      </c>
      <c r="D45" s="12">
        <v>-64.510000000000005</v>
      </c>
      <c r="E45" s="12">
        <f t="shared" ca="1" si="0"/>
        <v>-80.300000000000011</v>
      </c>
      <c r="F45" s="12">
        <f t="shared" ca="1" si="1"/>
        <v>-408.54971500949972</v>
      </c>
      <c r="G45" s="12">
        <f t="shared" ca="1" si="2"/>
        <v>-0.34195147162110229</v>
      </c>
      <c r="H45" s="12">
        <v>9.43</v>
      </c>
      <c r="I45" s="12">
        <v>167.55</v>
      </c>
      <c r="J45" s="12">
        <f t="shared" ca="1" si="3"/>
        <v>158.12</v>
      </c>
      <c r="K45" s="12">
        <f t="shared" ca="1" si="4"/>
        <v>1776.77624602333</v>
      </c>
      <c r="L45" s="12">
        <f t="shared" ca="1" si="5"/>
        <v>1.4938587293775278</v>
      </c>
      <c r="M45" s="12" t="s">
        <v>4</v>
      </c>
      <c r="N45" s="7"/>
    </row>
    <row r="46" spans="1:34" ht="25.5" outlineLevel="1" x14ac:dyDescent="0.25">
      <c r="A46" s="17" t="s">
        <v>21</v>
      </c>
      <c r="B46" s="18" t="s">
        <v>58</v>
      </c>
      <c r="C46" s="12">
        <v>-20.71</v>
      </c>
      <c r="D46" s="12">
        <v>31.31</v>
      </c>
      <c r="E46" s="12">
        <f t="shared" ca="1" si="0"/>
        <v>52.019999999999996</v>
      </c>
      <c r="F46" s="12">
        <f t="shared" ca="1" si="1"/>
        <v>-151.18300338000964</v>
      </c>
      <c r="G46" s="12">
        <f t="shared" ca="1" si="2"/>
        <v>0.16596652575502577</v>
      </c>
      <c r="H46" s="12">
        <v>2.5299999999999998</v>
      </c>
      <c r="I46" s="12">
        <v>2.27</v>
      </c>
      <c r="J46" s="12">
        <f t="shared" ca="1" si="3"/>
        <v>-0.25999999999999979</v>
      </c>
      <c r="K46" s="12">
        <f t="shared" ca="1" si="4"/>
        <v>89.723320158102766</v>
      </c>
      <c r="L46" s="12">
        <f t="shared" ca="1" si="5"/>
        <v>2.0239088723885336E-2</v>
      </c>
      <c r="M46" s="12" t="s">
        <v>4</v>
      </c>
      <c r="N46" s="7"/>
    </row>
    <row r="47" spans="1:34" ht="13.15" customHeight="1" x14ac:dyDescent="0.25">
      <c r="A47" s="7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</sheetData>
  <mergeCells count="16">
    <mergeCell ref="A48:M48"/>
    <mergeCell ref="C1:L1"/>
    <mergeCell ref="B2:M2"/>
    <mergeCell ref="B3:M3"/>
    <mergeCell ref="C4:G4"/>
    <mergeCell ref="H4:L4"/>
    <mergeCell ref="M4:M6"/>
    <mergeCell ref="B4:B6"/>
    <mergeCell ref="C5:D5"/>
    <mergeCell ref="E5:E6"/>
    <mergeCell ref="F5:F6"/>
    <mergeCell ref="H5:I5"/>
    <mergeCell ref="J5:J6"/>
    <mergeCell ref="K5:K6"/>
    <mergeCell ref="L5:L6"/>
    <mergeCell ref="G5:G6"/>
  </mergeCells>
  <pageMargins left="0.19685039370078741" right="0.19685039370078741" top="0.59055118110236227" bottom="0.59055118110236227" header="0.51181102362204722" footer="0.51181102362204722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SQUERY_65N_FNS_ANALYTIC&lt;/Code&gt;&#10;  &lt;ObjectCode&gt;SQUERY_65N_FNS_ANALYTIC&lt;/ObjectCode&gt;&#10;  &lt;DocName&gt;Аналитика. Виды экономической деятельности (тыс. руб.)(Аналитический отчет по данным ФНС (65н))&lt;/DocName&gt;&#10;  &lt;VariantName&gt;Аналитика. Виды экономической деятельности (тыс. руб.)&lt;/VariantName&gt;&#10;  &lt;VariantLink&gt;22692543&lt;/VariantLink&gt;&#10;  &lt;ReportCode&gt;SYS_49FBCEEB887D4A778D1B3B1485&lt;/ReportCode&gt;&#10;  &lt;SvodReportLink xsi:nil=&quot;true&quot; /&gt;&#10;  &lt;ReportLink&gt;22578934&lt;/ReportLink&gt;&#10;  &lt;SilentMode&gt;false&lt;/SilentMode&gt;&#10;&lt;/ShortPrimaryServiceReportArguments&gt;"/>
    <Parameter Name="cbcr_Документ!bcorr" Type="System.Int32" Value="1657594"/>
    <Parameter Name="cbcr_Документ!corr" Type="System.Int32" Value="1656828"/>
  </Parameters>
</MailMerge>
</file>

<file path=customXml/itemProps1.xml><?xml version="1.0" encoding="utf-8"?>
<ds:datastoreItem xmlns:ds="http://schemas.openxmlformats.org/officeDocument/2006/customXml" ds:itemID="{89568578-344C-4B7B-8581-17B994A8DC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Боровая Светлана Васильевна</dc:creator>
  <cp:lastModifiedBy>Резервный компьютер</cp:lastModifiedBy>
  <cp:lastPrinted>2024-03-06T01:35:51Z</cp:lastPrinted>
  <dcterms:created xsi:type="dcterms:W3CDTF">2024-03-06T01:32:05Z</dcterms:created>
  <dcterms:modified xsi:type="dcterms:W3CDTF">2024-03-06T01:38:26Z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Аналитика. Виды экономической деятельности (тыс. руб.)(Аналитический отчет по данным ФНС (65н))</vt:lpwstr>
  </property>
  <property fmtid="{D5CDD505-2E9C-101B-9397-08002B2CF9AE}" pid="3" name="Название отчета">
    <vt:lpwstr>Аналитика. Виды экономической деятельности (тыс. руб.)(2).xlsx</vt:lpwstr>
  </property>
  <property fmtid="{D5CDD505-2E9C-101B-9397-08002B2CF9AE}" pid="4" name="Версия клиента">
    <vt:lpwstr>23.2.42.2150 (.NET 4.7.2)</vt:lpwstr>
  </property>
  <property fmtid="{D5CDD505-2E9C-101B-9397-08002B2CF9AE}" pid="5" name="Версия базы">
    <vt:lpwstr>23.2.3582.33117257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finupr24</vt:lpwstr>
  </property>
  <property fmtid="{D5CDD505-2E9C-101B-9397-08002B2CF9AE}" pid="9" name="Пользователь">
    <vt:lpwstr>боровая</vt:lpwstr>
  </property>
  <property fmtid="{D5CDD505-2E9C-101B-9397-08002B2CF9AE}" pid="10" name="Шаблон">
    <vt:lpwstr>pricaz65n_Analytic.xlt</vt:lpwstr>
  </property>
  <property fmtid="{D5CDD505-2E9C-101B-9397-08002B2CF9AE}" pid="11" name="Локальная база">
    <vt:lpwstr>не используется</vt:lpwstr>
  </property>
</Properties>
</file>