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35" windowWidth="15570" windowHeight="12015" tabRatio="849" activeTab="1"/>
  </bookViews>
  <sheets>
    <sheet name="19.10.2021 3" sheetId="12" r:id="rId1"/>
    <sheet name="19.10.2021 Прил 4" sheetId="13" r:id="rId2"/>
  </sheets>
  <definedNames>
    <definedName name="_xlnm.Print_Titles" localSheetId="0">'19.10.2021 3'!$15:$16</definedName>
    <definedName name="_xlnm.Print_Area" localSheetId="0">'19.10.2021 3'!$A$1:$L$24</definedName>
  </definedNames>
  <calcPr calcId="145621"/>
</workbook>
</file>

<file path=xl/calcChain.xml><?xml version="1.0" encoding="utf-8"?>
<calcChain xmlns="http://schemas.openxmlformats.org/spreadsheetml/2006/main">
  <c r="E44" i="13" l="1"/>
  <c r="I24" i="12"/>
  <c r="F40" i="13" l="1"/>
  <c r="F23" i="13"/>
  <c r="F19" i="13" s="1"/>
  <c r="I24" i="13"/>
  <c r="J18" i="12"/>
  <c r="J17" i="12" s="1"/>
  <c r="L17" i="12"/>
  <c r="I19" i="12"/>
  <c r="I18" i="12" s="1"/>
  <c r="I20" i="12"/>
  <c r="I22" i="12"/>
  <c r="E40" i="13"/>
  <c r="E37" i="13" s="1"/>
  <c r="F36" i="13"/>
  <c r="G36" i="13"/>
  <c r="G28" i="13" s="1"/>
  <c r="H36" i="13"/>
  <c r="H33" i="13"/>
  <c r="E41" i="13"/>
  <c r="D41" i="13"/>
  <c r="D37" i="13"/>
  <c r="H44" i="13"/>
  <c r="H41" i="13"/>
  <c r="G44" i="13"/>
  <c r="I42" i="13"/>
  <c r="I39" i="13"/>
  <c r="H40" i="13"/>
  <c r="H37" i="13"/>
  <c r="G40" i="13"/>
  <c r="G37" i="13" s="1"/>
  <c r="I38" i="13"/>
  <c r="H26" i="13"/>
  <c r="G26" i="13"/>
  <c r="G13" i="13" s="1"/>
  <c r="F26" i="13"/>
  <c r="F13" i="13"/>
  <c r="E26" i="13"/>
  <c r="E13" i="13" s="1"/>
  <c r="D26" i="13"/>
  <c r="D13" i="13"/>
  <c r="H27" i="13"/>
  <c r="H14" i="13"/>
  <c r="G27" i="13"/>
  <c r="G14" i="13" s="1"/>
  <c r="F27" i="13"/>
  <c r="F14" i="13"/>
  <c r="E27" i="13"/>
  <c r="E14" i="13"/>
  <c r="D36" i="13"/>
  <c r="D28" i="13" s="1"/>
  <c r="D35" i="13"/>
  <c r="I35" i="13" s="1"/>
  <c r="I27" i="13" s="1"/>
  <c r="I34" i="13"/>
  <c r="I32" i="13"/>
  <c r="I31" i="13"/>
  <c r="I30" i="13"/>
  <c r="I26" i="13" s="1"/>
  <c r="H29" i="13"/>
  <c r="G29" i="13"/>
  <c r="E29" i="13"/>
  <c r="D29" i="13"/>
  <c r="I29" i="13" s="1"/>
  <c r="I22" i="13"/>
  <c r="I21" i="13"/>
  <c r="I18" i="13"/>
  <c r="I17" i="13"/>
  <c r="L22" i="12"/>
  <c r="K22" i="12"/>
  <c r="K17" i="12" s="1"/>
  <c r="H22" i="12"/>
  <c r="L18" i="12"/>
  <c r="K18" i="12"/>
  <c r="H18" i="12"/>
  <c r="D23" i="13" s="1"/>
  <c r="F41" i="13"/>
  <c r="H13" i="13"/>
  <c r="G23" i="13"/>
  <c r="G19" i="13" s="1"/>
  <c r="G16" i="13" s="1"/>
  <c r="H28" i="13"/>
  <c r="H25" i="13" s="1"/>
  <c r="G33" i="13"/>
  <c r="D27" i="13"/>
  <c r="D14" i="13" s="1"/>
  <c r="H23" i="13"/>
  <c r="H19" i="13" s="1"/>
  <c r="I17" i="12" l="1"/>
  <c r="E23" i="13"/>
  <c r="D19" i="13"/>
  <c r="D16" i="13" s="1"/>
  <c r="D20" i="13"/>
  <c r="I13" i="13"/>
  <c r="F20" i="13"/>
  <c r="D33" i="13"/>
  <c r="I33" i="13" s="1"/>
  <c r="G20" i="13"/>
  <c r="H17" i="12"/>
  <c r="G25" i="13"/>
  <c r="F33" i="13"/>
  <c r="F28" i="13"/>
  <c r="I28" i="13" s="1"/>
  <c r="I14" i="13"/>
  <c r="D25" i="13"/>
  <c r="F37" i="13"/>
  <c r="I37" i="13" s="1"/>
  <c r="I44" i="13"/>
  <c r="G15" i="13"/>
  <c r="G12" i="13" s="1"/>
  <c r="G41" i="13"/>
  <c r="I41" i="13" s="1"/>
  <c r="H16" i="13"/>
  <c r="H15" i="13"/>
  <c r="H12" i="13" s="1"/>
  <c r="D15" i="13"/>
  <c r="I40" i="13"/>
  <c r="I36" i="13"/>
  <c r="H20" i="13"/>
  <c r="I23" i="13"/>
  <c r="F25" i="13" l="1"/>
  <c r="I25" i="13" s="1"/>
  <c r="F15" i="13"/>
  <c r="F12" i="13" s="1"/>
  <c r="E20" i="13"/>
  <c r="I20" i="13" s="1"/>
  <c r="E19" i="13"/>
  <c r="F16" i="13"/>
  <c r="D12" i="13"/>
  <c r="E16" i="13" l="1"/>
  <c r="I16" i="13" s="1"/>
  <c r="E15" i="13"/>
  <c r="I19" i="13"/>
  <c r="E12" i="13" l="1"/>
  <c r="I12" i="13" s="1"/>
  <c r="I15" i="13"/>
</calcChain>
</file>

<file path=xl/sharedStrings.xml><?xml version="1.0" encoding="utf-8"?>
<sst xmlns="http://schemas.openxmlformats.org/spreadsheetml/2006/main" count="113" uniqueCount="57">
  <si>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</si>
  <si>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</si>
  <si>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</si>
  <si>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</si>
  <si>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</si>
  <si>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</si>
  <si>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</si>
  <si>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</si>
  <si>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</si>
  <si>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</si>
  <si>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</si>
  <si>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</si>
  <si>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</si>
  <si>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</si>
  <si>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</si>
  <si>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</si>
  <si>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</si>
  <si>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</si>
  <si>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</si>
  <si>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</si>
  <si>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</si>
  <si>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</si>
  <si>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</si>
  <si>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</si>
  <si>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</si>
  <si>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</si>
  <si>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</si>
  <si>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</si>
  <si>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1.1</t>
  </si>
  <si>
    <t>0494120170</t>
  </si>
  <si>
    <t>2.1</t>
  </si>
  <si>
    <t>2.2</t>
  </si>
  <si>
    <t>Источники ресурсного обеспечения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</si>
  <si>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</si>
  <si>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</si>
  <si>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</si>
  <si>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</si>
  <si>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</si>
  <si>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r>
      <t xml:space="preserve">Основное мероприятие: </t>
    </r>
    <r>
      <rPr>
        <sz val="11"/>
        <color indexed="8"/>
        <rFont val="Times New Roman"/>
        <family val="1"/>
        <charset val="204"/>
      </rPr>
      <t>Содействие развитию физической культуры и спорта в Ханкайском муниципальном округе</t>
    </r>
  </si>
  <si>
    <t>отдел социальной и молодежной политики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</si>
  <si>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</si>
  <si>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</si>
  <si>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Приложение № 1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</si>
  <si>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</si>
  <si>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</si>
  <si>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</si>
  <si>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 xml:space="preserve">  к постановлению Администрации Ханкайского муниципального округа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</si>
  <si>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</si>
  <si>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</si>
  <si>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 xml:space="preserve">                            Ханкайского муниципального округа</t>
  </si>
  <si>
    <t xml:space="preserve">                к постановлению Администрации </t>
  </si>
  <si>
    <t xml:space="preserve">Приложение № 2
к муниципальной программе «Развитие физической культуры и спорта в Ханкайском муниципальном округе» на 2020 - 2024 годы
</t>
  </si>
  <si>
    <t>1,2</t>
  </si>
  <si>
    <t>Расходы на приобретение и поставку спортивного инвентаря, спортивного оборудования и иного имущества для проведения "Сельских спортивных игр"</t>
  </si>
  <si>
    <t>04941S2230</t>
  </si>
  <si>
    <t xml:space="preserve">               от  24.12.2021 № 1670-па</t>
  </si>
  <si>
    <t>от  24.12.2021 № 1670-па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</si>
</sst>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0" fillId="0" borderId="0" xfId="0" applyNumberFormat="1" applyFont="1" applyFill="1"/>
    <xf numFmtId="164" fontId="6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1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view="pageBreakPreview" zoomScale="90" zoomScaleNormal="100" zoomScaleSheetLayoutView="90" workbookViewId="0">
      <selection activeCell="H7" sqref="H7:L7"/>
    </sheetView>
  </sheetViews>
  <sheetFormatPr defaultColWidth="9.140625" defaultRowHeight="15" x14ac:dyDescent="0.25"/>
  <cols>
    <col min="1" max="1" width="5.42578125" style="10" customWidth="1"/>
    <col min="2" max="2" width="46" style="10" customWidth="1"/>
    <col min="3" max="3" width="21.42578125" style="10" customWidth="1"/>
    <col min="4" max="5" width="9.140625" style="10"/>
    <col min="6" max="6" width="17.42578125" style="10" customWidth="1"/>
    <col min="7" max="7" width="9.140625" style="10"/>
    <col min="8" max="8" width="12.5703125" style="10" customWidth="1"/>
    <col min="9" max="9" width="12.7109375" style="10" customWidth="1"/>
    <col min="10" max="10" width="10.140625" style="10" bestFit="1" customWidth="1"/>
    <col min="11" max="12" width="9.28515625" style="10" bestFit="1" customWidth="1"/>
    <col min="13" max="16384" width="9.140625" style="10"/>
  </cols>
  <sheetData>
    <row r="4" spans="1:12" ht="19.5" customHeight="1" x14ac:dyDescent="0.3">
      <c r="G4" s="29"/>
      <c r="H4" s="29"/>
      <c r="I4" s="44" t="s">
        <v>42</v>
      </c>
      <c r="J4" s="45"/>
      <c r="K4" s="45"/>
      <c r="L4" s="45"/>
    </row>
    <row r="5" spans="1:12" ht="27.75" customHeight="1" x14ac:dyDescent="0.3">
      <c r="G5" s="29"/>
      <c r="H5" s="44" t="s">
        <v>50</v>
      </c>
      <c r="I5" s="45"/>
      <c r="J5" s="45"/>
      <c r="K5" s="45"/>
      <c r="L5" s="45"/>
    </row>
    <row r="6" spans="1:12" ht="18.75" x14ac:dyDescent="0.3">
      <c r="G6" s="44" t="s">
        <v>49</v>
      </c>
      <c r="H6" s="45"/>
      <c r="I6" s="45"/>
      <c r="J6" s="45"/>
      <c r="K6" s="45"/>
      <c r="L6" s="45"/>
    </row>
    <row r="7" spans="1:12" ht="18.75" x14ac:dyDescent="0.3">
      <c r="G7" s="29"/>
      <c r="H7" s="44" t="s">
        <v>55</v>
      </c>
      <c r="I7" s="45"/>
      <c r="J7" s="45"/>
      <c r="K7" s="45"/>
      <c r="L7" s="45"/>
    </row>
    <row r="8" spans="1:12" ht="21" customHeight="1" x14ac:dyDescent="0.3">
      <c r="I8" s="26"/>
      <c r="J8" s="25"/>
      <c r="K8" s="25"/>
      <c r="L8" s="25"/>
    </row>
    <row r="9" spans="1:12" ht="76.5" customHeight="1" x14ac:dyDescent="0.25">
      <c r="I9" s="46" t="s">
        <v>41</v>
      </c>
      <c r="J9" s="47"/>
      <c r="K9" s="47"/>
      <c r="L9" s="47"/>
    </row>
    <row r="10" spans="1:12" ht="15.6" x14ac:dyDescent="0.3">
      <c r="A10" s="9"/>
    </row>
    <row r="11" spans="1:12" ht="18.75" x14ac:dyDescent="0.25">
      <c r="A11" s="41" t="s">
        <v>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8.75" x14ac:dyDescent="0.25">
      <c r="A12" s="41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8.75" x14ac:dyDescent="0.25">
      <c r="A13" s="41" t="s">
        <v>36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8" x14ac:dyDescent="0.3">
      <c r="A14" s="11"/>
    </row>
    <row r="15" spans="1:12" ht="30.75" customHeight="1" x14ac:dyDescent="0.25">
      <c r="A15" s="43" t="s">
        <v>2</v>
      </c>
      <c r="B15" s="43" t="s">
        <v>3</v>
      </c>
      <c r="C15" s="43" t="s">
        <v>4</v>
      </c>
      <c r="D15" s="43" t="s">
        <v>5</v>
      </c>
      <c r="E15" s="43"/>
      <c r="F15" s="43"/>
      <c r="G15" s="43"/>
      <c r="H15" s="43" t="s">
        <v>6</v>
      </c>
      <c r="I15" s="43"/>
      <c r="J15" s="43"/>
      <c r="K15" s="43"/>
      <c r="L15" s="43"/>
    </row>
    <row r="16" spans="1:12" x14ac:dyDescent="0.25">
      <c r="A16" s="43"/>
      <c r="B16" s="43"/>
      <c r="C16" s="43"/>
      <c r="D16" s="3" t="s">
        <v>7</v>
      </c>
      <c r="E16" s="3" t="s">
        <v>8</v>
      </c>
      <c r="F16" s="3" t="s">
        <v>9</v>
      </c>
      <c r="G16" s="3" t="s">
        <v>10</v>
      </c>
      <c r="H16" s="3">
        <v>2020</v>
      </c>
      <c r="I16" s="3">
        <v>2021</v>
      </c>
      <c r="J16" s="3">
        <v>2022</v>
      </c>
      <c r="K16" s="3">
        <v>2023</v>
      </c>
      <c r="L16" s="3">
        <v>2024</v>
      </c>
    </row>
    <row r="17" spans="1:12" s="14" customFormat="1" ht="73.5" customHeight="1" x14ac:dyDescent="0.25">
      <c r="A17" s="12"/>
      <c r="B17" s="13" t="s">
        <v>37</v>
      </c>
      <c r="C17" s="5" t="s">
        <v>39</v>
      </c>
      <c r="D17" s="5" t="s">
        <v>11</v>
      </c>
      <c r="E17" s="5" t="s">
        <v>11</v>
      </c>
      <c r="F17" s="5" t="s">
        <v>11</v>
      </c>
      <c r="G17" s="5" t="s">
        <v>11</v>
      </c>
      <c r="H17" s="24">
        <f>H18+H22</f>
        <v>3594.8290000000002</v>
      </c>
      <c r="I17" s="24">
        <f>I18+I22</f>
        <v>1878.4989999999998</v>
      </c>
      <c r="J17" s="24">
        <f>J18+J22</f>
        <v>2351.614</v>
      </c>
      <c r="K17" s="24">
        <f>K18+K22</f>
        <v>661</v>
      </c>
      <c r="L17" s="24">
        <f>L18+L22</f>
        <v>661</v>
      </c>
    </row>
    <row r="18" spans="1:12" ht="59.25" customHeight="1" x14ac:dyDescent="0.25">
      <c r="A18" s="15" t="s">
        <v>12</v>
      </c>
      <c r="B18" s="16" t="s">
        <v>38</v>
      </c>
      <c r="C18" s="3" t="s">
        <v>39</v>
      </c>
      <c r="D18" s="3" t="s">
        <v>11</v>
      </c>
      <c r="E18" s="3" t="s">
        <v>11</v>
      </c>
      <c r="F18" s="3" t="s">
        <v>11</v>
      </c>
      <c r="G18" s="3" t="s">
        <v>11</v>
      </c>
      <c r="H18" s="18">
        <f>H19+H20</f>
        <v>561</v>
      </c>
      <c r="I18" s="18">
        <f>I19+I20</f>
        <v>661</v>
      </c>
      <c r="J18" s="18">
        <f>J19+J20+J21</f>
        <v>813.33</v>
      </c>
      <c r="K18" s="18">
        <f>K19+K20</f>
        <v>661</v>
      </c>
      <c r="L18" s="18">
        <f>L19+L20</f>
        <v>661</v>
      </c>
    </row>
    <row r="19" spans="1:12" ht="26.25" customHeight="1" x14ac:dyDescent="0.25">
      <c r="A19" s="39" t="s">
        <v>28</v>
      </c>
      <c r="B19" s="40" t="s">
        <v>13</v>
      </c>
      <c r="C19" s="37" t="s">
        <v>39</v>
      </c>
      <c r="D19" s="3">
        <v>956</v>
      </c>
      <c r="E19" s="3">
        <v>1102</v>
      </c>
      <c r="F19" s="17" t="s">
        <v>29</v>
      </c>
      <c r="G19" s="3">
        <v>240</v>
      </c>
      <c r="H19" s="18">
        <v>561</v>
      </c>
      <c r="I19" s="18">
        <f>631+8.3</f>
        <v>639.29999999999995</v>
      </c>
      <c r="J19" s="18">
        <v>631</v>
      </c>
      <c r="K19" s="18">
        <v>631</v>
      </c>
      <c r="L19" s="18">
        <v>631</v>
      </c>
    </row>
    <row r="20" spans="1:12" ht="26.25" customHeight="1" x14ac:dyDescent="0.25">
      <c r="A20" s="39"/>
      <c r="B20" s="40"/>
      <c r="C20" s="38"/>
      <c r="D20" s="3">
        <v>956</v>
      </c>
      <c r="E20" s="3">
        <v>1102</v>
      </c>
      <c r="F20" s="17" t="s">
        <v>29</v>
      </c>
      <c r="G20" s="3">
        <v>850</v>
      </c>
      <c r="H20" s="18">
        <v>0</v>
      </c>
      <c r="I20" s="18">
        <f>30-8.3</f>
        <v>21.7</v>
      </c>
      <c r="J20" s="18">
        <v>30</v>
      </c>
      <c r="K20" s="18">
        <v>30</v>
      </c>
      <c r="L20" s="18">
        <v>30</v>
      </c>
    </row>
    <row r="21" spans="1:12" ht="60.6" customHeight="1" x14ac:dyDescent="0.25">
      <c r="A21" s="32" t="s">
        <v>52</v>
      </c>
      <c r="B21" s="33" t="s">
        <v>53</v>
      </c>
      <c r="C21" s="30" t="s">
        <v>39</v>
      </c>
      <c r="D21" s="31">
        <v>956</v>
      </c>
      <c r="E21" s="31">
        <v>1102</v>
      </c>
      <c r="F21" s="17" t="s">
        <v>54</v>
      </c>
      <c r="G21" s="31">
        <v>240</v>
      </c>
      <c r="H21" s="18">
        <v>0</v>
      </c>
      <c r="I21" s="18">
        <v>0</v>
      </c>
      <c r="J21" s="18">
        <v>152.33000000000001</v>
      </c>
      <c r="K21" s="18">
        <v>0</v>
      </c>
      <c r="L21" s="18">
        <v>0</v>
      </c>
    </row>
    <row r="22" spans="1:12" ht="82.5" customHeight="1" x14ac:dyDescent="0.25">
      <c r="A22" s="15" t="s">
        <v>14</v>
      </c>
      <c r="B22" s="8" t="s">
        <v>15</v>
      </c>
      <c r="C22" s="3" t="s">
        <v>39</v>
      </c>
      <c r="D22" s="3" t="s">
        <v>11</v>
      </c>
      <c r="E22" s="3" t="s">
        <v>11</v>
      </c>
      <c r="F22" s="3" t="s">
        <v>11</v>
      </c>
      <c r="G22" s="3" t="s">
        <v>11</v>
      </c>
      <c r="H22" s="18">
        <f>H23+H24</f>
        <v>3033.8290000000002</v>
      </c>
      <c r="I22" s="18">
        <f>I23+I24</f>
        <v>1217.4989999999998</v>
      </c>
      <c r="J22" s="18">
        <v>1538.2840000000001</v>
      </c>
      <c r="K22" s="18">
        <f>K23+K24</f>
        <v>0</v>
      </c>
      <c r="L22" s="18">
        <f>L23+L24</f>
        <v>0</v>
      </c>
    </row>
    <row r="23" spans="1:12" ht="92.25" customHeight="1" x14ac:dyDescent="0.25">
      <c r="A23" s="19" t="s">
        <v>30</v>
      </c>
      <c r="B23" s="20" t="s">
        <v>34</v>
      </c>
      <c r="C23" s="3" t="s">
        <v>39</v>
      </c>
      <c r="D23" s="3">
        <v>956</v>
      </c>
      <c r="E23" s="3">
        <v>1102</v>
      </c>
      <c r="F23" s="21" t="s">
        <v>35</v>
      </c>
      <c r="G23" s="3">
        <v>410</v>
      </c>
      <c r="H23" s="18">
        <v>2932.2060000000001</v>
      </c>
      <c r="I23" s="18">
        <v>0</v>
      </c>
      <c r="J23" s="18">
        <v>1127.31</v>
      </c>
      <c r="K23" s="18">
        <v>0</v>
      </c>
      <c r="L23" s="18">
        <v>0</v>
      </c>
    </row>
    <row r="24" spans="1:12" ht="50.25" customHeight="1" x14ac:dyDescent="0.25">
      <c r="A24" s="19" t="s">
        <v>31</v>
      </c>
      <c r="B24" s="22" t="s">
        <v>33</v>
      </c>
      <c r="C24" s="3" t="s">
        <v>39</v>
      </c>
      <c r="D24" s="3">
        <v>958</v>
      </c>
      <c r="E24" s="3">
        <v>1102</v>
      </c>
      <c r="F24" s="21" t="s">
        <v>35</v>
      </c>
      <c r="G24" s="3">
        <v>610</v>
      </c>
      <c r="H24" s="18">
        <v>101.623</v>
      </c>
      <c r="I24" s="18">
        <f>1526.743-237.102-72.142</f>
        <v>1217.4989999999998</v>
      </c>
      <c r="J24" s="18">
        <v>410.97399999999999</v>
      </c>
      <c r="K24" s="18">
        <v>0</v>
      </c>
      <c r="L24" s="18">
        <v>0</v>
      </c>
    </row>
    <row r="25" spans="1:12" ht="30.6" customHeight="1" x14ac:dyDescent="0.3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</row>
    <row r="26" spans="1:12" ht="14.45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4.45" x14ac:dyDescent="0.3">
      <c r="A27" s="35"/>
      <c r="B27" s="35"/>
      <c r="C27" s="35"/>
      <c r="D27" s="35"/>
      <c r="E27" s="35"/>
      <c r="F27" s="35"/>
      <c r="G27" s="35"/>
      <c r="H27" s="36"/>
      <c r="I27" s="35"/>
      <c r="J27" s="35"/>
      <c r="K27" s="35"/>
      <c r="L27" s="35"/>
    </row>
    <row r="28" spans="1:12" ht="14.45" x14ac:dyDescent="0.3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</row>
    <row r="29" spans="1:12" ht="14.45" x14ac:dyDescent="0.3">
      <c r="H29" s="23"/>
    </row>
  </sheetData>
  <mergeCells count="16">
    <mergeCell ref="I4:L4"/>
    <mergeCell ref="H5:L5"/>
    <mergeCell ref="G6:L6"/>
    <mergeCell ref="H7:L7"/>
    <mergeCell ref="I9:L9"/>
    <mergeCell ref="C19:C20"/>
    <mergeCell ref="A19:A20"/>
    <mergeCell ref="B19:B20"/>
    <mergeCell ref="A11:L11"/>
    <mergeCell ref="A12:L12"/>
    <mergeCell ref="A13:L13"/>
    <mergeCell ref="A15:A16"/>
    <mergeCell ref="B15:B16"/>
    <mergeCell ref="C15:C16"/>
    <mergeCell ref="D15:G15"/>
    <mergeCell ref="H15:L15"/>
  </mergeCells>
  <pageMargins left="0.51181102362204722" right="0.11811023622047245" top="0.74803149606299213" bottom="0" header="0.31496062992125984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100" zoomScaleSheetLayoutView="100" workbookViewId="0">
      <selection activeCell="F3" sqref="F3:I3"/>
    </sheetView>
  </sheetViews>
  <sheetFormatPr defaultColWidth="9.140625" defaultRowHeight="15" x14ac:dyDescent="0.25"/>
  <cols>
    <col min="1" max="1" width="6.28515625" style="1" customWidth="1"/>
    <col min="2" max="2" width="39.5703125" style="1" customWidth="1"/>
    <col min="3" max="3" width="17.85546875" style="1" customWidth="1"/>
    <col min="4" max="4" width="12" style="1" customWidth="1"/>
    <col min="5" max="5" width="11.85546875" style="1" customWidth="1"/>
    <col min="6" max="6" width="10.28515625" style="1" customWidth="1"/>
    <col min="7" max="8" width="9.140625" style="1"/>
    <col min="9" max="9" width="11.85546875" style="1" customWidth="1"/>
    <col min="10" max="16384" width="9.140625" style="1"/>
  </cols>
  <sheetData>
    <row r="1" spans="1:9" s="10" customFormat="1" ht="31.5" customHeight="1" x14ac:dyDescent="0.25">
      <c r="F1" s="52" t="s">
        <v>43</v>
      </c>
      <c r="G1" s="53"/>
      <c r="H1" s="53"/>
      <c r="I1" s="53"/>
    </row>
    <row r="2" spans="1:9" s="10" customFormat="1" ht="36" customHeight="1" x14ac:dyDescent="0.25">
      <c r="F2" s="55" t="s">
        <v>46</v>
      </c>
      <c r="G2" s="56"/>
      <c r="H2" s="56"/>
      <c r="I2" s="56"/>
    </row>
    <row r="3" spans="1:9" s="10" customFormat="1" ht="17.25" customHeight="1" x14ac:dyDescent="0.25">
      <c r="F3" s="55" t="s">
        <v>56</v>
      </c>
      <c r="G3" s="56"/>
      <c r="H3" s="56"/>
      <c r="I3" s="56"/>
    </row>
    <row r="4" spans="1:9" s="10" customFormat="1" ht="21" customHeight="1" x14ac:dyDescent="0.3">
      <c r="I4" s="26"/>
    </row>
    <row r="5" spans="1:9" ht="90" customHeight="1" x14ac:dyDescent="0.25">
      <c r="F5" s="46" t="s">
        <v>51</v>
      </c>
      <c r="G5" s="54"/>
      <c r="H5" s="54"/>
      <c r="I5" s="54"/>
    </row>
    <row r="6" spans="1:9" ht="18.75" x14ac:dyDescent="0.25">
      <c r="A6" s="59" t="s">
        <v>0</v>
      </c>
      <c r="B6" s="59"/>
      <c r="C6" s="59"/>
      <c r="D6" s="59"/>
      <c r="E6" s="59"/>
      <c r="F6" s="59"/>
      <c r="G6" s="59"/>
      <c r="H6" s="59"/>
      <c r="I6" s="59"/>
    </row>
    <row r="7" spans="1:9" ht="59.25" customHeight="1" x14ac:dyDescent="0.25">
      <c r="A7" s="60" t="s">
        <v>40</v>
      </c>
      <c r="B7" s="61"/>
      <c r="C7" s="61"/>
      <c r="D7" s="61"/>
      <c r="E7" s="61"/>
      <c r="F7" s="61"/>
      <c r="G7" s="61"/>
      <c r="H7" s="61"/>
      <c r="I7" s="61"/>
    </row>
    <row r="8" spans="1:9" ht="16.899999999999999" x14ac:dyDescent="0.3">
      <c r="A8" s="2"/>
    </row>
    <row r="9" spans="1:9" ht="32.25" customHeight="1" x14ac:dyDescent="0.25">
      <c r="A9" s="43" t="s">
        <v>2</v>
      </c>
      <c r="B9" s="43" t="s">
        <v>16</v>
      </c>
      <c r="C9" s="57" t="s">
        <v>32</v>
      </c>
      <c r="D9" s="43" t="s">
        <v>17</v>
      </c>
      <c r="E9" s="43"/>
      <c r="F9" s="43"/>
      <c r="G9" s="43"/>
      <c r="H9" s="43"/>
      <c r="I9" s="43"/>
    </row>
    <row r="10" spans="1:9" x14ac:dyDescent="0.25">
      <c r="A10" s="43"/>
      <c r="B10" s="43"/>
      <c r="C10" s="58"/>
      <c r="D10" s="3">
        <v>2020</v>
      </c>
      <c r="E10" s="3">
        <v>2021</v>
      </c>
      <c r="F10" s="3">
        <v>2022</v>
      </c>
      <c r="G10" s="3">
        <v>2023</v>
      </c>
      <c r="H10" s="3">
        <v>2024</v>
      </c>
      <c r="I10" s="3" t="s">
        <v>18</v>
      </c>
    </row>
    <row r="11" spans="1:9" ht="14.45" x14ac:dyDescent="0.3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3">
        <v>9</v>
      </c>
    </row>
    <row r="12" spans="1:9" ht="26.25" customHeight="1" x14ac:dyDescent="0.25">
      <c r="A12" s="63"/>
      <c r="B12" s="64" t="s">
        <v>19</v>
      </c>
      <c r="C12" s="5" t="s">
        <v>20</v>
      </c>
      <c r="D12" s="6">
        <f>D13+D14+D15</f>
        <v>13677.832189999999</v>
      </c>
      <c r="E12" s="6">
        <f>E13+E14+E15</f>
        <v>4844.8770000000004</v>
      </c>
      <c r="F12" s="6">
        <f>F13+F14+F15</f>
        <v>2351.614</v>
      </c>
      <c r="G12" s="6">
        <f>G13+G14+G15</f>
        <v>661</v>
      </c>
      <c r="H12" s="6">
        <f>H13+H14+H15</f>
        <v>661</v>
      </c>
      <c r="I12" s="6">
        <f>D12+E12+F12+G12+H12</f>
        <v>22196.323190000003</v>
      </c>
    </row>
    <row r="13" spans="1:9" ht="29.25" customHeight="1" x14ac:dyDescent="0.25">
      <c r="A13" s="63"/>
      <c r="B13" s="64"/>
      <c r="C13" s="3" t="s">
        <v>21</v>
      </c>
      <c r="D13" s="6">
        <f>D17+D26+D38</f>
        <v>0</v>
      </c>
      <c r="E13" s="6">
        <f>E17+E26+E38</f>
        <v>2907.05</v>
      </c>
      <c r="F13" s="6">
        <f>F17+F26+F38</f>
        <v>0</v>
      </c>
      <c r="G13" s="6">
        <f>G17+G26+G38</f>
        <v>0</v>
      </c>
      <c r="H13" s="6">
        <f>H17+H26+H38</f>
        <v>0</v>
      </c>
      <c r="I13" s="6">
        <f>D13+E13+F13+G13+H13</f>
        <v>2907.05</v>
      </c>
    </row>
    <row r="14" spans="1:9" ht="21" customHeight="1" x14ac:dyDescent="0.25">
      <c r="A14" s="63"/>
      <c r="B14" s="64"/>
      <c r="C14" s="3" t="s">
        <v>22</v>
      </c>
      <c r="D14" s="6">
        <f>D18+D27+D43</f>
        <v>10083.003189999999</v>
      </c>
      <c r="E14" s="6">
        <f>E18+E27+E43</f>
        <v>59.328000000000003</v>
      </c>
      <c r="F14" s="6">
        <f>F18+F27+F43</f>
        <v>0</v>
      </c>
      <c r="G14" s="6">
        <f>G18+G27+G43</f>
        <v>0</v>
      </c>
      <c r="H14" s="6">
        <f>H18+H27+H43</f>
        <v>0</v>
      </c>
      <c r="I14" s="6">
        <f>D14+E14+F14+G14+H14</f>
        <v>10142.331189999999</v>
      </c>
    </row>
    <row r="15" spans="1:9" ht="23.25" customHeight="1" x14ac:dyDescent="0.25">
      <c r="A15" s="63"/>
      <c r="B15" s="64"/>
      <c r="C15" s="3" t="s">
        <v>23</v>
      </c>
      <c r="D15" s="6">
        <f>D19+D28+D44</f>
        <v>3594.8290000000002</v>
      </c>
      <c r="E15" s="6">
        <f>E19+E28+E44</f>
        <v>1878.4989999999998</v>
      </c>
      <c r="F15" s="6">
        <f>F19+F28+F44+F40</f>
        <v>2351.614</v>
      </c>
      <c r="G15" s="6">
        <f>G19+G28+G44</f>
        <v>661</v>
      </c>
      <c r="H15" s="6">
        <f>H19+H28+H44</f>
        <v>661</v>
      </c>
      <c r="I15" s="6">
        <f>D15+E15+F15+G15+H15</f>
        <v>9146.9419999999991</v>
      </c>
    </row>
    <row r="16" spans="1:9" ht="16.5" customHeight="1" x14ac:dyDescent="0.25">
      <c r="A16" s="51" t="s">
        <v>12</v>
      </c>
      <c r="B16" s="65" t="s">
        <v>47</v>
      </c>
      <c r="C16" s="5" t="s">
        <v>20</v>
      </c>
      <c r="D16" s="6">
        <f>D17+D18+D19</f>
        <v>561</v>
      </c>
      <c r="E16" s="6">
        <f>E17+E18+E19</f>
        <v>661</v>
      </c>
      <c r="F16" s="6">
        <f>F17+F18+F19</f>
        <v>813.33</v>
      </c>
      <c r="G16" s="6">
        <f>G17+G18+G19</f>
        <v>661</v>
      </c>
      <c r="H16" s="6">
        <f>H17+H18+H19</f>
        <v>661</v>
      </c>
      <c r="I16" s="6">
        <f>D16+E16+F16+G16+H16</f>
        <v>3357.33</v>
      </c>
    </row>
    <row r="17" spans="1:9" ht="30" x14ac:dyDescent="0.25">
      <c r="A17" s="51"/>
      <c r="B17" s="66"/>
      <c r="C17" s="3" t="s">
        <v>21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f t="shared" ref="I17:I36" si="0">D17+E17+F17+G17+H17</f>
        <v>0</v>
      </c>
    </row>
    <row r="18" spans="1:9" x14ac:dyDescent="0.25">
      <c r="A18" s="51"/>
      <c r="B18" s="66"/>
      <c r="C18" s="3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f t="shared" si="0"/>
        <v>0</v>
      </c>
    </row>
    <row r="19" spans="1:9" x14ac:dyDescent="0.25">
      <c r="A19" s="51"/>
      <c r="B19" s="67"/>
      <c r="C19" s="3" t="s">
        <v>23</v>
      </c>
      <c r="D19" s="6">
        <f>D23</f>
        <v>561</v>
      </c>
      <c r="E19" s="6">
        <f>E23</f>
        <v>661</v>
      </c>
      <c r="F19" s="6">
        <f>F23+F24</f>
        <v>813.33</v>
      </c>
      <c r="G19" s="6">
        <f>G23</f>
        <v>661</v>
      </c>
      <c r="H19" s="6">
        <f>H23</f>
        <v>661</v>
      </c>
      <c r="I19" s="7">
        <f t="shared" si="0"/>
        <v>3357.33</v>
      </c>
    </row>
    <row r="20" spans="1:9" ht="26.25" customHeight="1" x14ac:dyDescent="0.25">
      <c r="A20" s="51" t="s">
        <v>24</v>
      </c>
      <c r="B20" s="62" t="s">
        <v>13</v>
      </c>
      <c r="C20" s="5" t="s">
        <v>20</v>
      </c>
      <c r="D20" s="6">
        <f>D21+D22+D23</f>
        <v>561</v>
      </c>
      <c r="E20" s="6">
        <f>E21+E22+E23</f>
        <v>661</v>
      </c>
      <c r="F20" s="6">
        <f>F21+F22+F23</f>
        <v>661</v>
      </c>
      <c r="G20" s="6">
        <f>G21+G22+G23</f>
        <v>661</v>
      </c>
      <c r="H20" s="6">
        <f>H21+H22+H23</f>
        <v>661</v>
      </c>
      <c r="I20" s="7">
        <f t="shared" si="0"/>
        <v>3205</v>
      </c>
    </row>
    <row r="21" spans="1:9" ht="26.25" customHeight="1" x14ac:dyDescent="0.25">
      <c r="A21" s="51"/>
      <c r="B21" s="62"/>
      <c r="C21" s="3" t="s">
        <v>21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0"/>
        <v>0</v>
      </c>
    </row>
    <row r="22" spans="1:9" ht="21" customHeight="1" x14ac:dyDescent="0.25">
      <c r="A22" s="51"/>
      <c r="B22" s="62"/>
      <c r="C22" s="3" t="s">
        <v>22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f t="shared" si="0"/>
        <v>0</v>
      </c>
    </row>
    <row r="23" spans="1:9" ht="21" customHeight="1" x14ac:dyDescent="0.25">
      <c r="A23" s="51"/>
      <c r="B23" s="62"/>
      <c r="C23" s="3" t="s">
        <v>23</v>
      </c>
      <c r="D23" s="6">
        <f>'19.10.2021 3'!H18</f>
        <v>561</v>
      </c>
      <c r="E23" s="6">
        <f>'19.10.2021 3'!I18</f>
        <v>661</v>
      </c>
      <c r="F23" s="6">
        <f>'19.10.2021 3'!J18-152.33</f>
        <v>661</v>
      </c>
      <c r="G23" s="6">
        <f>'19.10.2021 3'!K18</f>
        <v>661</v>
      </c>
      <c r="H23" s="6">
        <f>'19.10.2021 3'!L18</f>
        <v>661</v>
      </c>
      <c r="I23" s="7">
        <f t="shared" si="0"/>
        <v>3205</v>
      </c>
    </row>
    <row r="24" spans="1:9" ht="64.150000000000006" customHeight="1" x14ac:dyDescent="0.25">
      <c r="A24" s="34">
        <v>1.2</v>
      </c>
      <c r="B24" s="33" t="s">
        <v>53</v>
      </c>
      <c r="C24" s="31" t="s">
        <v>23</v>
      </c>
      <c r="D24" s="6">
        <v>0</v>
      </c>
      <c r="E24" s="6">
        <v>0</v>
      </c>
      <c r="F24" s="6">
        <v>152.33000000000001</v>
      </c>
      <c r="G24" s="6">
        <v>0</v>
      </c>
      <c r="H24" s="6">
        <v>0</v>
      </c>
      <c r="I24" s="7">
        <f t="shared" si="0"/>
        <v>152.33000000000001</v>
      </c>
    </row>
    <row r="25" spans="1:9" ht="20.25" customHeight="1" x14ac:dyDescent="0.25">
      <c r="A25" s="51" t="s">
        <v>14</v>
      </c>
      <c r="B25" s="62" t="s">
        <v>25</v>
      </c>
      <c r="C25" s="5" t="s">
        <v>20</v>
      </c>
      <c r="D25" s="6">
        <f>D26+D27+D28</f>
        <v>13116.832189999999</v>
      </c>
      <c r="E25" s="6">
        <v>0</v>
      </c>
      <c r="F25" s="6">
        <f>F26+F27+F28</f>
        <v>1538.2839999999999</v>
      </c>
      <c r="G25" s="6">
        <f>G26+G27+G28</f>
        <v>0</v>
      </c>
      <c r="H25" s="6">
        <f>H26+H27+H28</f>
        <v>0</v>
      </c>
      <c r="I25" s="7">
        <f t="shared" si="0"/>
        <v>14655.116189999999</v>
      </c>
    </row>
    <row r="26" spans="1:9" ht="32.25" customHeight="1" x14ac:dyDescent="0.25">
      <c r="A26" s="51"/>
      <c r="B26" s="62"/>
      <c r="C26" s="3" t="s">
        <v>21</v>
      </c>
      <c r="D26" s="6">
        <f t="shared" ref="D26:I27" si="1">D30+D34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</row>
    <row r="27" spans="1:9" ht="20.25" customHeight="1" x14ac:dyDescent="0.25">
      <c r="A27" s="51"/>
      <c r="B27" s="62"/>
      <c r="C27" s="3" t="s">
        <v>22</v>
      </c>
      <c r="D27" s="6">
        <f t="shared" si="1"/>
        <v>10083.003189999999</v>
      </c>
      <c r="E27" s="6">
        <f t="shared" si="1"/>
        <v>0</v>
      </c>
      <c r="F27" s="6">
        <f t="shared" si="1"/>
        <v>0</v>
      </c>
      <c r="G27" s="6">
        <f t="shared" si="1"/>
        <v>0</v>
      </c>
      <c r="H27" s="6">
        <f t="shared" si="1"/>
        <v>0</v>
      </c>
      <c r="I27" s="6">
        <f t="shared" si="1"/>
        <v>10083.003189999999</v>
      </c>
    </row>
    <row r="28" spans="1:9" ht="22.5" customHeight="1" x14ac:dyDescent="0.25">
      <c r="A28" s="51"/>
      <c r="B28" s="62"/>
      <c r="C28" s="3" t="s">
        <v>23</v>
      </c>
      <c r="D28" s="6">
        <f>D32+D36</f>
        <v>3033.8290000000002</v>
      </c>
      <c r="E28" s="6">
        <v>0</v>
      </c>
      <c r="F28" s="6">
        <f>F32+F36</f>
        <v>1538.2839999999999</v>
      </c>
      <c r="G28" s="6">
        <f>G32+G36</f>
        <v>0</v>
      </c>
      <c r="H28" s="6">
        <f>H32+H36</f>
        <v>0</v>
      </c>
      <c r="I28" s="7">
        <f t="shared" si="0"/>
        <v>4572.1130000000003</v>
      </c>
    </row>
    <row r="29" spans="1:9" ht="21.75" customHeight="1" x14ac:dyDescent="0.25">
      <c r="A29" s="51" t="s">
        <v>26</v>
      </c>
      <c r="B29" s="51" t="s">
        <v>34</v>
      </c>
      <c r="C29" s="5" t="s">
        <v>20</v>
      </c>
      <c r="D29" s="6">
        <f>D30+D31+D32</f>
        <v>2932.2060000000001</v>
      </c>
      <c r="E29" s="6">
        <f>E30+E31+E32</f>
        <v>0</v>
      </c>
      <c r="F29" s="6">
        <v>1127.31</v>
      </c>
      <c r="G29" s="6">
        <f>G30+G31+G32</f>
        <v>0</v>
      </c>
      <c r="H29" s="6">
        <f>H30+H31+H32</f>
        <v>0</v>
      </c>
      <c r="I29" s="7">
        <f t="shared" si="0"/>
        <v>4059.5160000000001</v>
      </c>
    </row>
    <row r="30" spans="1:9" ht="36" customHeight="1" x14ac:dyDescent="0.25">
      <c r="A30" s="51"/>
      <c r="B30" s="51"/>
      <c r="C30" s="3" t="s">
        <v>21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f t="shared" si="0"/>
        <v>0</v>
      </c>
    </row>
    <row r="31" spans="1:9" ht="18" customHeight="1" x14ac:dyDescent="0.25">
      <c r="A31" s="51"/>
      <c r="B31" s="51"/>
      <c r="C31" s="3" t="s">
        <v>22</v>
      </c>
      <c r="D31" s="6"/>
      <c r="E31" s="6">
        <v>0</v>
      </c>
      <c r="F31" s="6">
        <v>0</v>
      </c>
      <c r="G31" s="6">
        <v>0</v>
      </c>
      <c r="H31" s="6">
        <v>0</v>
      </c>
      <c r="I31" s="7">
        <f t="shared" si="0"/>
        <v>0</v>
      </c>
    </row>
    <row r="32" spans="1:9" ht="19.5" customHeight="1" x14ac:dyDescent="0.25">
      <c r="A32" s="51"/>
      <c r="B32" s="51"/>
      <c r="C32" s="3" t="s">
        <v>23</v>
      </c>
      <c r="D32" s="6">
        <v>2932.2060000000001</v>
      </c>
      <c r="E32" s="6">
        <v>0</v>
      </c>
      <c r="F32" s="6">
        <v>1127.31</v>
      </c>
      <c r="G32" s="6">
        <v>0</v>
      </c>
      <c r="H32" s="6">
        <v>0</v>
      </c>
      <c r="I32" s="7">
        <f t="shared" si="0"/>
        <v>4059.5160000000001</v>
      </c>
    </row>
    <row r="33" spans="1:9" x14ac:dyDescent="0.25">
      <c r="A33" s="51" t="s">
        <v>27</v>
      </c>
      <c r="B33" s="51" t="s">
        <v>33</v>
      </c>
      <c r="C33" s="5" t="s">
        <v>20</v>
      </c>
      <c r="D33" s="6">
        <f>D34+D35+D36</f>
        <v>10184.626189999999</v>
      </c>
      <c r="E33" s="6">
        <v>0</v>
      </c>
      <c r="F33" s="6">
        <f>F34+F35+F36</f>
        <v>410.97399999999999</v>
      </c>
      <c r="G33" s="6">
        <f>G34+G35+G36</f>
        <v>0</v>
      </c>
      <c r="H33" s="6">
        <f>H34+H35+H36</f>
        <v>0</v>
      </c>
      <c r="I33" s="7">
        <f t="shared" si="0"/>
        <v>10595.600189999999</v>
      </c>
    </row>
    <row r="34" spans="1:9" ht="27.75" customHeight="1" x14ac:dyDescent="0.25">
      <c r="A34" s="51"/>
      <c r="B34" s="51"/>
      <c r="C34" s="3" t="s">
        <v>21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>
        <f t="shared" si="0"/>
        <v>0</v>
      </c>
    </row>
    <row r="35" spans="1:9" ht="21.75" customHeight="1" x14ac:dyDescent="0.25">
      <c r="A35" s="51"/>
      <c r="B35" s="51"/>
      <c r="C35" s="3" t="s">
        <v>22</v>
      </c>
      <c r="D35" s="6">
        <f>10890-806.99681</f>
        <v>10083.003189999999</v>
      </c>
      <c r="E35" s="6">
        <v>0</v>
      </c>
      <c r="F35" s="6">
        <v>0</v>
      </c>
      <c r="G35" s="6">
        <v>0</v>
      </c>
      <c r="H35" s="6">
        <v>0</v>
      </c>
      <c r="I35" s="7">
        <f t="shared" si="0"/>
        <v>10083.003189999999</v>
      </c>
    </row>
    <row r="36" spans="1:9" ht="21.75" customHeight="1" x14ac:dyDescent="0.25">
      <c r="A36" s="51"/>
      <c r="B36" s="51"/>
      <c r="C36" s="3" t="s">
        <v>23</v>
      </c>
      <c r="D36" s="6">
        <f>'19.10.2021 3'!H24</f>
        <v>101.623</v>
      </c>
      <c r="E36" s="6">
        <v>0</v>
      </c>
      <c r="F36" s="6">
        <f>'19.10.2021 3'!J24</f>
        <v>410.97399999999999</v>
      </c>
      <c r="G36" s="6">
        <f>'19.10.2021 3'!K24</f>
        <v>0</v>
      </c>
      <c r="H36" s="6">
        <f>'19.10.2021 3'!L24</f>
        <v>0</v>
      </c>
      <c r="I36" s="7">
        <f t="shared" si="0"/>
        <v>512.59699999999998</v>
      </c>
    </row>
    <row r="37" spans="1:9" x14ac:dyDescent="0.25">
      <c r="A37" s="48">
        <v>3</v>
      </c>
      <c r="B37" s="51" t="s">
        <v>44</v>
      </c>
      <c r="C37" s="5" t="s">
        <v>20</v>
      </c>
      <c r="D37" s="6">
        <f>D38+D39+D40</f>
        <v>10184.626</v>
      </c>
      <c r="E37" s="6">
        <f>E38+E39+E40</f>
        <v>4183.8770000000004</v>
      </c>
      <c r="F37" s="6">
        <f>F38+F39+F40</f>
        <v>0</v>
      </c>
      <c r="G37" s="6">
        <f>G38+G39+G40</f>
        <v>0</v>
      </c>
      <c r="H37" s="6">
        <f>H38+H39+H40</f>
        <v>0</v>
      </c>
      <c r="I37" s="7">
        <f t="shared" ref="I37:I44" si="2">D37+E37+F37+G37+H37</f>
        <v>14368.503000000001</v>
      </c>
    </row>
    <row r="38" spans="1:9" ht="27.75" customHeight="1" x14ac:dyDescent="0.25">
      <c r="A38" s="49"/>
      <c r="B38" s="51"/>
      <c r="C38" s="27" t="s">
        <v>21</v>
      </c>
      <c r="D38" s="6">
        <v>0</v>
      </c>
      <c r="E38" s="6">
        <v>2907.05</v>
      </c>
      <c r="F38" s="6">
        <v>0</v>
      </c>
      <c r="G38" s="6">
        <v>0</v>
      </c>
      <c r="H38" s="6">
        <v>0</v>
      </c>
      <c r="I38" s="7">
        <f t="shared" si="2"/>
        <v>2907.05</v>
      </c>
    </row>
    <row r="39" spans="1:9" ht="21.75" customHeight="1" x14ac:dyDescent="0.25">
      <c r="A39" s="49"/>
      <c r="B39" s="51"/>
      <c r="C39" s="27" t="s">
        <v>22</v>
      </c>
      <c r="D39" s="6">
        <v>10083.003000000001</v>
      </c>
      <c r="E39" s="6">
        <v>59.328000000000003</v>
      </c>
      <c r="F39" s="6">
        <v>0</v>
      </c>
      <c r="G39" s="6">
        <v>0</v>
      </c>
      <c r="H39" s="6">
        <v>0</v>
      </c>
      <c r="I39" s="28">
        <f t="shared" si="2"/>
        <v>10142.331</v>
      </c>
    </row>
    <row r="40" spans="1:9" ht="21.75" customHeight="1" x14ac:dyDescent="0.25">
      <c r="A40" s="50"/>
      <c r="B40" s="51"/>
      <c r="C40" s="27" t="s">
        <v>23</v>
      </c>
      <c r="D40" s="6">
        <v>101.623</v>
      </c>
      <c r="E40" s="6">
        <f>E44</f>
        <v>1217.4989999999998</v>
      </c>
      <c r="F40" s="6">
        <f>'19.10.2021 3'!J28+F44</f>
        <v>0</v>
      </c>
      <c r="G40" s="6">
        <f>'19.10.2021 3'!K28</f>
        <v>0</v>
      </c>
      <c r="H40" s="6">
        <f>'19.10.2021 3'!L28</f>
        <v>0</v>
      </c>
      <c r="I40" s="7">
        <f t="shared" si="2"/>
        <v>1319.1219999999998</v>
      </c>
    </row>
    <row r="41" spans="1:9" x14ac:dyDescent="0.25">
      <c r="A41" s="51" t="s">
        <v>45</v>
      </c>
      <c r="B41" s="51" t="s">
        <v>48</v>
      </c>
      <c r="C41" s="5" t="s">
        <v>20</v>
      </c>
      <c r="D41" s="6">
        <f>D42+D43+D44</f>
        <v>0</v>
      </c>
      <c r="E41" s="6">
        <f>E42+E43+E44</f>
        <v>4183.8770000000004</v>
      </c>
      <c r="F41" s="6">
        <f>F42+F43+F44</f>
        <v>0</v>
      </c>
      <c r="G41" s="6">
        <f>G42+G43+G44</f>
        <v>0</v>
      </c>
      <c r="H41" s="6">
        <f>H42+H43+H44</f>
        <v>0</v>
      </c>
      <c r="I41" s="7">
        <f t="shared" si="2"/>
        <v>4183.8770000000004</v>
      </c>
    </row>
    <row r="42" spans="1:9" ht="27.75" customHeight="1" x14ac:dyDescent="0.25">
      <c r="A42" s="51"/>
      <c r="B42" s="51"/>
      <c r="C42" s="27" t="s">
        <v>21</v>
      </c>
      <c r="D42" s="6">
        <v>0</v>
      </c>
      <c r="E42" s="6">
        <v>2907.05</v>
      </c>
      <c r="F42" s="6">
        <v>0</v>
      </c>
      <c r="G42" s="6">
        <v>0</v>
      </c>
      <c r="H42" s="6">
        <v>0</v>
      </c>
      <c r="I42" s="7">
        <f t="shared" si="2"/>
        <v>2907.05</v>
      </c>
    </row>
    <row r="43" spans="1:9" ht="21.75" customHeight="1" x14ac:dyDescent="0.25">
      <c r="A43" s="51"/>
      <c r="B43" s="51"/>
      <c r="C43" s="27" t="s">
        <v>22</v>
      </c>
      <c r="D43" s="6">
        <v>0</v>
      </c>
      <c r="E43" s="6">
        <v>59.328000000000003</v>
      </c>
      <c r="F43" s="6">
        <v>0</v>
      </c>
      <c r="G43" s="6">
        <v>0</v>
      </c>
      <c r="H43" s="6">
        <v>0</v>
      </c>
      <c r="I43" s="7">
        <v>59.328000000000003</v>
      </c>
    </row>
    <row r="44" spans="1:9" ht="21.75" customHeight="1" x14ac:dyDescent="0.25">
      <c r="A44" s="51"/>
      <c r="B44" s="51"/>
      <c r="C44" s="27" t="s">
        <v>23</v>
      </c>
      <c r="D44" s="6">
        <v>0</v>
      </c>
      <c r="E44" s="6">
        <f>'19.10.2021 3'!I24</f>
        <v>1217.4989999999998</v>
      </c>
      <c r="F44" s="6">
        <v>0</v>
      </c>
      <c r="G44" s="6">
        <f>'19.10.2021 3'!K32</f>
        <v>0</v>
      </c>
      <c r="H44" s="6">
        <f>'19.10.2021 3'!L32</f>
        <v>0</v>
      </c>
      <c r="I44" s="7">
        <f t="shared" si="2"/>
        <v>1217.4989999999998</v>
      </c>
    </row>
  </sheetData>
  <mergeCells count="26">
    <mergeCell ref="A25:A28"/>
    <mergeCell ref="B25:B28"/>
    <mergeCell ref="A12:A15"/>
    <mergeCell ref="B12:B15"/>
    <mergeCell ref="A16:A19"/>
    <mergeCell ref="B16:B19"/>
    <mergeCell ref="A20:A23"/>
    <mergeCell ref="B20:B23"/>
    <mergeCell ref="F1:I1"/>
    <mergeCell ref="F5:I5"/>
    <mergeCell ref="F2:I2"/>
    <mergeCell ref="F3:I3"/>
    <mergeCell ref="C9:C10"/>
    <mergeCell ref="D9:I9"/>
    <mergeCell ref="A6:I6"/>
    <mergeCell ref="A7:I7"/>
    <mergeCell ref="A9:A10"/>
    <mergeCell ref="B9:B10"/>
    <mergeCell ref="A37:A40"/>
    <mergeCell ref="B37:B40"/>
    <mergeCell ref="A41:A44"/>
    <mergeCell ref="B41:B44"/>
    <mergeCell ref="A29:A32"/>
    <mergeCell ref="B29:B32"/>
    <mergeCell ref="A33:A36"/>
    <mergeCell ref="B33:B36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19.10.2021 3</vt:lpstr>
      <vt:lpstr>19.10.2021 Прил 4</vt:lpstr>
      <vt:lpstr>'19.10.2021 3'!Заголовки_для_печати</vt:lpstr>
      <vt:lpstr>'19.10.2021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2021-12-23T06:49:58Z</cp:lastPrinted>
  <dcterms:created xsi:type="dcterms:W3CDTF">2020-02-04T06:12:16Z</dcterms:created>
  <dcterms:modified xsi:type="dcterms:W3CDTF">2021-12-27T04:39:36Z</dcterms:modified>
</cp:coreProperties>
</file>