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-0000001\Desktop\"/>
    </mc:Choice>
  </mc:AlternateContent>
  <bookViews>
    <workbookView xWindow="0" yWindow="0" windowWidth="23985" windowHeight="10620" tabRatio="849" activeTab="1"/>
  </bookViews>
  <sheets>
    <sheet name=" прил 3" sheetId="12" r:id="rId1"/>
    <sheet name=" Прил 4" sheetId="13" r:id="rId2"/>
  </sheets>
  <definedNames>
    <definedName name="_xlnm.Print_Titles" localSheetId="0">' прил 3'!$9:$10</definedName>
    <definedName name="_xlnm.Print_Area" localSheetId="0">' прил 3'!$A$1:$J$24</definedName>
    <definedName name="_xlnm.Print_Area" localSheetId="1">' Прил 4'!$A$1:$E$60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3" l="1"/>
  <c r="E19" i="13"/>
  <c r="E28" i="13"/>
  <c r="E55" i="13"/>
  <c r="E54" i="13"/>
  <c r="E60" i="13"/>
  <c r="E56" i="13" s="1"/>
  <c r="J23" i="12"/>
  <c r="E15" i="13" l="1"/>
  <c r="J12" i="12"/>
  <c r="D60" i="13"/>
  <c r="D36" i="13"/>
  <c r="D24" i="13"/>
  <c r="I13" i="12" l="1"/>
  <c r="D19" i="13" l="1"/>
  <c r="D15" i="13" s="1"/>
  <c r="I12" i="12"/>
  <c r="H19" i="12"/>
  <c r="I19" i="12"/>
  <c r="H12" i="12"/>
  <c r="E57" i="13"/>
  <c r="E53" i="13"/>
  <c r="E49" i="13"/>
  <c r="E45" i="13"/>
  <c r="E41" i="13"/>
  <c r="E37" i="13"/>
  <c r="E33" i="13"/>
  <c r="E29" i="13"/>
  <c r="E25" i="13"/>
  <c r="E21" i="13"/>
  <c r="E16" i="13"/>
  <c r="E11" i="13"/>
  <c r="E14" i="13"/>
  <c r="E10" i="13" s="1"/>
  <c r="D16" i="13"/>
  <c r="D21" i="13"/>
  <c r="D25" i="13"/>
  <c r="D29" i="13"/>
  <c r="D33" i="13"/>
  <c r="D41" i="13"/>
  <c r="D45" i="13"/>
  <c r="D49" i="13"/>
  <c r="D57" i="13"/>
  <c r="D56" i="13"/>
  <c r="D11" i="13" s="1"/>
  <c r="D55" i="13"/>
  <c r="D40" i="13"/>
  <c r="D39" i="13"/>
  <c r="D37" i="13" s="1"/>
  <c r="D14" i="13"/>
  <c r="D10" i="13" s="1"/>
  <c r="I11" i="12" l="1"/>
  <c r="D53" i="13"/>
  <c r="D12" i="13"/>
  <c r="H11" i="12"/>
  <c r="E12" i="13"/>
  <c r="E8" i="13"/>
  <c r="D8" i="13"/>
  <c r="J19" i="12"/>
  <c r="J11" i="12" s="1"/>
</calcChain>
</file>

<file path=xl/sharedStrings.xml><?xml version="1.0" encoding="utf-8"?>
<sst xmlns="http://schemas.openxmlformats.org/spreadsheetml/2006/main" count="170" uniqueCount="81">
  <si>
    <t>№ п/п</t>
  </si>
  <si>
    <t>Мероприятия</t>
  </si>
  <si>
    <t>Ответственный исполнитель</t>
  </si>
  <si>
    <t>Код бюджетной классификации</t>
  </si>
  <si>
    <t>ГРБС</t>
  </si>
  <si>
    <t>РзПр</t>
  </si>
  <si>
    <t>ЦСР</t>
  </si>
  <si>
    <t>ВР</t>
  </si>
  <si>
    <t>Х</t>
  </si>
  <si>
    <t>1.</t>
  </si>
  <si>
    <t>Организация, проведение и участие в спортивных мероприятиях</t>
  </si>
  <si>
    <t>2.</t>
  </si>
  <si>
    <t>Основное мероприятие: «Развитие спортивной инфраструктуры, на-ходящейся в муниципальной собственности в рамках федерального проекта «Спорт – норма жизни»</t>
  </si>
  <si>
    <t>Наименование муниципальной программы, подпрограммы, основного мероприятия</t>
  </si>
  <si>
    <t>Муниципальная программа «Развитие физической культуры и спорта в Ханкайском муниципальном районе» на 2020-2024 годы</t>
  </si>
  <si>
    <t>всего</t>
  </si>
  <si>
    <t>федеральный бюджет</t>
  </si>
  <si>
    <t>краевой бюджет</t>
  </si>
  <si>
    <t>местный бюджет</t>
  </si>
  <si>
    <t>1.1.</t>
  </si>
  <si>
    <t>Основное мероприятие: «Развитие спортивной инфраструктуры, находящейся в муниципальной собственности в рамках федерального проекта «Спорт – норма жизни»</t>
  </si>
  <si>
    <t>2.1.</t>
  </si>
  <si>
    <t>2.2.</t>
  </si>
  <si>
    <t>1.1</t>
  </si>
  <si>
    <t>0494120170</t>
  </si>
  <si>
    <t>2.1</t>
  </si>
  <si>
    <t>2.2</t>
  </si>
  <si>
    <t>Источники ресурсного обеспечения</t>
  </si>
  <si>
    <t>Строительство спортивных малобюджетных плоскостных площадок и сооружений</t>
  </si>
  <si>
    <t>Реконструкция стадиона «Урожай» в с. Камень-Рыболов, проектно-сметная документация, в том числе:                                                        -проектно-сметная документация на реконструкцию стадиона "Урожай" в с. Камень-Рыболов</t>
  </si>
  <si>
    <t>049Р5S2190</t>
  </si>
  <si>
    <t>Муниципальная программа «Развитие физической культуры и спорта в Ханкайском муниципальном округе»</t>
  </si>
  <si>
    <t>отдел социальной и молодежной политики</t>
  </si>
  <si>
    <t>Мероприятия направленные на оснащение объектов спортивной инфраструктуры спортивно-технологическим оборудованием</t>
  </si>
  <si>
    <t>3.1.</t>
  </si>
  <si>
    <t>Основное мероприятие: Содействие развитию физической культуры и спорта в Ханкайском муниципальном районе</t>
  </si>
  <si>
    <t>Мероприятия направленные на оснащение объектов спортивной инфраструктуры спортивно-технологическим оборудованием, ремонт спортивных залов</t>
  </si>
  <si>
    <t>Расходы на приобретение и поставку спортивного инвентаря, спортивного оборудования и иного имущества для проведения "Сельских спортивных игр"</t>
  </si>
  <si>
    <t>2.3</t>
  </si>
  <si>
    <t>Организация физкультурно-спортивной работы по месту жительства</t>
  </si>
  <si>
    <t>049Р5S2220</t>
  </si>
  <si>
    <t>2.3.</t>
  </si>
  <si>
    <t>Организация спортивно-культурной работы по месту жительства</t>
  </si>
  <si>
    <t xml:space="preserve">                X</t>
  </si>
  <si>
    <t xml:space="preserve"> </t>
  </si>
  <si>
    <t xml:space="preserve">       X</t>
  </si>
  <si>
    <t xml:space="preserve">      X</t>
  </si>
  <si>
    <t xml:space="preserve">        X</t>
  </si>
  <si>
    <t>3.1</t>
  </si>
  <si>
    <t>049P5S2230</t>
  </si>
  <si>
    <r>
      <rPr>
        <sz val="11"/>
        <color rgb="FF000000"/>
        <rFont val="Times New Roman"/>
        <family val="1"/>
        <charset val="204"/>
      </rPr>
      <t xml:space="preserve">Основное мероприятие: </t>
    </r>
    <r>
      <rPr>
        <sz val="11"/>
        <color indexed="8"/>
        <rFont val="Times New Roman"/>
        <family val="1"/>
        <charset val="204"/>
      </rPr>
      <t>Содействие развитию физической культуры и спорта в Ханкайском муниципальном округе</t>
    </r>
  </si>
  <si>
    <t>1.3</t>
  </si>
  <si>
    <t>Развитие спортивной инфраструктуры, находящейся в муниципальной собственности</t>
  </si>
  <si>
    <t>0494170500</t>
  </si>
  <si>
    <t>1.4</t>
  </si>
  <si>
    <t>1.5</t>
  </si>
  <si>
    <t>Расходы на содержание объектов спортивной инфраструктуры</t>
  </si>
  <si>
    <t>0494170700</t>
  </si>
  <si>
    <t>1.2.</t>
  </si>
  <si>
    <t>1.3.</t>
  </si>
  <si>
    <t>1.4.</t>
  </si>
  <si>
    <t>1.5.</t>
  </si>
  <si>
    <t>Расходы на приобретение и поставкуспортивного инвентаря, спортивного оборудования и иного имущества для проведения "Сельских спортивных игр"</t>
  </si>
  <si>
    <t>Развитие спортивной инфпаструктуры, находящейся в муниципальной собственности</t>
  </si>
  <si>
    <t>Подготовка к организации, проведению и участию в спортивных мероприятиях</t>
  </si>
  <si>
    <t>ОТЧЕТ</t>
  </si>
  <si>
    <t xml:space="preserve">о расходовании бюджетных ассигнований бюджета Ханкайского муниципального окргуа на реализацию муниципальной программы </t>
  </si>
  <si>
    <t>«Развитие физической культуры и спорта в Ханкайском муниципальном округе» на 2020-2024 годы</t>
  </si>
  <si>
    <t>объем расходов (тыс. 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</si>
  <si>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</si>
  <si>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</si>
  <si>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</si>
  <si>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Оценка расходов (тыс. руб.)</t>
  </si>
  <si>
    <t>оценка расходов (в соответствии с программой)</t>
  </si>
  <si>
    <t>1.2</t>
  </si>
  <si>
    <t>3</t>
  </si>
  <si>
    <t>04941S2290</t>
  </si>
  <si>
    <t>УО АХМО</t>
  </si>
  <si>
    <t>УНО</t>
  </si>
  <si>
    <r>
      <t xml:space="preserve">о расходовании бюджетных и внебюджетных средств на реализацию муниципальной программы                                                                       «Развитие физической культуры  и спорта в Ханкайском муниципальном округе» на 2020-2024 годы (тыс.руб.)                                                                                                           </t>
    </r>
    <r>
      <rPr>
        <b/>
        <sz val="13"/>
        <color rgb="FF000000"/>
        <rFont val="Times New Roman"/>
        <family val="1"/>
        <charset val="204"/>
      </rPr>
      <t>за 9 месяцев 2022 года</t>
    </r>
  </si>
  <si>
    <t>за9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</si>
</sst>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7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0" fillId="0" borderId="0" xfId="0" applyNumberFormat="1" applyFont="1" applyFill="1"/>
    <xf numFmtId="164" fontId="6" fillId="0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wrapText="1"/>
    </xf>
    <xf numFmtId="49" fontId="10" fillId="0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/>
    <xf numFmtId="2" fontId="0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view="pageBreakPreview" topLeftCell="A10" zoomScale="90" zoomScaleNormal="100" zoomScaleSheetLayoutView="90" workbookViewId="0">
      <selection activeCell="J12" sqref="J12"/>
    </sheetView>
  </sheetViews>
  <sheetFormatPr defaultColWidth="9.140625" defaultRowHeight="15" x14ac:dyDescent="0.25"/>
  <cols>
    <col min="1" max="1" width="5.42578125" style="9" customWidth="1"/>
    <col min="2" max="2" width="46" style="9" customWidth="1"/>
    <col min="3" max="3" width="20.28515625" style="9" customWidth="1"/>
    <col min="4" max="5" width="9.140625" style="9"/>
    <col min="6" max="6" width="14.7109375" style="9" customWidth="1"/>
    <col min="7" max="7" width="9.140625" style="9"/>
    <col min="8" max="8" width="12.5703125" style="9" customWidth="1"/>
    <col min="9" max="9" width="12.7109375" style="9" customWidth="1"/>
    <col min="10" max="10" width="13.28515625" style="9" customWidth="1"/>
    <col min="11" max="16384" width="9.140625" style="9"/>
  </cols>
  <sheetData>
    <row r="3" spans="1:11" ht="15.75" x14ac:dyDescent="0.25">
      <c r="A3" s="8"/>
    </row>
    <row r="4" spans="1:11" ht="18.75" x14ac:dyDescent="0.25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18.75" x14ac:dyDescent="0.25">
      <c r="A5" s="65" t="s">
        <v>66</v>
      </c>
      <c r="B5" s="65"/>
      <c r="C5" s="65"/>
      <c r="D5" s="65"/>
      <c r="E5" s="65"/>
      <c r="F5" s="65"/>
      <c r="G5" s="65"/>
      <c r="H5" s="65"/>
      <c r="I5" s="65"/>
      <c r="J5" s="65"/>
    </row>
    <row r="6" spans="1:11" ht="18.75" x14ac:dyDescent="0.25">
      <c r="A6" s="65" t="s">
        <v>67</v>
      </c>
      <c r="B6" s="65"/>
      <c r="C6" s="65"/>
      <c r="D6" s="65"/>
      <c r="E6" s="65"/>
      <c r="F6" s="65"/>
      <c r="G6" s="65"/>
      <c r="H6" s="65"/>
      <c r="I6" s="65"/>
      <c r="J6" s="65"/>
    </row>
    <row r="7" spans="1:11" ht="18.75" x14ac:dyDescent="0.25">
      <c r="A7" s="48"/>
      <c r="B7" s="48"/>
      <c r="C7" s="48"/>
      <c r="D7" s="66" t="s">
        <v>80</v>
      </c>
      <c r="E7" s="65"/>
      <c r="F7" s="65"/>
      <c r="G7" s="48"/>
      <c r="H7" s="48"/>
      <c r="I7" s="48"/>
      <c r="J7" s="48"/>
    </row>
    <row r="8" spans="1:11" ht="18.75" x14ac:dyDescent="0.25">
      <c r="A8" s="10"/>
    </row>
    <row r="9" spans="1:11" ht="30.75" customHeight="1" x14ac:dyDescent="0.25">
      <c r="A9" s="67" t="s">
        <v>0</v>
      </c>
      <c r="B9" s="67" t="s">
        <v>1</v>
      </c>
      <c r="C9" s="67" t="s">
        <v>2</v>
      </c>
      <c r="D9" s="67" t="s">
        <v>3</v>
      </c>
      <c r="E9" s="67"/>
      <c r="F9" s="67"/>
      <c r="G9" s="67"/>
      <c r="H9" s="67" t="s">
        <v>68</v>
      </c>
      <c r="I9" s="67"/>
      <c r="J9" s="67"/>
    </row>
    <row r="10" spans="1:11" ht="105" x14ac:dyDescent="0.25">
      <c r="A10" s="67"/>
      <c r="B10" s="67"/>
      <c r="C10" s="67"/>
      <c r="D10" s="3" t="s">
        <v>4</v>
      </c>
      <c r="E10" s="3" t="s">
        <v>5</v>
      </c>
      <c r="F10" s="3" t="s">
        <v>6</v>
      </c>
      <c r="G10" s="3" t="s">
        <v>7</v>
      </c>
      <c r="H10" s="3" t="s">
        <v>69</v>
      </c>
      <c r="I10" s="3" t="s">
        <v>70</v>
      </c>
      <c r="J10" s="3" t="s">
        <v>71</v>
      </c>
    </row>
    <row r="11" spans="1:11" s="13" customFormat="1" ht="73.5" customHeight="1" x14ac:dyDescent="0.25">
      <c r="A11" s="11"/>
      <c r="B11" s="12" t="s">
        <v>31</v>
      </c>
      <c r="C11" s="5" t="s">
        <v>32</v>
      </c>
      <c r="D11" s="5" t="s">
        <v>8</v>
      </c>
      <c r="E11" s="5" t="s">
        <v>8</v>
      </c>
      <c r="F11" s="5" t="s">
        <v>8</v>
      </c>
      <c r="G11" s="5" t="s">
        <v>8</v>
      </c>
      <c r="H11" s="22">
        <f>SUM(H12+H19+H23)</f>
        <v>2351.614</v>
      </c>
      <c r="I11" s="22">
        <f t="shared" ref="I11:J11" si="0">SUM(I12+I19+I23)</f>
        <v>9918.1389999999992</v>
      </c>
      <c r="J11" s="22">
        <f t="shared" si="0"/>
        <v>7984.9769999999999</v>
      </c>
    </row>
    <row r="12" spans="1:11" ht="59.25" customHeight="1" x14ac:dyDescent="0.25">
      <c r="A12" s="14" t="s">
        <v>9</v>
      </c>
      <c r="B12" s="37" t="s">
        <v>50</v>
      </c>
      <c r="C12" s="3" t="s">
        <v>32</v>
      </c>
      <c r="D12" s="3" t="s">
        <v>8</v>
      </c>
      <c r="E12" s="3" t="s">
        <v>8</v>
      </c>
      <c r="F12" s="3" t="s">
        <v>8</v>
      </c>
      <c r="G12" s="3" t="s">
        <v>8</v>
      </c>
      <c r="H12" s="22">
        <f>SUM(H13:H18)</f>
        <v>813.33</v>
      </c>
      <c r="I12" s="22">
        <f t="shared" ref="I12:J12" si="1">SUM(I13:I18)</f>
        <v>9422.1319999999996</v>
      </c>
      <c r="J12" s="22">
        <f t="shared" si="1"/>
        <v>7979.0869999999995</v>
      </c>
    </row>
    <row r="13" spans="1:11" ht="26.25" customHeight="1" x14ac:dyDescent="0.25">
      <c r="A13" s="63" t="s">
        <v>23</v>
      </c>
      <c r="B13" s="61" t="s">
        <v>10</v>
      </c>
      <c r="C13" s="45" t="s">
        <v>32</v>
      </c>
      <c r="D13" s="3">
        <v>956</v>
      </c>
      <c r="E13" s="3">
        <v>1102</v>
      </c>
      <c r="F13" s="15" t="s">
        <v>24</v>
      </c>
      <c r="G13" s="3">
        <v>240</v>
      </c>
      <c r="H13" s="16">
        <v>661</v>
      </c>
      <c r="I13" s="16">
        <f>674.5+30</f>
        <v>704.5</v>
      </c>
      <c r="J13" s="16">
        <v>630.69100000000003</v>
      </c>
    </row>
    <row r="14" spans="1:11" ht="26.25" customHeight="1" x14ac:dyDescent="0.25">
      <c r="A14" s="64"/>
      <c r="B14" s="62"/>
      <c r="C14" s="59" t="s">
        <v>77</v>
      </c>
      <c r="D14" s="58">
        <v>956</v>
      </c>
      <c r="E14" s="58">
        <v>1102</v>
      </c>
      <c r="F14" s="15" t="s">
        <v>24</v>
      </c>
      <c r="G14" s="58">
        <v>610</v>
      </c>
      <c r="H14" s="16">
        <v>0</v>
      </c>
      <c r="I14" s="60">
        <v>407.05599999999998</v>
      </c>
      <c r="J14" s="60">
        <v>0</v>
      </c>
      <c r="K14" s="9" t="s">
        <v>78</v>
      </c>
    </row>
    <row r="15" spans="1:11" ht="60.6" customHeight="1" x14ac:dyDescent="0.25">
      <c r="A15" s="25" t="s">
        <v>74</v>
      </c>
      <c r="B15" s="26" t="s">
        <v>37</v>
      </c>
      <c r="C15" s="23" t="s">
        <v>32</v>
      </c>
      <c r="D15" s="24">
        <v>956</v>
      </c>
      <c r="E15" s="24">
        <v>1102</v>
      </c>
      <c r="F15" s="15" t="s">
        <v>76</v>
      </c>
      <c r="G15" s="24">
        <v>240</v>
      </c>
      <c r="H15" s="16">
        <v>152.33000000000001</v>
      </c>
      <c r="I15" s="16">
        <v>79.468000000000004</v>
      </c>
      <c r="J15" s="16">
        <v>79.468000000000004</v>
      </c>
    </row>
    <row r="16" spans="1:11" ht="60.6" customHeight="1" x14ac:dyDescent="0.25">
      <c r="A16" s="34" t="s">
        <v>51</v>
      </c>
      <c r="B16" s="35" t="s">
        <v>52</v>
      </c>
      <c r="C16" s="33" t="s">
        <v>32</v>
      </c>
      <c r="D16" s="36">
        <v>956</v>
      </c>
      <c r="E16" s="36">
        <v>1102</v>
      </c>
      <c r="F16" s="15" t="s">
        <v>53</v>
      </c>
      <c r="G16" s="36">
        <v>240</v>
      </c>
      <c r="H16" s="16">
        <v>0</v>
      </c>
      <c r="I16" s="16">
        <v>6553.69</v>
      </c>
      <c r="J16" s="16">
        <v>6553.69</v>
      </c>
    </row>
    <row r="17" spans="1:13" ht="60" customHeight="1" x14ac:dyDescent="0.25">
      <c r="A17" s="46" t="s">
        <v>54</v>
      </c>
      <c r="B17" s="47" t="s">
        <v>64</v>
      </c>
      <c r="C17" s="33" t="s">
        <v>32</v>
      </c>
      <c r="D17" s="50">
        <v>956</v>
      </c>
      <c r="E17" s="50">
        <v>1102</v>
      </c>
      <c r="F17" s="15" t="s">
        <v>53</v>
      </c>
      <c r="G17" s="50">
        <v>240</v>
      </c>
      <c r="H17" s="16">
        <v>0</v>
      </c>
      <c r="I17" s="16">
        <v>0</v>
      </c>
      <c r="J17" s="16">
        <v>0</v>
      </c>
    </row>
    <row r="18" spans="1:13" ht="46.9" customHeight="1" x14ac:dyDescent="0.25">
      <c r="A18" s="34" t="s">
        <v>55</v>
      </c>
      <c r="B18" s="35" t="s">
        <v>56</v>
      </c>
      <c r="C18" s="33" t="s">
        <v>32</v>
      </c>
      <c r="D18" s="36">
        <v>958</v>
      </c>
      <c r="E18" s="36">
        <v>1102</v>
      </c>
      <c r="F18" s="15" t="s">
        <v>57</v>
      </c>
      <c r="G18" s="36">
        <v>610</v>
      </c>
      <c r="H18" s="16">
        <v>0</v>
      </c>
      <c r="I18" s="60">
        <v>1677.4179999999999</v>
      </c>
      <c r="J18" s="60">
        <v>715.23800000000006</v>
      </c>
      <c r="K18" s="9" t="s">
        <v>78</v>
      </c>
    </row>
    <row r="19" spans="1:13" ht="82.5" customHeight="1" x14ac:dyDescent="0.25">
      <c r="A19" s="14" t="s">
        <v>11</v>
      </c>
      <c r="B19" s="7" t="s">
        <v>12</v>
      </c>
      <c r="C19" s="3" t="s">
        <v>32</v>
      </c>
      <c r="D19" s="3" t="s">
        <v>8</v>
      </c>
      <c r="E19" s="3" t="s">
        <v>8</v>
      </c>
      <c r="F19" s="3" t="s">
        <v>8</v>
      </c>
      <c r="G19" s="3" t="s">
        <v>8</v>
      </c>
      <c r="H19" s="22">
        <f>SUM(H20:H22)</f>
        <v>1538.2839999999999</v>
      </c>
      <c r="I19" s="22">
        <f>SUM(I20:I22)</f>
        <v>0</v>
      </c>
      <c r="J19" s="22">
        <f t="shared" ref="J19" si="2">J20+J21+J22</f>
        <v>0</v>
      </c>
    </row>
    <row r="20" spans="1:13" ht="92.25" customHeight="1" x14ac:dyDescent="0.25">
      <c r="A20" s="17" t="s">
        <v>25</v>
      </c>
      <c r="B20" s="18" t="s">
        <v>29</v>
      </c>
      <c r="C20" s="3" t="s">
        <v>32</v>
      </c>
      <c r="D20" s="3">
        <v>956</v>
      </c>
      <c r="E20" s="3">
        <v>1102</v>
      </c>
      <c r="F20" s="19" t="s">
        <v>30</v>
      </c>
      <c r="G20" s="3">
        <v>410</v>
      </c>
      <c r="H20" s="16">
        <v>1127.31</v>
      </c>
      <c r="I20" s="16">
        <v>0</v>
      </c>
      <c r="J20" s="16">
        <v>0</v>
      </c>
      <c r="M20" s="9" t="s">
        <v>44</v>
      </c>
    </row>
    <row r="21" spans="1:13" ht="50.25" customHeight="1" x14ac:dyDescent="0.25">
      <c r="A21" s="17" t="s">
        <v>26</v>
      </c>
      <c r="B21" s="20" t="s">
        <v>28</v>
      </c>
      <c r="C21" s="3" t="s">
        <v>32</v>
      </c>
      <c r="D21" s="3">
        <v>958</v>
      </c>
      <c r="E21" s="3">
        <v>1102</v>
      </c>
      <c r="F21" s="19" t="s">
        <v>30</v>
      </c>
      <c r="G21" s="3">
        <v>610</v>
      </c>
      <c r="H21" s="16">
        <v>410.97399999999999</v>
      </c>
      <c r="I21" s="16">
        <v>0</v>
      </c>
      <c r="J21" s="16">
        <v>0</v>
      </c>
    </row>
    <row r="22" spans="1:13" ht="43.9" customHeight="1" x14ac:dyDescent="0.25">
      <c r="A22" s="28" t="s">
        <v>38</v>
      </c>
      <c r="B22" s="30" t="s">
        <v>39</v>
      </c>
      <c r="C22" s="29" t="s">
        <v>32</v>
      </c>
      <c r="D22" s="29">
        <v>956</v>
      </c>
      <c r="E22" s="29">
        <v>1102</v>
      </c>
      <c r="F22" s="19" t="s">
        <v>40</v>
      </c>
      <c r="G22" s="29">
        <v>240</v>
      </c>
      <c r="H22" s="16">
        <v>0</v>
      </c>
      <c r="I22" s="16">
        <v>0</v>
      </c>
      <c r="J22" s="16">
        <v>0</v>
      </c>
    </row>
    <row r="23" spans="1:13" ht="49.15" customHeight="1" x14ac:dyDescent="0.25">
      <c r="A23" s="39" t="s">
        <v>75</v>
      </c>
      <c r="B23" s="51" t="s">
        <v>33</v>
      </c>
      <c r="C23" s="52" t="s">
        <v>32</v>
      </c>
      <c r="D23" s="53" t="s">
        <v>46</v>
      </c>
      <c r="E23" s="54" t="s">
        <v>47</v>
      </c>
      <c r="F23" s="54" t="s">
        <v>43</v>
      </c>
      <c r="G23" s="54" t="s">
        <v>45</v>
      </c>
      <c r="H23" s="56">
        <v>0</v>
      </c>
      <c r="I23" s="56">
        <v>496.00700000000001</v>
      </c>
      <c r="J23" s="57">
        <f>J24</f>
        <v>5.89</v>
      </c>
      <c r="K23" s="55"/>
    </row>
    <row r="24" spans="1:13" ht="67.150000000000006" customHeight="1" x14ac:dyDescent="0.25">
      <c r="A24" s="39" t="s">
        <v>48</v>
      </c>
      <c r="B24" s="51" t="s">
        <v>36</v>
      </c>
      <c r="C24" s="52" t="s">
        <v>32</v>
      </c>
      <c r="D24" s="53">
        <v>956</v>
      </c>
      <c r="E24" s="53">
        <v>1102</v>
      </c>
      <c r="F24" s="53" t="s">
        <v>49</v>
      </c>
      <c r="G24" s="53">
        <v>240</v>
      </c>
      <c r="H24" s="56">
        <v>0</v>
      </c>
      <c r="I24" s="56">
        <v>496.00700000000001</v>
      </c>
      <c r="J24" s="56">
        <v>5.89</v>
      </c>
      <c r="K24" s="55"/>
    </row>
    <row r="25" spans="1:13" x14ac:dyDescent="0.25">
      <c r="B25" s="38"/>
      <c r="H25" s="21"/>
    </row>
  </sheetData>
  <mergeCells count="11">
    <mergeCell ref="B13:B14"/>
    <mergeCell ref="A13:A14"/>
    <mergeCell ref="A6:J6"/>
    <mergeCell ref="A5:J5"/>
    <mergeCell ref="A4:J4"/>
    <mergeCell ref="D7:F7"/>
    <mergeCell ref="A9:A10"/>
    <mergeCell ref="B9:B10"/>
    <mergeCell ref="C9:C10"/>
    <mergeCell ref="D9:G9"/>
    <mergeCell ref="H9:J9"/>
  </mergeCells>
  <pageMargins left="0.51181102362204722" right="0.11811023622047245" top="0.74803149606299213" bottom="0" header="0.31496062992125984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BreakPreview" topLeftCell="A9" zoomScaleNormal="100" zoomScaleSheetLayoutView="100" workbookViewId="0">
      <selection activeCell="E19" sqref="E19"/>
    </sheetView>
  </sheetViews>
  <sheetFormatPr defaultColWidth="9.140625" defaultRowHeight="15" x14ac:dyDescent="0.25"/>
  <cols>
    <col min="1" max="1" width="6.28515625" style="1" customWidth="1"/>
    <col min="2" max="2" width="39.5703125" style="1" customWidth="1"/>
    <col min="3" max="3" width="23.5703125" style="1" customWidth="1"/>
    <col min="4" max="4" width="26" style="1" customWidth="1"/>
    <col min="5" max="5" width="26.5703125" style="1" customWidth="1"/>
    <col min="6" max="16384" width="9.140625" style="1"/>
  </cols>
  <sheetData>
    <row r="1" spans="1:5" s="9" customFormat="1" ht="23.25" customHeight="1" x14ac:dyDescent="0.25"/>
    <row r="2" spans="1:5" ht="18.75" x14ac:dyDescent="0.25">
      <c r="A2" s="66" t="s">
        <v>65</v>
      </c>
      <c r="B2" s="66"/>
      <c r="C2" s="66"/>
      <c r="D2" s="66"/>
      <c r="E2" s="66"/>
    </row>
    <row r="3" spans="1:5" ht="59.25" customHeight="1" x14ac:dyDescent="0.25">
      <c r="A3" s="81" t="s">
        <v>79</v>
      </c>
      <c r="B3" s="82"/>
      <c r="C3" s="82"/>
      <c r="D3" s="82"/>
      <c r="E3" s="82"/>
    </row>
    <row r="4" spans="1:5" ht="16.5" x14ac:dyDescent="0.25">
      <c r="A4" s="2"/>
    </row>
    <row r="5" spans="1:5" ht="32.25" customHeight="1" x14ac:dyDescent="0.25">
      <c r="A5" s="80" t="s">
        <v>0</v>
      </c>
      <c r="B5" s="80" t="s">
        <v>13</v>
      </c>
      <c r="C5" s="85" t="s">
        <v>27</v>
      </c>
      <c r="D5" s="83" t="s">
        <v>72</v>
      </c>
      <c r="E5" s="84"/>
    </row>
    <row r="6" spans="1:5" ht="45" x14ac:dyDescent="0.25">
      <c r="A6" s="77"/>
      <c r="B6" s="77"/>
      <c r="C6" s="86"/>
      <c r="D6" s="42" t="s">
        <v>73</v>
      </c>
      <c r="E6" s="42" t="s">
        <v>71</v>
      </c>
    </row>
    <row r="7" spans="1:5" x14ac:dyDescent="0.25">
      <c r="A7" s="4">
        <v>1</v>
      </c>
      <c r="B7" s="4">
        <v>2</v>
      </c>
      <c r="C7" s="44">
        <v>3</v>
      </c>
      <c r="D7" s="44">
        <v>4</v>
      </c>
      <c r="E7" s="44">
        <v>5</v>
      </c>
    </row>
    <row r="8" spans="1:5" ht="26.25" customHeight="1" x14ac:dyDescent="0.25">
      <c r="A8" s="70"/>
      <c r="B8" s="71" t="s">
        <v>14</v>
      </c>
      <c r="C8" s="40" t="s">
        <v>15</v>
      </c>
      <c r="D8" s="41">
        <f>SUM(D9:D11)</f>
        <v>13190.868999999999</v>
      </c>
      <c r="E8" s="41">
        <f>SUM(E9:E11)</f>
        <v>10745.057000000001</v>
      </c>
    </row>
    <row r="9" spans="1:5" ht="29.25" customHeight="1" x14ac:dyDescent="0.25">
      <c r="A9" s="70"/>
      <c r="B9" s="71"/>
      <c r="C9" s="42" t="s">
        <v>16</v>
      </c>
      <c r="D9" s="43">
        <v>0</v>
      </c>
      <c r="E9" s="43">
        <v>0</v>
      </c>
    </row>
    <row r="10" spans="1:5" ht="21" customHeight="1" x14ac:dyDescent="0.25">
      <c r="A10" s="70"/>
      <c r="B10" s="71"/>
      <c r="C10" s="42" t="s">
        <v>17</v>
      </c>
      <c r="D10" s="43">
        <f>D14+D39+D55</f>
        <v>3272.73</v>
      </c>
      <c r="E10" s="43">
        <f>E14+E39+E55</f>
        <v>2760.08</v>
      </c>
    </row>
    <row r="11" spans="1:5" ht="23.25" customHeight="1" x14ac:dyDescent="0.25">
      <c r="A11" s="70"/>
      <c r="B11" s="71"/>
      <c r="C11" s="42" t="s">
        <v>18</v>
      </c>
      <c r="D11" s="43">
        <f>D15+D40+D56</f>
        <v>9918.1389999999992</v>
      </c>
      <c r="E11" s="43">
        <f>E15+E40+E56</f>
        <v>7984.9769999999999</v>
      </c>
    </row>
    <row r="12" spans="1:5" ht="17.45" customHeight="1" x14ac:dyDescent="0.25">
      <c r="A12" s="68" t="s">
        <v>9</v>
      </c>
      <c r="B12" s="72" t="s">
        <v>35</v>
      </c>
      <c r="C12" s="40" t="s">
        <v>15</v>
      </c>
      <c r="D12" s="41">
        <f>SUM(D13:D15)</f>
        <v>11991.611999999999</v>
      </c>
      <c r="E12" s="41">
        <f>SUM(E13:E15)</f>
        <v>10548.566999999999</v>
      </c>
    </row>
    <row r="13" spans="1:5" x14ac:dyDescent="0.25">
      <c r="A13" s="68"/>
      <c r="B13" s="73"/>
      <c r="C13" s="42" t="s">
        <v>16</v>
      </c>
      <c r="D13" s="43">
        <v>0</v>
      </c>
      <c r="E13" s="43">
        <v>0</v>
      </c>
    </row>
    <row r="14" spans="1:5" ht="24.6" customHeight="1" x14ac:dyDescent="0.25">
      <c r="A14" s="68"/>
      <c r="B14" s="73"/>
      <c r="C14" s="42" t="s">
        <v>17</v>
      </c>
      <c r="D14" s="43">
        <f>D18+D23+D27+D31+D35</f>
        <v>2569.48</v>
      </c>
      <c r="E14" s="43">
        <f>E18+E23+E27+E31+E35</f>
        <v>2569.48</v>
      </c>
    </row>
    <row r="15" spans="1:5" ht="26.45" customHeight="1" x14ac:dyDescent="0.25">
      <c r="A15" s="68"/>
      <c r="B15" s="74"/>
      <c r="C15" s="42" t="s">
        <v>18</v>
      </c>
      <c r="D15" s="43">
        <f>D19+D24+D28+D32+D36</f>
        <v>9422.1319999999996</v>
      </c>
      <c r="E15" s="43">
        <f>E19+E24+E28+E32+E36</f>
        <v>7979.0869999999995</v>
      </c>
    </row>
    <row r="16" spans="1:5" ht="26.25" customHeight="1" x14ac:dyDescent="0.25">
      <c r="A16" s="68" t="s">
        <v>19</v>
      </c>
      <c r="B16" s="69" t="s">
        <v>10</v>
      </c>
      <c r="C16" s="5" t="s">
        <v>15</v>
      </c>
      <c r="D16" s="32">
        <f>SUM(D17:D19)</f>
        <v>1111.556</v>
      </c>
      <c r="E16" s="32">
        <f>SUM(E17:E19)</f>
        <v>630.69100000000003</v>
      </c>
    </row>
    <row r="17" spans="1:5" ht="26.25" customHeight="1" x14ac:dyDescent="0.25">
      <c r="A17" s="68"/>
      <c r="B17" s="69"/>
      <c r="C17" s="3" t="s">
        <v>16</v>
      </c>
      <c r="D17" s="6">
        <v>0</v>
      </c>
      <c r="E17" s="6">
        <v>0</v>
      </c>
    </row>
    <row r="18" spans="1:5" ht="21" customHeight="1" x14ac:dyDescent="0.25">
      <c r="A18" s="68"/>
      <c r="B18" s="69"/>
      <c r="C18" s="3" t="s">
        <v>17</v>
      </c>
      <c r="D18" s="6">
        <v>0</v>
      </c>
      <c r="E18" s="6">
        <v>0</v>
      </c>
    </row>
    <row r="19" spans="1:5" ht="20.45" customHeight="1" x14ac:dyDescent="0.25">
      <c r="A19" s="68"/>
      <c r="B19" s="69"/>
      <c r="C19" s="3" t="s">
        <v>18</v>
      </c>
      <c r="D19" s="6">
        <f>' прил 3'!I13+' прил 3'!I14</f>
        <v>1111.556</v>
      </c>
      <c r="E19" s="90">
        <f>' прил 3'!J13+' прил 3'!J14</f>
        <v>630.69100000000003</v>
      </c>
    </row>
    <row r="20" spans="1:5" ht="64.150000000000006" hidden="1" customHeight="1" x14ac:dyDescent="0.25">
      <c r="A20" s="27">
        <v>1.2</v>
      </c>
      <c r="B20" s="26" t="s">
        <v>37</v>
      </c>
      <c r="C20" s="24" t="s">
        <v>18</v>
      </c>
      <c r="D20" s="6"/>
      <c r="E20" s="6"/>
    </row>
    <row r="21" spans="1:5" ht="19.149999999999999" customHeight="1" x14ac:dyDescent="0.25">
      <c r="A21" s="75" t="s">
        <v>58</v>
      </c>
      <c r="B21" s="69" t="s">
        <v>62</v>
      </c>
      <c r="C21" s="5" t="s">
        <v>15</v>
      </c>
      <c r="D21" s="32">
        <f>SUM(D22:D24)</f>
        <v>2648.9479999999999</v>
      </c>
      <c r="E21" s="32">
        <f>SUM(E22:E24)</f>
        <v>2648.9479999999999</v>
      </c>
    </row>
    <row r="22" spans="1:5" ht="26.45" customHeight="1" x14ac:dyDescent="0.25">
      <c r="A22" s="76"/>
      <c r="B22" s="69"/>
      <c r="C22" s="36" t="s">
        <v>16</v>
      </c>
      <c r="D22" s="6">
        <v>0</v>
      </c>
      <c r="E22" s="6">
        <v>0</v>
      </c>
    </row>
    <row r="23" spans="1:5" ht="22.15" customHeight="1" x14ac:dyDescent="0.25">
      <c r="A23" s="76"/>
      <c r="B23" s="69"/>
      <c r="C23" s="36" t="s">
        <v>17</v>
      </c>
      <c r="D23" s="6">
        <v>2569.48</v>
      </c>
      <c r="E23" s="6">
        <v>2569.48</v>
      </c>
    </row>
    <row r="24" spans="1:5" ht="22.15" customHeight="1" x14ac:dyDescent="0.25">
      <c r="A24" s="77"/>
      <c r="B24" s="69"/>
      <c r="C24" s="36" t="s">
        <v>18</v>
      </c>
      <c r="D24" s="6">
        <f>' прил 3'!I15</f>
        <v>79.468000000000004</v>
      </c>
      <c r="E24" s="6">
        <v>79.468000000000004</v>
      </c>
    </row>
    <row r="25" spans="1:5" ht="22.15" customHeight="1" x14ac:dyDescent="0.25">
      <c r="A25" s="80" t="s">
        <v>59</v>
      </c>
      <c r="B25" s="69" t="s">
        <v>63</v>
      </c>
      <c r="C25" s="5" t="s">
        <v>15</v>
      </c>
      <c r="D25" s="32">
        <f>SUM(D26:D28)</f>
        <v>6553.69</v>
      </c>
      <c r="E25" s="32">
        <f>SUM(E26:E28)</f>
        <v>6553.69</v>
      </c>
    </row>
    <row r="26" spans="1:5" ht="22.15" customHeight="1" x14ac:dyDescent="0.25">
      <c r="A26" s="76"/>
      <c r="B26" s="69"/>
      <c r="C26" s="36" t="s">
        <v>16</v>
      </c>
      <c r="D26" s="6">
        <v>0</v>
      </c>
      <c r="E26" s="6">
        <v>0</v>
      </c>
    </row>
    <row r="27" spans="1:5" ht="22.15" customHeight="1" x14ac:dyDescent="0.25">
      <c r="A27" s="76"/>
      <c r="B27" s="69"/>
      <c r="C27" s="36" t="s">
        <v>17</v>
      </c>
      <c r="D27" s="6">
        <v>0</v>
      </c>
      <c r="E27" s="6">
        <v>0</v>
      </c>
    </row>
    <row r="28" spans="1:5" ht="22.15" customHeight="1" x14ac:dyDescent="0.25">
      <c r="A28" s="77"/>
      <c r="B28" s="69"/>
      <c r="C28" s="36" t="s">
        <v>18</v>
      </c>
      <c r="D28" s="6">
        <v>6553.69</v>
      </c>
      <c r="E28" s="6">
        <f>' прил 3'!J16</f>
        <v>6553.69</v>
      </c>
    </row>
    <row r="29" spans="1:5" ht="22.15" customHeight="1" x14ac:dyDescent="0.25">
      <c r="A29" s="80" t="s">
        <v>60</v>
      </c>
      <c r="B29" s="72" t="s">
        <v>64</v>
      </c>
      <c r="C29" s="5" t="s">
        <v>15</v>
      </c>
      <c r="D29" s="32">
        <f>SUM(D30:D32)</f>
        <v>0</v>
      </c>
      <c r="E29" s="32">
        <f>SUM(E30:E32)</f>
        <v>0</v>
      </c>
    </row>
    <row r="30" spans="1:5" ht="22.15" customHeight="1" x14ac:dyDescent="0.25">
      <c r="A30" s="76"/>
      <c r="B30" s="78"/>
      <c r="C30" s="36" t="s">
        <v>16</v>
      </c>
      <c r="D30" s="6">
        <v>0</v>
      </c>
      <c r="E30" s="6">
        <v>0</v>
      </c>
    </row>
    <row r="31" spans="1:5" ht="22.15" customHeight="1" x14ac:dyDescent="0.25">
      <c r="A31" s="76"/>
      <c r="B31" s="78"/>
      <c r="C31" s="36" t="s">
        <v>17</v>
      </c>
      <c r="D31" s="6">
        <v>0</v>
      </c>
      <c r="E31" s="6">
        <v>0</v>
      </c>
    </row>
    <row r="32" spans="1:5" ht="22.15" customHeight="1" x14ac:dyDescent="0.25">
      <c r="A32" s="77"/>
      <c r="B32" s="79"/>
      <c r="C32" s="36" t="s">
        <v>18</v>
      </c>
      <c r="D32" s="6">
        <v>0</v>
      </c>
      <c r="E32" s="6">
        <v>0</v>
      </c>
    </row>
    <row r="33" spans="1:5" ht="22.15" customHeight="1" x14ac:dyDescent="0.25">
      <c r="A33" s="80" t="s">
        <v>61</v>
      </c>
      <c r="B33" s="69" t="s">
        <v>56</v>
      </c>
      <c r="C33" s="5" t="s">
        <v>15</v>
      </c>
      <c r="D33" s="32">
        <f>SUM(D34:D36)</f>
        <v>1677.4179999999999</v>
      </c>
      <c r="E33" s="32">
        <f>SUM(E34:E36)</f>
        <v>715.23800000000006</v>
      </c>
    </row>
    <row r="34" spans="1:5" ht="22.15" customHeight="1" x14ac:dyDescent="0.25">
      <c r="A34" s="76"/>
      <c r="B34" s="69"/>
      <c r="C34" s="36" t="s">
        <v>16</v>
      </c>
      <c r="D34" s="6">
        <v>0</v>
      </c>
      <c r="E34" s="6">
        <v>0</v>
      </c>
    </row>
    <row r="35" spans="1:5" ht="22.15" customHeight="1" x14ac:dyDescent="0.25">
      <c r="A35" s="76"/>
      <c r="B35" s="69"/>
      <c r="C35" s="36" t="s">
        <v>17</v>
      </c>
      <c r="D35" s="6">
        <v>0</v>
      </c>
      <c r="E35" s="6">
        <v>0</v>
      </c>
    </row>
    <row r="36" spans="1:5" ht="22.15" customHeight="1" x14ac:dyDescent="0.25">
      <c r="A36" s="77"/>
      <c r="B36" s="69"/>
      <c r="C36" s="36" t="s">
        <v>18</v>
      </c>
      <c r="D36" s="6">
        <f>' прил 3'!I18</f>
        <v>1677.4179999999999</v>
      </c>
      <c r="E36" s="90">
        <f>' прил 3'!J18</f>
        <v>715.23800000000006</v>
      </c>
    </row>
    <row r="37" spans="1:5" ht="20.25" customHeight="1" x14ac:dyDescent="0.25">
      <c r="A37" s="68" t="s">
        <v>11</v>
      </c>
      <c r="B37" s="69" t="s">
        <v>20</v>
      </c>
      <c r="C37" s="5" t="s">
        <v>15</v>
      </c>
      <c r="D37" s="32">
        <f>SUM(D38:D40)</f>
        <v>0</v>
      </c>
      <c r="E37" s="32">
        <f>SUM(E38:E40)</f>
        <v>0</v>
      </c>
    </row>
    <row r="38" spans="1:5" ht="32.25" customHeight="1" x14ac:dyDescent="0.25">
      <c r="A38" s="68"/>
      <c r="B38" s="69"/>
      <c r="C38" s="3" t="s">
        <v>16</v>
      </c>
      <c r="D38" s="6">
        <v>0</v>
      </c>
      <c r="E38" s="6">
        <v>0</v>
      </c>
    </row>
    <row r="39" spans="1:5" ht="20.25" customHeight="1" x14ac:dyDescent="0.25">
      <c r="A39" s="68"/>
      <c r="B39" s="69"/>
      <c r="C39" s="3" t="s">
        <v>17</v>
      </c>
      <c r="D39" s="6">
        <f>D43+D47+D51</f>
        <v>0</v>
      </c>
      <c r="E39" s="6">
        <v>0</v>
      </c>
    </row>
    <row r="40" spans="1:5" ht="22.5" customHeight="1" x14ac:dyDescent="0.25">
      <c r="A40" s="68"/>
      <c r="B40" s="69"/>
      <c r="C40" s="3" t="s">
        <v>18</v>
      </c>
      <c r="D40" s="6">
        <f>D44+D48+D52</f>
        <v>0</v>
      </c>
      <c r="E40" s="6">
        <v>0</v>
      </c>
    </row>
    <row r="41" spans="1:5" ht="21.75" customHeight="1" x14ac:dyDescent="0.25">
      <c r="A41" s="68" t="s">
        <v>21</v>
      </c>
      <c r="B41" s="68" t="s">
        <v>29</v>
      </c>
      <c r="C41" s="5" t="s">
        <v>15</v>
      </c>
      <c r="D41" s="32">
        <f>SUM(D42:D44)</f>
        <v>0</v>
      </c>
      <c r="E41" s="32">
        <f>SUM(E42:E44)</f>
        <v>0</v>
      </c>
    </row>
    <row r="42" spans="1:5" ht="36" customHeight="1" x14ac:dyDescent="0.25">
      <c r="A42" s="68"/>
      <c r="B42" s="68"/>
      <c r="C42" s="3" t="s">
        <v>16</v>
      </c>
      <c r="D42" s="6">
        <v>0</v>
      </c>
      <c r="E42" s="6">
        <v>0</v>
      </c>
    </row>
    <row r="43" spans="1:5" ht="18" customHeight="1" x14ac:dyDescent="0.25">
      <c r="A43" s="68"/>
      <c r="B43" s="68"/>
      <c r="C43" s="3" t="s">
        <v>17</v>
      </c>
      <c r="D43" s="6">
        <v>0</v>
      </c>
      <c r="E43" s="6">
        <v>0</v>
      </c>
    </row>
    <row r="44" spans="1:5" ht="19.5" customHeight="1" x14ac:dyDescent="0.25">
      <c r="A44" s="68"/>
      <c r="B44" s="68"/>
      <c r="C44" s="3" t="s">
        <v>18</v>
      </c>
      <c r="D44" s="6">
        <v>0</v>
      </c>
      <c r="E44" s="6">
        <v>0</v>
      </c>
    </row>
    <row r="45" spans="1:5" x14ac:dyDescent="0.25">
      <c r="A45" s="68" t="s">
        <v>22</v>
      </c>
      <c r="B45" s="68" t="s">
        <v>28</v>
      </c>
      <c r="C45" s="5" t="s">
        <v>15</v>
      </c>
      <c r="D45" s="32">
        <f>SUM(D46:D48)</f>
        <v>0</v>
      </c>
      <c r="E45" s="32">
        <f>SUM(E46:E48)</f>
        <v>0</v>
      </c>
    </row>
    <row r="46" spans="1:5" ht="27.75" customHeight="1" x14ac:dyDescent="0.25">
      <c r="A46" s="68"/>
      <c r="B46" s="68"/>
      <c r="C46" s="3" t="s">
        <v>16</v>
      </c>
      <c r="D46" s="6">
        <v>0</v>
      </c>
      <c r="E46" s="6">
        <v>0</v>
      </c>
    </row>
    <row r="47" spans="1:5" ht="21.75" customHeight="1" x14ac:dyDescent="0.25">
      <c r="A47" s="68"/>
      <c r="B47" s="68"/>
      <c r="C47" s="3" t="s">
        <v>17</v>
      </c>
      <c r="D47" s="6">
        <v>0</v>
      </c>
      <c r="E47" s="6">
        <v>0</v>
      </c>
    </row>
    <row r="48" spans="1:5" ht="21.75" customHeight="1" x14ac:dyDescent="0.25">
      <c r="A48" s="68"/>
      <c r="B48" s="68"/>
      <c r="C48" s="3" t="s">
        <v>18</v>
      </c>
      <c r="D48" s="6">
        <v>0</v>
      </c>
      <c r="E48" s="6">
        <v>0</v>
      </c>
    </row>
    <row r="49" spans="1:5" ht="21.75" customHeight="1" x14ac:dyDescent="0.25">
      <c r="A49" s="80" t="s">
        <v>41</v>
      </c>
      <c r="B49" s="68" t="s">
        <v>42</v>
      </c>
      <c r="C49" s="5" t="s">
        <v>15</v>
      </c>
      <c r="D49" s="32">
        <f>SUM(D50:D52)</f>
        <v>0</v>
      </c>
      <c r="E49" s="32">
        <f>SUM(E50:E52)</f>
        <v>0</v>
      </c>
    </row>
    <row r="50" spans="1:5" ht="27.6" customHeight="1" x14ac:dyDescent="0.25">
      <c r="A50" s="76"/>
      <c r="B50" s="68"/>
      <c r="C50" s="31" t="s">
        <v>16</v>
      </c>
      <c r="D50" s="6">
        <v>0</v>
      </c>
      <c r="E50" s="6">
        <v>0</v>
      </c>
    </row>
    <row r="51" spans="1:5" ht="21.75" customHeight="1" x14ac:dyDescent="0.25">
      <c r="A51" s="76"/>
      <c r="B51" s="68"/>
      <c r="C51" s="31" t="s">
        <v>17</v>
      </c>
      <c r="D51" s="6">
        <v>0</v>
      </c>
      <c r="E51" s="6">
        <v>0</v>
      </c>
    </row>
    <row r="52" spans="1:5" ht="21.75" customHeight="1" x14ac:dyDescent="0.25">
      <c r="A52" s="77"/>
      <c r="B52" s="68"/>
      <c r="C52" s="31" t="s">
        <v>18</v>
      </c>
      <c r="D52" s="6">
        <v>0</v>
      </c>
      <c r="E52" s="6">
        <v>0</v>
      </c>
    </row>
    <row r="53" spans="1:5" x14ac:dyDescent="0.25">
      <c r="A53" s="87">
        <v>3</v>
      </c>
      <c r="B53" s="68" t="s">
        <v>33</v>
      </c>
      <c r="C53" s="40" t="s">
        <v>15</v>
      </c>
      <c r="D53" s="41">
        <f>SUM(D54:D56)</f>
        <v>1199.2570000000001</v>
      </c>
      <c r="E53" s="41">
        <f>SUM(E54:E56)</f>
        <v>196.48999999999998</v>
      </c>
    </row>
    <row r="54" spans="1:5" ht="27.75" customHeight="1" x14ac:dyDescent="0.25">
      <c r="A54" s="88"/>
      <c r="B54" s="68"/>
      <c r="C54" s="49" t="s">
        <v>16</v>
      </c>
      <c r="D54" s="43">
        <v>0</v>
      </c>
      <c r="E54" s="43">
        <f>E58</f>
        <v>0</v>
      </c>
    </row>
    <row r="55" spans="1:5" ht="21.75" customHeight="1" x14ac:dyDescent="0.25">
      <c r="A55" s="88"/>
      <c r="B55" s="68"/>
      <c r="C55" s="49" t="s">
        <v>17</v>
      </c>
      <c r="D55" s="43">
        <f>D59</f>
        <v>703.25</v>
      </c>
      <c r="E55" s="43">
        <f>E59</f>
        <v>190.6</v>
      </c>
    </row>
    <row r="56" spans="1:5" ht="21.75" customHeight="1" x14ac:dyDescent="0.25">
      <c r="A56" s="89"/>
      <c r="B56" s="68"/>
      <c r="C56" s="49" t="s">
        <v>18</v>
      </c>
      <c r="D56" s="43">
        <f>D60</f>
        <v>496.00700000000001</v>
      </c>
      <c r="E56" s="43">
        <f>E60</f>
        <v>5.89</v>
      </c>
    </row>
    <row r="57" spans="1:5" x14ac:dyDescent="0.25">
      <c r="A57" s="68" t="s">
        <v>34</v>
      </c>
      <c r="B57" s="68" t="s">
        <v>36</v>
      </c>
      <c r="C57" s="40" t="s">
        <v>15</v>
      </c>
      <c r="D57" s="41">
        <f>SUM(D58:D60)</f>
        <v>1199.2570000000001</v>
      </c>
      <c r="E57" s="41">
        <f>SUM(E58:E60)</f>
        <v>196.48999999999998</v>
      </c>
    </row>
    <row r="58" spans="1:5" ht="27.75" customHeight="1" x14ac:dyDescent="0.25">
      <c r="A58" s="68"/>
      <c r="B58" s="68"/>
      <c r="C58" s="42" t="s">
        <v>16</v>
      </c>
      <c r="D58" s="43">
        <v>0</v>
      </c>
      <c r="E58" s="43">
        <v>0</v>
      </c>
    </row>
    <row r="59" spans="1:5" ht="21.75" customHeight="1" x14ac:dyDescent="0.25">
      <c r="A59" s="68"/>
      <c r="B59" s="68"/>
      <c r="C59" s="42" t="s">
        <v>17</v>
      </c>
      <c r="D59" s="43">
        <v>703.25</v>
      </c>
      <c r="E59" s="43">
        <v>190.6</v>
      </c>
    </row>
    <row r="60" spans="1:5" ht="21.75" customHeight="1" x14ac:dyDescent="0.25">
      <c r="A60" s="68"/>
      <c r="B60" s="68"/>
      <c r="C60" s="42" t="s">
        <v>18</v>
      </c>
      <c r="D60" s="43">
        <f>' прил 3'!I24</f>
        <v>496.00700000000001</v>
      </c>
      <c r="E60" s="43">
        <f>' прил 3'!J24</f>
        <v>5.89</v>
      </c>
    </row>
  </sheetData>
  <mergeCells count="32">
    <mergeCell ref="A53:A56"/>
    <mergeCell ref="B53:B56"/>
    <mergeCell ref="A57:A60"/>
    <mergeCell ref="B57:B60"/>
    <mergeCell ref="A41:A44"/>
    <mergeCell ref="B41:B44"/>
    <mergeCell ref="A45:A48"/>
    <mergeCell ref="B45:B48"/>
    <mergeCell ref="A49:A52"/>
    <mergeCell ref="B49:B52"/>
    <mergeCell ref="A2:E2"/>
    <mergeCell ref="A3:E3"/>
    <mergeCell ref="D5:E5"/>
    <mergeCell ref="B5:B6"/>
    <mergeCell ref="A5:A6"/>
    <mergeCell ref="C5:C6"/>
    <mergeCell ref="A37:A40"/>
    <mergeCell ref="B37:B40"/>
    <mergeCell ref="A8:A11"/>
    <mergeCell ref="B8:B11"/>
    <mergeCell ref="A12:A15"/>
    <mergeCell ref="B12:B15"/>
    <mergeCell ref="A16:A19"/>
    <mergeCell ref="B16:B19"/>
    <mergeCell ref="A21:A24"/>
    <mergeCell ref="B21:B24"/>
    <mergeCell ref="B25:B28"/>
    <mergeCell ref="B29:B32"/>
    <mergeCell ref="B33:B36"/>
    <mergeCell ref="A25:A28"/>
    <mergeCell ref="A29:A32"/>
    <mergeCell ref="A33:A36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 прил 3</vt:lpstr>
      <vt:lpstr> Прил 4</vt:lpstr>
      <vt:lpstr>' прил 3'!Заголовки_для_печати</vt:lpstr>
      <vt:lpstr>' прил 3'!Область_печати</vt:lpstr>
      <vt:lpstr>' Прил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u-0000001</cp:lastModifiedBy>
  <cp:lastPrinted>2022-04-20T23:57:19Z</cp:lastPrinted>
  <dcterms:created xsi:type="dcterms:W3CDTF">2020-02-04T06:12:16Z</dcterms:created>
  <dcterms:modified xsi:type="dcterms:W3CDTF">2022-11-08T06:47:59Z</dcterms:modified>
</cp:coreProperties>
</file>