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-15" windowWidth="12645" windowHeight="11925" firstSheet="6" activeTab="10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прил10!$A$1:$D$21</definedName>
    <definedName name="_xlnm.Print_Area" localSheetId="7">прил11!$A$1:$F$354</definedName>
    <definedName name="_xlnm.Print_Area" localSheetId="8">прил12!$A$1:$G$348</definedName>
    <definedName name="_xlnm.Print_Area" localSheetId="9">прил13!$A$1:$E$326</definedName>
    <definedName name="_xlnm.Print_Area" localSheetId="10">прил14!$A$1:$F$320</definedName>
    <definedName name="_xlnm.Print_Area" localSheetId="11">прил15!$A$1:$C$61</definedName>
    <definedName name="_xlnm.Print_Area" localSheetId="12">прил16!$A$1:$D$62</definedName>
    <definedName name="_xlnm.Print_Area" localSheetId="4">прил8!$A$1:$D$46</definedName>
  </definedNames>
  <calcPr calcId="145621"/>
</workbook>
</file>

<file path=xl/calcChain.xml><?xml version="1.0" encoding="utf-8"?>
<calcChain xmlns="http://schemas.openxmlformats.org/spreadsheetml/2006/main">
  <c r="E331" i="9" l="1"/>
  <c r="F369" i="15" l="1"/>
  <c r="E369" i="15"/>
  <c r="F324" i="15"/>
  <c r="E324" i="15"/>
  <c r="F199" i="15"/>
  <c r="E199" i="15"/>
  <c r="F198" i="15"/>
  <c r="F182" i="15" s="1"/>
  <c r="E198" i="15"/>
  <c r="E182" i="15" s="1"/>
  <c r="F217" i="15"/>
  <c r="F216" i="15"/>
  <c r="E217" i="15"/>
  <c r="E216" i="15"/>
  <c r="E330" i="9"/>
  <c r="E202" i="9"/>
  <c r="E201" i="9" s="1"/>
  <c r="E185" i="9" s="1"/>
  <c r="E222" i="9"/>
  <c r="E223" i="9"/>
  <c r="G367" i="14"/>
  <c r="F367" i="14"/>
  <c r="G256" i="14"/>
  <c r="F256" i="14"/>
  <c r="G273" i="14"/>
  <c r="F273" i="14"/>
  <c r="G291" i="14"/>
  <c r="G290" i="14" s="1"/>
  <c r="F290" i="14"/>
  <c r="F291" i="14"/>
  <c r="F373" i="1"/>
  <c r="F259" i="1"/>
  <c r="F296" i="1"/>
  <c r="F297" i="1"/>
  <c r="F276" i="1"/>
  <c r="F162" i="15" l="1"/>
  <c r="E162" i="15"/>
  <c r="E161" i="15" s="1"/>
  <c r="F161" i="15"/>
  <c r="G168" i="14"/>
  <c r="G167" i="14"/>
  <c r="F168" i="14"/>
  <c r="F167" i="14"/>
  <c r="E374" i="9" l="1"/>
  <c r="E378" i="9"/>
  <c r="E160" i="9"/>
  <c r="E165" i="9"/>
  <c r="E164" i="9" s="1"/>
  <c r="E81" i="9"/>
  <c r="E94" i="9"/>
  <c r="E93" i="9"/>
  <c r="F381" i="1"/>
  <c r="F166" i="1"/>
  <c r="F171" i="1"/>
  <c r="F170" i="1"/>
  <c r="F93" i="1"/>
  <c r="F106" i="1"/>
  <c r="F105" i="1"/>
  <c r="E60" i="9" l="1"/>
  <c r="D44" i="16" l="1"/>
  <c r="C44" i="16"/>
  <c r="D47" i="16"/>
  <c r="C47" i="16"/>
  <c r="C44" i="8"/>
  <c r="F238" i="15"/>
  <c r="E238" i="15"/>
  <c r="F241" i="15"/>
  <c r="E241" i="15"/>
  <c r="E247" i="9"/>
  <c r="C47" i="8" l="1"/>
  <c r="H11" i="18" l="1"/>
  <c r="H12" i="18"/>
  <c r="H10" i="18"/>
  <c r="G11" i="18"/>
  <c r="G12" i="18"/>
  <c r="G10" i="18"/>
  <c r="E11" i="17"/>
  <c r="E12" i="17"/>
  <c r="E10" i="17"/>
  <c r="D34" i="16"/>
  <c r="C34" i="16"/>
  <c r="D14" i="16"/>
  <c r="C14" i="16"/>
  <c r="C34" i="8"/>
  <c r="C14" i="8"/>
  <c r="F60" i="15" l="1"/>
  <c r="E60" i="15"/>
  <c r="F315" i="1" l="1"/>
  <c r="D42" i="11" l="1"/>
  <c r="C42" i="11"/>
  <c r="D9" i="11"/>
  <c r="C9" i="11"/>
  <c r="D39" i="11"/>
  <c r="D38" i="11" s="1"/>
  <c r="D37" i="11" s="1"/>
  <c r="C39" i="11"/>
  <c r="C38" i="11" s="1"/>
  <c r="C37" i="11" s="1"/>
  <c r="C39" i="4"/>
  <c r="C40" i="4"/>
  <c r="C41" i="4"/>
  <c r="C44" i="4"/>
  <c r="D28" i="16" l="1"/>
  <c r="D27" i="16" s="1"/>
  <c r="C28" i="16"/>
  <c r="C27" i="16" s="1"/>
  <c r="C28" i="8"/>
  <c r="C27" i="8" s="1"/>
  <c r="F174" i="15" l="1"/>
  <c r="F173" i="15" s="1"/>
  <c r="F172" i="15" s="1"/>
  <c r="E174" i="15"/>
  <c r="E173" i="15" s="1"/>
  <c r="E172" i="15" s="1"/>
  <c r="F57" i="15"/>
  <c r="E57" i="15"/>
  <c r="F152" i="1"/>
  <c r="F151" i="1" s="1"/>
  <c r="G149" i="14"/>
  <c r="G148" i="14" s="1"/>
  <c r="F149" i="14"/>
  <c r="F148" i="14" s="1"/>
  <c r="E146" i="9"/>
  <c r="E145" i="9" s="1"/>
  <c r="E177" i="9"/>
  <c r="E176" i="9" s="1"/>
  <c r="E175" i="9" s="1"/>
  <c r="E180" i="9"/>
  <c r="E179" i="9" s="1"/>
  <c r="E57" i="9"/>
  <c r="E40" i="9"/>
  <c r="G378" i="14"/>
  <c r="G180" i="14"/>
  <c r="G179" i="14" s="1"/>
  <c r="G178" i="14" s="1"/>
  <c r="F180" i="14"/>
  <c r="F179" i="14" s="1"/>
  <c r="F178" i="14" s="1"/>
  <c r="F351" i="15" l="1"/>
  <c r="E351" i="15"/>
  <c r="E356" i="9"/>
  <c r="F183" i="1"/>
  <c r="F182" i="1" s="1"/>
  <c r="F181" i="1" s="1"/>
  <c r="D31" i="11" l="1"/>
  <c r="C31" i="11"/>
  <c r="C31" i="4"/>
  <c r="F57" i="1" l="1"/>
  <c r="D28" i="11"/>
  <c r="D25" i="11"/>
  <c r="D23" i="11"/>
  <c r="D20" i="11"/>
  <c r="D18" i="11"/>
  <c r="D14" i="11"/>
  <c r="D12" i="11"/>
  <c r="D10" i="11"/>
  <c r="C28" i="4"/>
  <c r="H13" i="18"/>
  <c r="E13" i="18"/>
  <c r="F13" i="18"/>
  <c r="C13" i="18"/>
  <c r="G13" i="18"/>
  <c r="D13" i="18"/>
  <c r="D13" i="17"/>
  <c r="C13" i="17"/>
  <c r="E13" i="17" l="1"/>
  <c r="D44" i="11" l="1"/>
  <c r="G381" i="14"/>
  <c r="D59" i="16"/>
  <c r="C59" i="16"/>
  <c r="D56" i="16"/>
  <c r="C56" i="16"/>
  <c r="D54" i="16"/>
  <c r="C54" i="16"/>
  <c r="D49" i="16"/>
  <c r="C49" i="16"/>
  <c r="D45" i="16"/>
  <c r="C45" i="16"/>
  <c r="D39" i="16"/>
  <c r="C39" i="16"/>
  <c r="D37" i="16"/>
  <c r="C37" i="16"/>
  <c r="D35" i="16"/>
  <c r="C35" i="16"/>
  <c r="D32" i="16"/>
  <c r="C32" i="16"/>
  <c r="D23" i="16"/>
  <c r="C23" i="16"/>
  <c r="D18" i="16"/>
  <c r="C18" i="16"/>
  <c r="D10" i="16"/>
  <c r="D9" i="16" s="1"/>
  <c r="C10" i="16"/>
  <c r="C59" i="8"/>
  <c r="C56" i="8"/>
  <c r="C54" i="8"/>
  <c r="C49" i="8"/>
  <c r="C45" i="8"/>
  <c r="C39" i="8"/>
  <c r="C37" i="8"/>
  <c r="C35" i="8"/>
  <c r="C32" i="8"/>
  <c r="C23" i="8"/>
  <c r="C18" i="8"/>
  <c r="C10" i="8"/>
  <c r="F317" i="15"/>
  <c r="F316" i="15" s="1"/>
  <c r="E317" i="15"/>
  <c r="E316" i="15" s="1"/>
  <c r="F314" i="15"/>
  <c r="F313" i="15" s="1"/>
  <c r="E314" i="15"/>
  <c r="E313" i="15" s="1"/>
  <c r="F308" i="15"/>
  <c r="F307" i="15" s="1"/>
  <c r="F365" i="15" s="1"/>
  <c r="E308" i="15"/>
  <c r="E307" i="15" s="1"/>
  <c r="E365" i="15" s="1"/>
  <c r="F301" i="15"/>
  <c r="F300" i="15" s="1"/>
  <c r="E301" i="15"/>
  <c r="E300" i="15" s="1"/>
  <c r="F295" i="15"/>
  <c r="E295" i="15"/>
  <c r="F293" i="15"/>
  <c r="E293" i="15"/>
  <c r="F287" i="15"/>
  <c r="F286" i="15" s="1"/>
  <c r="F362" i="15" s="1"/>
  <c r="E287" i="15"/>
  <c r="E286" i="15" s="1"/>
  <c r="E362" i="15" s="1"/>
  <c r="F284" i="15"/>
  <c r="F283" i="15" s="1"/>
  <c r="E284" i="15"/>
  <c r="E283" i="15" s="1"/>
  <c r="E355" i="15" s="1"/>
  <c r="F278" i="15"/>
  <c r="F277" i="15" s="1"/>
  <c r="F276" i="15" s="1"/>
  <c r="F275" i="15" s="1"/>
  <c r="E278" i="15"/>
  <c r="E277" i="15" s="1"/>
  <c r="E276" i="15" s="1"/>
  <c r="E275" i="15" s="1"/>
  <c r="F272" i="15"/>
  <c r="F271" i="15" s="1"/>
  <c r="F348" i="15" s="1"/>
  <c r="E272" i="15"/>
  <c r="E271" i="15" s="1"/>
  <c r="E348" i="15" s="1"/>
  <c r="F269" i="15"/>
  <c r="E269" i="15"/>
  <c r="F267" i="15"/>
  <c r="E267" i="15"/>
  <c r="F261" i="15"/>
  <c r="F260" i="15" s="1"/>
  <c r="E261" i="15"/>
  <c r="E260" i="15" s="1"/>
  <c r="F258" i="15"/>
  <c r="E258" i="15"/>
  <c r="F256" i="15"/>
  <c r="E256" i="15"/>
  <c r="F254" i="15"/>
  <c r="E254" i="15"/>
  <c r="F251" i="15"/>
  <c r="E251" i="15"/>
  <c r="F249" i="15"/>
  <c r="E249" i="15"/>
  <c r="F244" i="15"/>
  <c r="F243" i="15" s="1"/>
  <c r="F347" i="15" s="1"/>
  <c r="E244" i="15"/>
  <c r="E243" i="15" s="1"/>
  <c r="E347" i="15" s="1"/>
  <c r="F239" i="15"/>
  <c r="E239" i="15"/>
  <c r="F236" i="15"/>
  <c r="F235" i="15" s="1"/>
  <c r="F341" i="15" s="1"/>
  <c r="E236" i="15"/>
  <c r="E235" i="15" s="1"/>
  <c r="E341" i="15" s="1"/>
  <c r="F230" i="15"/>
  <c r="F229" i="15" s="1"/>
  <c r="E230" i="15"/>
  <c r="E229" i="15" s="1"/>
  <c r="F223" i="15"/>
  <c r="F222" i="15" s="1"/>
  <c r="E223" i="15"/>
  <c r="E222" i="15" s="1"/>
  <c r="F226" i="15"/>
  <c r="F225" i="15" s="1"/>
  <c r="F345" i="15" s="1"/>
  <c r="E226" i="15"/>
  <c r="E225" i="15" s="1"/>
  <c r="F220" i="15"/>
  <c r="F219" i="15" s="1"/>
  <c r="F344" i="15" s="1"/>
  <c r="E220" i="15"/>
  <c r="E219" i="15" s="1"/>
  <c r="F211" i="15"/>
  <c r="F210" i="15" s="1"/>
  <c r="E211" i="15"/>
  <c r="E210" i="15" s="1"/>
  <c r="F214" i="15"/>
  <c r="F213" i="15" s="1"/>
  <c r="E214" i="15"/>
  <c r="E213" i="15" s="1"/>
  <c r="F208" i="15"/>
  <c r="F207" i="15" s="1"/>
  <c r="E208" i="15"/>
  <c r="E207" i="15" s="1"/>
  <c r="F205" i="15"/>
  <c r="F204" i="15" s="1"/>
  <c r="E205" i="15"/>
  <c r="E204" i="15" s="1"/>
  <c r="F202" i="15"/>
  <c r="F201" i="15" s="1"/>
  <c r="E202" i="15"/>
  <c r="E201" i="15" s="1"/>
  <c r="F190" i="15"/>
  <c r="F189" i="15" s="1"/>
  <c r="E190" i="15"/>
  <c r="E189" i="15" s="1"/>
  <c r="F187" i="15"/>
  <c r="F186" i="15" s="1"/>
  <c r="E187" i="15"/>
  <c r="E186" i="15" s="1"/>
  <c r="F196" i="15"/>
  <c r="F195" i="15" s="1"/>
  <c r="E196" i="15"/>
  <c r="E195" i="15" s="1"/>
  <c r="F193" i="15"/>
  <c r="F192" i="15" s="1"/>
  <c r="F338" i="15" s="1"/>
  <c r="E193" i="15"/>
  <c r="E192" i="15" s="1"/>
  <c r="E338" i="15" s="1"/>
  <c r="F180" i="15"/>
  <c r="F179" i="15" s="1"/>
  <c r="F353" i="15" s="1"/>
  <c r="E180" i="15"/>
  <c r="E179" i="15" s="1"/>
  <c r="E353" i="15" s="1"/>
  <c r="F177" i="15"/>
  <c r="F176" i="15" s="1"/>
  <c r="F352" i="15" s="1"/>
  <c r="E177" i="15"/>
  <c r="E176" i="15" s="1"/>
  <c r="F167" i="15"/>
  <c r="F166" i="15" s="1"/>
  <c r="E167" i="15"/>
  <c r="E166" i="15" s="1"/>
  <c r="F159" i="15"/>
  <c r="F158" i="15" s="1"/>
  <c r="F157" i="15" s="1"/>
  <c r="E159" i="15"/>
  <c r="E158" i="15" s="1"/>
  <c r="E157" i="15" s="1"/>
  <c r="F153" i="15"/>
  <c r="F152" i="15" s="1"/>
  <c r="F151" i="15" s="1"/>
  <c r="F150" i="15" s="1"/>
  <c r="F149" i="15" s="1"/>
  <c r="E153" i="15"/>
  <c r="E152" i="15" s="1"/>
  <c r="E151" i="15" s="1"/>
  <c r="E150" i="15" s="1"/>
  <c r="E149" i="15" s="1"/>
  <c r="F146" i="15"/>
  <c r="F145" i="15" s="1"/>
  <c r="E146" i="15"/>
  <c r="E145" i="15" s="1"/>
  <c r="F143" i="15"/>
  <c r="F142" i="15" s="1"/>
  <c r="E143" i="15"/>
  <c r="E142" i="15" s="1"/>
  <c r="F139" i="15"/>
  <c r="F138" i="15" s="1"/>
  <c r="E139" i="15"/>
  <c r="E138" i="15" s="1"/>
  <c r="F133" i="15"/>
  <c r="F132" i="15" s="1"/>
  <c r="E133" i="15"/>
  <c r="E132" i="15" s="1"/>
  <c r="F127" i="15"/>
  <c r="F126" i="15" s="1"/>
  <c r="E127" i="15"/>
  <c r="E126" i="15" s="1"/>
  <c r="F122" i="15"/>
  <c r="F121" i="15" s="1"/>
  <c r="F120" i="15" s="1"/>
  <c r="F119" i="15" s="1"/>
  <c r="E122" i="15"/>
  <c r="E121" i="15" s="1"/>
  <c r="E120" i="15" s="1"/>
  <c r="E119" i="15" s="1"/>
  <c r="F116" i="15"/>
  <c r="F115" i="15" s="1"/>
  <c r="F114" i="15" s="1"/>
  <c r="F113" i="15" s="1"/>
  <c r="F112" i="15" s="1"/>
  <c r="E116" i="15"/>
  <c r="E115" i="15" s="1"/>
  <c r="E114" i="15" s="1"/>
  <c r="E113" i="15" s="1"/>
  <c r="E112" i="15" s="1"/>
  <c r="F110" i="15"/>
  <c r="F109" i="15" s="1"/>
  <c r="F108" i="15" s="1"/>
  <c r="F107" i="15" s="1"/>
  <c r="F106" i="15" s="1"/>
  <c r="E110" i="15"/>
  <c r="E109" i="15" s="1"/>
  <c r="E108" i="15" s="1"/>
  <c r="E107" i="15" s="1"/>
  <c r="E106" i="15" s="1"/>
  <c r="F104" i="15"/>
  <c r="E104" i="15"/>
  <c r="F102" i="15"/>
  <c r="E102" i="15"/>
  <c r="F99" i="15"/>
  <c r="F98" i="15" s="1"/>
  <c r="E99" i="15"/>
  <c r="E98" i="15" s="1"/>
  <c r="F96" i="15"/>
  <c r="E96" i="15"/>
  <c r="F94" i="15"/>
  <c r="E94" i="15"/>
  <c r="F91" i="15"/>
  <c r="E91" i="15"/>
  <c r="F89" i="15"/>
  <c r="E89" i="15"/>
  <c r="F86" i="15"/>
  <c r="F85" i="15" s="1"/>
  <c r="E86" i="15"/>
  <c r="E85" i="15" s="1"/>
  <c r="F83" i="15"/>
  <c r="F82" i="15" s="1"/>
  <c r="E83" i="15"/>
  <c r="E82" i="15" s="1"/>
  <c r="F79" i="15"/>
  <c r="F78" i="15" s="1"/>
  <c r="E79" i="15"/>
  <c r="E78" i="15" s="1"/>
  <c r="F75" i="15"/>
  <c r="E75" i="15"/>
  <c r="F73" i="15"/>
  <c r="E73" i="15"/>
  <c r="F71" i="15"/>
  <c r="E71" i="15"/>
  <c r="F68" i="15"/>
  <c r="E68" i="15"/>
  <c r="F66" i="15"/>
  <c r="E66" i="15"/>
  <c r="F63" i="15"/>
  <c r="F62" i="15" s="1"/>
  <c r="E63" i="15"/>
  <c r="E62" i="15" s="1"/>
  <c r="F59" i="15"/>
  <c r="F58" i="15" s="1"/>
  <c r="E59" i="15"/>
  <c r="E58" i="15" s="1"/>
  <c r="F56" i="15"/>
  <c r="F55" i="15" s="1"/>
  <c r="F363" i="15" s="1"/>
  <c r="E56" i="15"/>
  <c r="E55" i="15" s="1"/>
  <c r="F50" i="15"/>
  <c r="F49" i="15" s="1"/>
  <c r="E50" i="15"/>
  <c r="E49" i="15" s="1"/>
  <c r="F47" i="15"/>
  <c r="F46" i="15" s="1"/>
  <c r="E47" i="15"/>
  <c r="E46" i="15" s="1"/>
  <c r="F44" i="15"/>
  <c r="E44" i="15"/>
  <c r="F42" i="15"/>
  <c r="E42" i="15"/>
  <c r="F40" i="15"/>
  <c r="E40" i="15"/>
  <c r="F35" i="15"/>
  <c r="E35" i="15"/>
  <c r="F33" i="15"/>
  <c r="E33" i="15"/>
  <c r="F28" i="15"/>
  <c r="F27" i="15" s="1"/>
  <c r="E28" i="15"/>
  <c r="E27" i="15" s="1"/>
  <c r="F25" i="15"/>
  <c r="E25" i="15"/>
  <c r="F23" i="15"/>
  <c r="E23" i="15"/>
  <c r="F21" i="15"/>
  <c r="E21" i="15"/>
  <c r="F18" i="15"/>
  <c r="F17" i="15" s="1"/>
  <c r="E18" i="15"/>
  <c r="E17" i="15" s="1"/>
  <c r="F13" i="15"/>
  <c r="F12" i="15" s="1"/>
  <c r="F373" i="15" s="1"/>
  <c r="E13" i="15"/>
  <c r="E12" i="15" s="1"/>
  <c r="E373" i="15" s="1"/>
  <c r="E323" i="9"/>
  <c r="E322" i="9" s="1"/>
  <c r="E320" i="9"/>
  <c r="E319" i="9" s="1"/>
  <c r="E314" i="9"/>
  <c r="E313" i="9" s="1"/>
  <c r="E307" i="9"/>
  <c r="E306" i="9" s="1"/>
  <c r="E301" i="9"/>
  <c r="E299" i="9"/>
  <c r="E293" i="9"/>
  <c r="E292" i="9" s="1"/>
  <c r="E290" i="9"/>
  <c r="E289" i="9" s="1"/>
  <c r="E284" i="9"/>
  <c r="E283" i="9" s="1"/>
  <c r="E282" i="9" s="1"/>
  <c r="E281" i="9" s="1"/>
  <c r="E273" i="9"/>
  <c r="E272" i="9" s="1"/>
  <c r="E353" i="9" s="1"/>
  <c r="E278" i="9"/>
  <c r="E276" i="9"/>
  <c r="E267" i="9"/>
  <c r="E266" i="9" s="1"/>
  <c r="E264" i="9"/>
  <c r="E262" i="9"/>
  <c r="E260" i="9"/>
  <c r="E257" i="9"/>
  <c r="E255" i="9"/>
  <c r="E250" i="9"/>
  <c r="E249" i="9" s="1"/>
  <c r="E352" i="9" s="1"/>
  <c r="E245" i="9"/>
  <c r="E244" i="9" s="1"/>
  <c r="E242" i="9"/>
  <c r="E241" i="9" s="1"/>
  <c r="E236" i="9"/>
  <c r="E235" i="9" s="1"/>
  <c r="E234" i="9" s="1"/>
  <c r="E232" i="9"/>
  <c r="E231" i="9" s="1"/>
  <c r="E229" i="9"/>
  <c r="E228" i="9" s="1"/>
  <c r="E350" i="9" s="1"/>
  <c r="E226" i="9"/>
  <c r="E225" i="9" s="1"/>
  <c r="E214" i="9"/>
  <c r="E213" i="9" s="1"/>
  <c r="E220" i="9"/>
  <c r="E219" i="9" s="1"/>
  <c r="E217" i="9"/>
  <c r="E216" i="9" s="1"/>
  <c r="E211" i="9"/>
  <c r="E210" i="9" s="1"/>
  <c r="E208" i="9"/>
  <c r="E207" i="9" s="1"/>
  <c r="E205" i="9"/>
  <c r="E204" i="9" s="1"/>
  <c r="E193" i="9"/>
  <c r="E192" i="9" s="1"/>
  <c r="E190" i="9"/>
  <c r="E189" i="9" s="1"/>
  <c r="E199" i="9"/>
  <c r="E198" i="9" s="1"/>
  <c r="E196" i="9"/>
  <c r="E195" i="9" s="1"/>
  <c r="E183" i="9"/>
  <c r="E170" i="9"/>
  <c r="E169" i="9" s="1"/>
  <c r="E162" i="9"/>
  <c r="E161" i="9" s="1"/>
  <c r="E156" i="9"/>
  <c r="E155" i="9" s="1"/>
  <c r="E149" i="9"/>
  <c r="E148" i="9" s="1"/>
  <c r="E142" i="9"/>
  <c r="E141" i="9" s="1"/>
  <c r="E136" i="9"/>
  <c r="E135" i="9" s="1"/>
  <c r="E130" i="9"/>
  <c r="E129" i="9" s="1"/>
  <c r="E125" i="9"/>
  <c r="E124" i="9" s="1"/>
  <c r="E123" i="9" s="1"/>
  <c r="E122" i="9" s="1"/>
  <c r="E119" i="9"/>
  <c r="E118" i="9" s="1"/>
  <c r="E117" i="9" s="1"/>
  <c r="E116" i="9" s="1"/>
  <c r="E115" i="9" s="1"/>
  <c r="E113" i="9"/>
  <c r="E112" i="9" s="1"/>
  <c r="E111" i="9" s="1"/>
  <c r="E110" i="9" s="1"/>
  <c r="E109" i="9" s="1"/>
  <c r="E107" i="9"/>
  <c r="E105" i="9"/>
  <c r="E102" i="9"/>
  <c r="E101" i="9" s="1"/>
  <c r="E99" i="9"/>
  <c r="E97" i="9"/>
  <c r="E91" i="9"/>
  <c r="E89" i="9"/>
  <c r="E86" i="9"/>
  <c r="E85" i="9" s="1"/>
  <c r="E83" i="9"/>
  <c r="E82" i="9" s="1"/>
  <c r="E79" i="9"/>
  <c r="E78" i="9" s="1"/>
  <c r="E377" i="9" s="1"/>
  <c r="E75" i="9"/>
  <c r="E73" i="9"/>
  <c r="E71" i="9"/>
  <c r="E68" i="9"/>
  <c r="E66" i="9"/>
  <c r="E63" i="9"/>
  <c r="E62" i="9" s="1"/>
  <c r="E59" i="9"/>
  <c r="E58" i="9" s="1"/>
  <c r="E56" i="9"/>
  <c r="E55" i="9" s="1"/>
  <c r="E368" i="9" s="1"/>
  <c r="E50" i="9"/>
  <c r="E49" i="9" s="1"/>
  <c r="E47" i="9"/>
  <c r="E46" i="9" s="1"/>
  <c r="E44" i="9"/>
  <c r="E42" i="9"/>
  <c r="E35" i="9"/>
  <c r="E33" i="9"/>
  <c r="E28" i="9"/>
  <c r="E27" i="9" s="1"/>
  <c r="E25" i="9"/>
  <c r="E23" i="9"/>
  <c r="E21" i="9"/>
  <c r="E18" i="9"/>
  <c r="E17" i="9" s="1"/>
  <c r="E13" i="9"/>
  <c r="E12" i="9" s="1"/>
  <c r="F378" i="14"/>
  <c r="G346" i="14"/>
  <c r="G345" i="14" s="1"/>
  <c r="G344" i="14" s="1"/>
  <c r="F346" i="14"/>
  <c r="F345" i="14" s="1"/>
  <c r="F344" i="14" s="1"/>
  <c r="G340" i="14"/>
  <c r="F340" i="14"/>
  <c r="G338" i="14"/>
  <c r="F338" i="14"/>
  <c r="G331" i="14"/>
  <c r="G330" i="14" s="1"/>
  <c r="F331" i="14"/>
  <c r="F330" i="14" s="1"/>
  <c r="G328" i="14"/>
  <c r="F328" i="14"/>
  <c r="G326" i="14"/>
  <c r="F326" i="14"/>
  <c r="G324" i="14"/>
  <c r="F324" i="14"/>
  <c r="G321" i="14"/>
  <c r="F321" i="14"/>
  <c r="G319" i="14"/>
  <c r="F319" i="14"/>
  <c r="G314" i="14"/>
  <c r="G313" i="14" s="1"/>
  <c r="F314" i="14"/>
  <c r="F313" i="14" s="1"/>
  <c r="G309" i="14"/>
  <c r="F309" i="14"/>
  <c r="G311" i="14"/>
  <c r="F311" i="14"/>
  <c r="G306" i="14"/>
  <c r="G305" i="14" s="1"/>
  <c r="F306" i="14"/>
  <c r="F305" i="14" s="1"/>
  <c r="G297" i="14"/>
  <c r="G296" i="14" s="1"/>
  <c r="F297" i="14"/>
  <c r="F296" i="14" s="1"/>
  <c r="G300" i="14"/>
  <c r="G299" i="14" s="1"/>
  <c r="F300" i="14"/>
  <c r="F299" i="14" s="1"/>
  <c r="G294" i="14"/>
  <c r="G293" i="14" s="1"/>
  <c r="F294" i="14"/>
  <c r="F293" i="14" s="1"/>
  <c r="G285" i="14"/>
  <c r="G284" i="14" s="1"/>
  <c r="F285" i="14"/>
  <c r="F284" i="14" s="1"/>
  <c r="G288" i="14"/>
  <c r="G287" i="14" s="1"/>
  <c r="F288" i="14"/>
  <c r="F287" i="14" s="1"/>
  <c r="G282" i="14"/>
  <c r="G281" i="14" s="1"/>
  <c r="F282" i="14"/>
  <c r="F281" i="14" s="1"/>
  <c r="G279" i="14"/>
  <c r="G278" i="14" s="1"/>
  <c r="F279" i="14"/>
  <c r="F278" i="14" s="1"/>
  <c r="G276" i="14"/>
  <c r="G275" i="14" s="1"/>
  <c r="F276" i="14"/>
  <c r="F275" i="14" s="1"/>
  <c r="G264" i="14"/>
  <c r="G263" i="14" s="1"/>
  <c r="F264" i="14"/>
  <c r="F263" i="14" s="1"/>
  <c r="G261" i="14"/>
  <c r="G260" i="14" s="1"/>
  <c r="F261" i="14"/>
  <c r="F260" i="14" s="1"/>
  <c r="G270" i="14"/>
  <c r="G269" i="14" s="1"/>
  <c r="F270" i="14"/>
  <c r="F269" i="14" s="1"/>
  <c r="G267" i="14"/>
  <c r="G266" i="14" s="1"/>
  <c r="F267" i="14"/>
  <c r="F266" i="14" s="1"/>
  <c r="G253" i="14"/>
  <c r="G252" i="14" s="1"/>
  <c r="G251" i="14" s="1"/>
  <c r="G250" i="14" s="1"/>
  <c r="G249" i="14" s="1"/>
  <c r="F253" i="14"/>
  <c r="F252" i="14" s="1"/>
  <c r="F251" i="14" s="1"/>
  <c r="F250" i="14" s="1"/>
  <c r="F249" i="14" s="1"/>
  <c r="G247" i="14"/>
  <c r="G246" i="14" s="1"/>
  <c r="G245" i="14" s="1"/>
  <c r="G244" i="14" s="1"/>
  <c r="F247" i="14"/>
  <c r="F246" i="14" s="1"/>
  <c r="F245" i="14" s="1"/>
  <c r="F244" i="14" s="1"/>
  <c r="G242" i="14"/>
  <c r="G241" i="14" s="1"/>
  <c r="F242" i="14"/>
  <c r="F241" i="14" s="1"/>
  <c r="G239" i="14"/>
  <c r="F239" i="14"/>
  <c r="G237" i="14"/>
  <c r="F237" i="14"/>
  <c r="G235" i="14"/>
  <c r="F235" i="14"/>
  <c r="G232" i="14"/>
  <c r="G231" i="14" s="1"/>
  <c r="F232" i="14"/>
  <c r="F231" i="14" s="1"/>
  <c r="G225" i="14"/>
  <c r="G224" i="14" s="1"/>
  <c r="G223" i="14" s="1"/>
  <c r="G222" i="14" s="1"/>
  <c r="G221" i="14" s="1"/>
  <c r="G220" i="14" s="1"/>
  <c r="G363" i="14" s="1"/>
  <c r="F225" i="14"/>
  <c r="F224" i="14" s="1"/>
  <c r="F223" i="14" s="1"/>
  <c r="F222" i="14" s="1"/>
  <c r="F221" i="14" s="1"/>
  <c r="F220" i="14" s="1"/>
  <c r="F363" i="14" s="1"/>
  <c r="G218" i="14"/>
  <c r="G217" i="14" s="1"/>
  <c r="F218" i="14"/>
  <c r="F217" i="14" s="1"/>
  <c r="G215" i="14"/>
  <c r="G214" i="14" s="1"/>
  <c r="G213" i="14" s="1"/>
  <c r="F215" i="14"/>
  <c r="F214" i="14" s="1"/>
  <c r="F213" i="14" s="1"/>
  <c r="G209" i="14"/>
  <c r="G208" i="14" s="1"/>
  <c r="G207" i="14" s="1"/>
  <c r="G206" i="14" s="1"/>
  <c r="F209" i="14"/>
  <c r="F208" i="14" s="1"/>
  <c r="F207" i="14" s="1"/>
  <c r="F206" i="14" s="1"/>
  <c r="G203" i="14"/>
  <c r="G202" i="14" s="1"/>
  <c r="F203" i="14"/>
  <c r="F202" i="14" s="1"/>
  <c r="G200" i="14"/>
  <c r="F200" i="14"/>
  <c r="G198" i="14"/>
  <c r="F198" i="14"/>
  <c r="G192" i="14"/>
  <c r="G191" i="14" s="1"/>
  <c r="G190" i="14" s="1"/>
  <c r="F192" i="14"/>
  <c r="F191" i="14" s="1"/>
  <c r="F190" i="14" s="1"/>
  <c r="G186" i="14"/>
  <c r="G185" i="14" s="1"/>
  <c r="F186" i="14"/>
  <c r="F185" i="14" s="1"/>
  <c r="G183" i="14"/>
  <c r="G182" i="14" s="1"/>
  <c r="F183" i="14"/>
  <c r="F182" i="14" s="1"/>
  <c r="G173" i="14"/>
  <c r="G172" i="14" s="1"/>
  <c r="G171" i="14" s="1"/>
  <c r="G170" i="14" s="1"/>
  <c r="F173" i="14"/>
  <c r="F172" i="14" s="1"/>
  <c r="F171" i="14" s="1"/>
  <c r="F170" i="14" s="1"/>
  <c r="G165" i="14"/>
  <c r="G164" i="14" s="1"/>
  <c r="G163" i="14" s="1"/>
  <c r="F165" i="14"/>
  <c r="F164" i="14" s="1"/>
  <c r="F163" i="14" s="1"/>
  <c r="G159" i="14"/>
  <c r="G158" i="14" s="1"/>
  <c r="G157" i="14" s="1"/>
  <c r="G156" i="14" s="1"/>
  <c r="G155" i="14" s="1"/>
  <c r="F159" i="14"/>
  <c r="F158" i="14" s="1"/>
  <c r="F157" i="14" s="1"/>
  <c r="F156" i="14" s="1"/>
  <c r="F155" i="14" s="1"/>
  <c r="G152" i="14"/>
  <c r="G151" i="14" s="1"/>
  <c r="G147" i="14" s="1"/>
  <c r="F152" i="14"/>
  <c r="F151" i="14" s="1"/>
  <c r="F147" i="14" s="1"/>
  <c r="G145" i="14"/>
  <c r="G144" i="14" s="1"/>
  <c r="G143" i="14" s="1"/>
  <c r="F145" i="14"/>
  <c r="F144" i="14" s="1"/>
  <c r="F143" i="14" s="1"/>
  <c r="G139" i="14"/>
  <c r="G138" i="14" s="1"/>
  <c r="G137" i="14" s="1"/>
  <c r="F139" i="14"/>
  <c r="F138" i="14" s="1"/>
  <c r="F137" i="14" s="1"/>
  <c r="G133" i="14"/>
  <c r="G132" i="14" s="1"/>
  <c r="G131" i="14" s="1"/>
  <c r="F133" i="14"/>
  <c r="F132" i="14" s="1"/>
  <c r="F131" i="14" s="1"/>
  <c r="F130" i="14" s="1"/>
  <c r="G128" i="14"/>
  <c r="G127" i="14" s="1"/>
  <c r="G126" i="14" s="1"/>
  <c r="G125" i="14" s="1"/>
  <c r="F128" i="14"/>
  <c r="F127" i="14" s="1"/>
  <c r="F126" i="14" s="1"/>
  <c r="F125" i="14" s="1"/>
  <c r="G122" i="14"/>
  <c r="G121" i="14" s="1"/>
  <c r="G120" i="14" s="1"/>
  <c r="G119" i="14" s="1"/>
  <c r="G118" i="14" s="1"/>
  <c r="G355" i="14" s="1"/>
  <c r="F122" i="14"/>
  <c r="F121" i="14" s="1"/>
  <c r="F120" i="14" s="1"/>
  <c r="F119" i="14" s="1"/>
  <c r="F118" i="14" s="1"/>
  <c r="F355" i="14" s="1"/>
  <c r="G116" i="14"/>
  <c r="F116" i="14"/>
  <c r="G114" i="14"/>
  <c r="F114" i="14"/>
  <c r="G111" i="14"/>
  <c r="G110" i="14" s="1"/>
  <c r="F111" i="14"/>
  <c r="F110" i="14" s="1"/>
  <c r="G108" i="14"/>
  <c r="F108" i="14"/>
  <c r="G106" i="14"/>
  <c r="F106" i="14"/>
  <c r="G103" i="14"/>
  <c r="F103" i="14"/>
  <c r="G101" i="14"/>
  <c r="F101" i="14"/>
  <c r="G98" i="14"/>
  <c r="G97" i="14" s="1"/>
  <c r="F98" i="14"/>
  <c r="F97" i="14" s="1"/>
  <c r="G95" i="14"/>
  <c r="G94" i="14" s="1"/>
  <c r="F95" i="14"/>
  <c r="F94" i="14" s="1"/>
  <c r="G91" i="14"/>
  <c r="G90" i="14" s="1"/>
  <c r="G89" i="14" s="1"/>
  <c r="F91" i="14"/>
  <c r="F90" i="14" s="1"/>
  <c r="F89" i="14" s="1"/>
  <c r="G87" i="14"/>
  <c r="F87" i="14"/>
  <c r="G85" i="14"/>
  <c r="F85" i="14"/>
  <c r="G83" i="14"/>
  <c r="F83" i="14"/>
  <c r="G80" i="14"/>
  <c r="F80" i="14"/>
  <c r="G78" i="14"/>
  <c r="F78" i="14"/>
  <c r="G75" i="14"/>
  <c r="G74" i="14" s="1"/>
  <c r="G73" i="14" s="1"/>
  <c r="F75" i="14"/>
  <c r="F74" i="14" s="1"/>
  <c r="F73" i="14" s="1"/>
  <c r="G71" i="14"/>
  <c r="G70" i="14" s="1"/>
  <c r="F71" i="14"/>
  <c r="F70" i="14" s="1"/>
  <c r="G68" i="14"/>
  <c r="G67" i="14" s="1"/>
  <c r="F68" i="14"/>
  <c r="F67" i="14" s="1"/>
  <c r="G62" i="14"/>
  <c r="G61" i="14" s="1"/>
  <c r="G60" i="14" s="1"/>
  <c r="G59" i="14" s="1"/>
  <c r="F62" i="14"/>
  <c r="F61" i="14" s="1"/>
  <c r="F60" i="14" s="1"/>
  <c r="F59" i="14" s="1"/>
  <c r="G57" i="14"/>
  <c r="F57" i="14"/>
  <c r="G55" i="14"/>
  <c r="F55" i="14"/>
  <c r="G50" i="14"/>
  <c r="G49" i="14" s="1"/>
  <c r="F50" i="14"/>
  <c r="F49" i="14" s="1"/>
  <c r="F48" i="14" s="1"/>
  <c r="F47" i="14" s="1"/>
  <c r="G43" i="14"/>
  <c r="G42" i="14" s="1"/>
  <c r="F43" i="14"/>
  <c r="F42" i="14" s="1"/>
  <c r="G40" i="14"/>
  <c r="G39" i="14" s="1"/>
  <c r="F40" i="14"/>
  <c r="F39" i="14" s="1"/>
  <c r="G34" i="14"/>
  <c r="G33" i="14" s="1"/>
  <c r="G32" i="14" s="1"/>
  <c r="F34" i="14"/>
  <c r="F33" i="14" s="1"/>
  <c r="F32" i="14" s="1"/>
  <c r="G28" i="14"/>
  <c r="G27" i="14" s="1"/>
  <c r="F28" i="14"/>
  <c r="F27" i="14" s="1"/>
  <c r="G25" i="14"/>
  <c r="G24" i="14" s="1"/>
  <c r="F25" i="14"/>
  <c r="F24" i="14" s="1"/>
  <c r="G19" i="14"/>
  <c r="F19" i="14"/>
  <c r="G17" i="14"/>
  <c r="F17" i="14"/>
  <c r="G15" i="14"/>
  <c r="F15" i="14"/>
  <c r="F384" i="1"/>
  <c r="F352" i="1"/>
  <c r="F351" i="1" s="1"/>
  <c r="F350" i="1" s="1"/>
  <c r="F346" i="1"/>
  <c r="F344" i="1"/>
  <c r="F337" i="1"/>
  <c r="F336" i="1" s="1"/>
  <c r="F334" i="1"/>
  <c r="F332" i="1"/>
  <c r="F330" i="1"/>
  <c r="F327" i="1"/>
  <c r="F325" i="1"/>
  <c r="F320" i="1"/>
  <c r="F319" i="1" s="1"/>
  <c r="F317" i="1"/>
  <c r="F312" i="1"/>
  <c r="F311" i="1" s="1"/>
  <c r="F306" i="1"/>
  <c r="F305" i="1" s="1"/>
  <c r="F303" i="1"/>
  <c r="F302" i="1" s="1"/>
  <c r="F300" i="1"/>
  <c r="F299" i="1" s="1"/>
  <c r="F288" i="1"/>
  <c r="F287" i="1" s="1"/>
  <c r="F294" i="1"/>
  <c r="F293" i="1" s="1"/>
  <c r="F291" i="1"/>
  <c r="F290" i="1" s="1"/>
  <c r="F285" i="1"/>
  <c r="F284" i="1" s="1"/>
  <c r="F282" i="1"/>
  <c r="F281" i="1" s="1"/>
  <c r="F279" i="1"/>
  <c r="F278" i="1" s="1"/>
  <c r="F267" i="1"/>
  <c r="F266" i="1" s="1"/>
  <c r="F264" i="1"/>
  <c r="F263" i="1" s="1"/>
  <c r="F273" i="1"/>
  <c r="F272" i="1" s="1"/>
  <c r="F270" i="1"/>
  <c r="F269" i="1" s="1"/>
  <c r="F256" i="1"/>
  <c r="F255" i="1" s="1"/>
  <c r="F254" i="1" s="1"/>
  <c r="F253" i="1" s="1"/>
  <c r="F252" i="1" s="1"/>
  <c r="F250" i="1"/>
  <c r="F249" i="1" s="1"/>
  <c r="F248" i="1" s="1"/>
  <c r="F247" i="1" s="1"/>
  <c r="F245" i="1"/>
  <c r="F244" i="1" s="1"/>
  <c r="F242" i="1"/>
  <c r="F240" i="1"/>
  <c r="F238" i="1"/>
  <c r="F235" i="1"/>
  <c r="F234" i="1" s="1"/>
  <c r="F228" i="1"/>
  <c r="F227" i="1" s="1"/>
  <c r="F226" i="1" s="1"/>
  <c r="F221" i="1"/>
  <c r="F220" i="1" s="1"/>
  <c r="F218" i="1"/>
  <c r="F217" i="1" s="1"/>
  <c r="F216" i="1" s="1"/>
  <c r="F212" i="1"/>
  <c r="F211" i="1" s="1"/>
  <c r="F210" i="1" s="1"/>
  <c r="F209" i="1" s="1"/>
  <c r="F201" i="1"/>
  <c r="F200" i="1" s="1"/>
  <c r="F206" i="1"/>
  <c r="F204" i="1"/>
  <c r="F195" i="1"/>
  <c r="F194" i="1" s="1"/>
  <c r="F193" i="1" s="1"/>
  <c r="F189" i="1"/>
  <c r="F188" i="1" s="1"/>
  <c r="F186" i="1"/>
  <c r="F185" i="1" s="1"/>
  <c r="F176" i="1"/>
  <c r="F175" i="1" s="1"/>
  <c r="F174" i="1" s="1"/>
  <c r="F173" i="1" s="1"/>
  <c r="F168" i="1"/>
  <c r="F167" i="1" s="1"/>
  <c r="F162" i="1"/>
  <c r="F161" i="1" s="1"/>
  <c r="F160" i="1" s="1"/>
  <c r="F159" i="1" s="1"/>
  <c r="F158" i="1" s="1"/>
  <c r="F155" i="1"/>
  <c r="F154" i="1" s="1"/>
  <c r="F150" i="1" s="1"/>
  <c r="F148" i="1"/>
  <c r="F147" i="1" s="1"/>
  <c r="F146" i="1" s="1"/>
  <c r="F142" i="1"/>
  <c r="F141" i="1" s="1"/>
  <c r="F140" i="1" s="1"/>
  <c r="F136" i="1"/>
  <c r="F135" i="1" s="1"/>
  <c r="F134" i="1" s="1"/>
  <c r="F133" i="1" s="1"/>
  <c r="F131" i="1"/>
  <c r="F130" i="1" s="1"/>
  <c r="F129" i="1" s="1"/>
  <c r="F128" i="1" s="1"/>
  <c r="F125" i="1"/>
  <c r="F124" i="1" s="1"/>
  <c r="F123" i="1" s="1"/>
  <c r="F122" i="1" s="1"/>
  <c r="F121" i="1" s="1"/>
  <c r="F361" i="1" s="1"/>
  <c r="F119" i="1"/>
  <c r="F117" i="1"/>
  <c r="F114" i="1"/>
  <c r="F113" i="1" s="1"/>
  <c r="F111" i="1"/>
  <c r="F109" i="1"/>
  <c r="F103" i="1"/>
  <c r="F101" i="1"/>
  <c r="F98" i="1"/>
  <c r="F97" i="1" s="1"/>
  <c r="F95" i="1"/>
  <c r="F94" i="1" s="1"/>
  <c r="F91" i="1"/>
  <c r="F90" i="1" s="1"/>
  <c r="F89" i="1" s="1"/>
  <c r="F87" i="1"/>
  <c r="F85" i="1"/>
  <c r="F83" i="1"/>
  <c r="F80" i="1"/>
  <c r="F78" i="1"/>
  <c r="F75" i="1"/>
  <c r="F74" i="1" s="1"/>
  <c r="F73" i="1" s="1"/>
  <c r="F71" i="1"/>
  <c r="F70" i="1" s="1"/>
  <c r="F68" i="1"/>
  <c r="F67" i="1" s="1"/>
  <c r="F62" i="1"/>
  <c r="F61" i="1" s="1"/>
  <c r="F60" i="1" s="1"/>
  <c r="F59" i="1" s="1"/>
  <c r="F55" i="1"/>
  <c r="F54" i="1" s="1"/>
  <c r="F53" i="1" s="1"/>
  <c r="F52" i="1" s="1"/>
  <c r="F50" i="1"/>
  <c r="F49" i="1" s="1"/>
  <c r="F48" i="1" s="1"/>
  <c r="F47" i="1" s="1"/>
  <c r="F43" i="1"/>
  <c r="F42" i="1" s="1"/>
  <c r="F40" i="1"/>
  <c r="F39" i="1" s="1"/>
  <c r="F34" i="1"/>
  <c r="F33" i="1" s="1"/>
  <c r="F32" i="1" s="1"/>
  <c r="F31" i="1" s="1"/>
  <c r="F30" i="1" s="1"/>
  <c r="F360" i="1" s="1"/>
  <c r="F28" i="1"/>
  <c r="F27" i="1" s="1"/>
  <c r="F25" i="1"/>
  <c r="F24" i="1" s="1"/>
  <c r="F19" i="1"/>
  <c r="F17" i="1"/>
  <c r="F15" i="1"/>
  <c r="D21" i="13"/>
  <c r="C21" i="13"/>
  <c r="C21" i="10"/>
  <c r="C28" i="11"/>
  <c r="C25" i="11"/>
  <c r="C23" i="11"/>
  <c r="C20" i="11"/>
  <c r="C18" i="11"/>
  <c r="C14" i="11"/>
  <c r="C12" i="11"/>
  <c r="C10" i="11"/>
  <c r="C37" i="4"/>
  <c r="C25" i="4"/>
  <c r="C23" i="4"/>
  <c r="C20" i="4"/>
  <c r="C18" i="4"/>
  <c r="C14" i="4"/>
  <c r="C12" i="4"/>
  <c r="C10" i="4"/>
  <c r="D12" i="12"/>
  <c r="D15" i="12" s="1"/>
  <c r="C12" i="12"/>
  <c r="C15" i="12" s="1"/>
  <c r="C12" i="3"/>
  <c r="C15" i="3" s="1"/>
  <c r="F375" i="14" l="1"/>
  <c r="E61" i="9"/>
  <c r="E369" i="9"/>
  <c r="E312" i="9"/>
  <c r="E311" i="9" s="1"/>
  <c r="E310" i="9" s="1"/>
  <c r="E309" i="9" s="1"/>
  <c r="E370" i="9"/>
  <c r="E363" i="15"/>
  <c r="E77" i="15"/>
  <c r="E372" i="15"/>
  <c r="F77" i="15"/>
  <c r="F372" i="15"/>
  <c r="D53" i="16"/>
  <c r="F337" i="15"/>
  <c r="F343" i="15"/>
  <c r="F357" i="15"/>
  <c r="F131" i="15"/>
  <c r="F130" i="15" s="1"/>
  <c r="F129" i="15" s="1"/>
  <c r="F370" i="15"/>
  <c r="F165" i="15"/>
  <c r="F164" i="15" s="1"/>
  <c r="F371" i="15"/>
  <c r="F306" i="15"/>
  <c r="F305" i="15" s="1"/>
  <c r="F304" i="15" s="1"/>
  <c r="F303" i="15" s="1"/>
  <c r="F61" i="15"/>
  <c r="F364" i="15"/>
  <c r="F125" i="15"/>
  <c r="F124" i="15" s="1"/>
  <c r="F358" i="15"/>
  <c r="F137" i="15"/>
  <c r="F356" i="15"/>
  <c r="F156" i="15"/>
  <c r="F155" i="15" s="1"/>
  <c r="F340" i="15"/>
  <c r="F228" i="15"/>
  <c r="F349" i="15"/>
  <c r="F282" i="15"/>
  <c r="F281" i="15" s="1"/>
  <c r="F280" i="15" s="1"/>
  <c r="F355" i="15"/>
  <c r="F299" i="15"/>
  <c r="F327" i="15" s="1"/>
  <c r="F32" i="16" s="1"/>
  <c r="F354" i="15"/>
  <c r="F360" i="15"/>
  <c r="F11" i="15"/>
  <c r="F332" i="15" s="1"/>
  <c r="E203" i="9"/>
  <c r="E77" i="9"/>
  <c r="E362" i="9"/>
  <c r="E144" i="9"/>
  <c r="F308" i="14"/>
  <c r="F304" i="14" s="1"/>
  <c r="F303" i="14" s="1"/>
  <c r="F302" i="14" s="1"/>
  <c r="C53" i="16"/>
  <c r="C9" i="16"/>
  <c r="E61" i="15"/>
  <c r="E364" i="15"/>
  <c r="E137" i="15"/>
  <c r="E356" i="15"/>
  <c r="E156" i="15"/>
  <c r="E155" i="15" s="1"/>
  <c r="E282" i="15"/>
  <c r="E281" i="15" s="1"/>
  <c r="E280" i="15" s="1"/>
  <c r="E131" i="15"/>
  <c r="E130" i="15" s="1"/>
  <c r="E129" i="15" s="1"/>
  <c r="E370" i="15"/>
  <c r="F10" i="15"/>
  <c r="F248" i="15"/>
  <c r="F200" i="15"/>
  <c r="F266" i="15"/>
  <c r="E200" i="15"/>
  <c r="F292" i="15"/>
  <c r="E88" i="15"/>
  <c r="E93" i="15"/>
  <c r="F171" i="15"/>
  <c r="E171" i="15"/>
  <c r="E326" i="15" s="1"/>
  <c r="E27" i="16" s="1"/>
  <c r="E331" i="15"/>
  <c r="E59" i="16" s="1"/>
  <c r="E101" i="15"/>
  <c r="E141" i="15"/>
  <c r="F331" i="15"/>
  <c r="F59" i="16" s="1"/>
  <c r="E54" i="15"/>
  <c r="F141" i="15"/>
  <c r="F253" i="15"/>
  <c r="F88" i="15"/>
  <c r="F101" i="15"/>
  <c r="E266" i="15"/>
  <c r="E350" i="15" s="1"/>
  <c r="E234" i="15"/>
  <c r="E233" i="15" s="1"/>
  <c r="E232" i="15" s="1"/>
  <c r="E253" i="15"/>
  <c r="F312" i="15"/>
  <c r="F65" i="15"/>
  <c r="F366" i="15" s="1"/>
  <c r="F70" i="15"/>
  <c r="F367" i="15" s="1"/>
  <c r="E70" i="15"/>
  <c r="E367" i="15" s="1"/>
  <c r="E218" i="15"/>
  <c r="E185" i="15"/>
  <c r="E184" i="15" s="1"/>
  <c r="E183" i="15" s="1"/>
  <c r="E344" i="15"/>
  <c r="E39" i="15"/>
  <c r="E38" i="15" s="1"/>
  <c r="E37" i="15" s="1"/>
  <c r="E65" i="15"/>
  <c r="E366" i="15" s="1"/>
  <c r="E248" i="15"/>
  <c r="E292" i="15"/>
  <c r="E339" i="15" s="1"/>
  <c r="F93" i="15"/>
  <c r="F54" i="15"/>
  <c r="F185" i="15"/>
  <c r="F184" i="15" s="1"/>
  <c r="E340" i="15"/>
  <c r="E312" i="15"/>
  <c r="E360" i="15"/>
  <c r="E358" i="15"/>
  <c r="E125" i="15"/>
  <c r="E124" i="15" s="1"/>
  <c r="F218" i="15"/>
  <c r="E349" i="15"/>
  <c r="E228" i="15"/>
  <c r="E306" i="15"/>
  <c r="E305" i="15" s="1"/>
  <c r="F39" i="15"/>
  <c r="F38" i="15" s="1"/>
  <c r="F37" i="15" s="1"/>
  <c r="E371" i="15"/>
  <c r="E165" i="15"/>
  <c r="E343" i="15"/>
  <c r="F234" i="15"/>
  <c r="F233" i="15" s="1"/>
  <c r="F232" i="15" s="1"/>
  <c r="E354" i="15"/>
  <c r="E299" i="15"/>
  <c r="E352" i="15"/>
  <c r="E337" i="15"/>
  <c r="E345" i="15"/>
  <c r="F32" i="15"/>
  <c r="F31" i="15" s="1"/>
  <c r="F30" i="15" s="1"/>
  <c r="E32" i="15"/>
  <c r="E31" i="15" s="1"/>
  <c r="E30" i="15" s="1"/>
  <c r="F20" i="15"/>
  <c r="F16" i="15" s="1"/>
  <c r="F15" i="15" s="1"/>
  <c r="E20" i="15"/>
  <c r="E16" i="15" s="1"/>
  <c r="E15" i="15" s="1"/>
  <c r="E11" i="15"/>
  <c r="E332" i="15" s="1"/>
  <c r="E288" i="9"/>
  <c r="E287" i="9" s="1"/>
  <c r="E286" i="9" s="1"/>
  <c r="E360" i="9"/>
  <c r="E134" i="9"/>
  <c r="E133" i="9" s="1"/>
  <c r="E375" i="9"/>
  <c r="E159" i="9"/>
  <c r="E158" i="9" s="1"/>
  <c r="E367" i="9"/>
  <c r="E140" i="9"/>
  <c r="E361" i="9"/>
  <c r="G343" i="14"/>
  <c r="G342" i="14" s="1"/>
  <c r="G362" i="14" s="1"/>
  <c r="G370" i="14"/>
  <c r="G31" i="14"/>
  <c r="G30" i="14" s="1"/>
  <c r="G354" i="14" s="1"/>
  <c r="G130" i="14"/>
  <c r="G48" i="14"/>
  <c r="G47" i="14" s="1"/>
  <c r="G189" i="14"/>
  <c r="G188" i="14" s="1"/>
  <c r="F31" i="14"/>
  <c r="F30" i="14" s="1"/>
  <c r="F354" i="14" s="1"/>
  <c r="E182" i="9"/>
  <c r="E254" i="9"/>
  <c r="G323" i="14"/>
  <c r="G318" i="14"/>
  <c r="G274" i="14"/>
  <c r="F274" i="14"/>
  <c r="G212" i="14"/>
  <c r="F318" i="14"/>
  <c r="F323" i="14"/>
  <c r="F212" i="14"/>
  <c r="G177" i="14"/>
  <c r="F177" i="14"/>
  <c r="F176" i="14" s="1"/>
  <c r="F175" i="14" s="1"/>
  <c r="F358" i="14" s="1"/>
  <c r="F374" i="14"/>
  <c r="G374" i="14"/>
  <c r="F105" i="14"/>
  <c r="G113" i="14"/>
  <c r="F234" i="14"/>
  <c r="F230" i="14" s="1"/>
  <c r="F229" i="14" s="1"/>
  <c r="F228" i="14" s="1"/>
  <c r="F227" i="14" s="1"/>
  <c r="F337" i="14"/>
  <c r="F336" i="14" s="1"/>
  <c r="F335" i="14" s="1"/>
  <c r="F334" i="14" s="1"/>
  <c r="F333" i="14" s="1"/>
  <c r="F100" i="14"/>
  <c r="F197" i="14"/>
  <c r="F196" i="14" s="1"/>
  <c r="G234" i="14"/>
  <c r="G230" i="14" s="1"/>
  <c r="G229" i="14" s="1"/>
  <c r="G228" i="14" s="1"/>
  <c r="G227" i="14" s="1"/>
  <c r="F162" i="14"/>
  <c r="F161" i="14" s="1"/>
  <c r="F154" i="14" s="1"/>
  <c r="F357" i="14" s="1"/>
  <c r="F259" i="14"/>
  <c r="F258" i="14" s="1"/>
  <c r="F257" i="14" s="1"/>
  <c r="G308" i="14"/>
  <c r="G304" i="14" s="1"/>
  <c r="G303" i="14" s="1"/>
  <c r="G302" i="14" s="1"/>
  <c r="G105" i="14"/>
  <c r="F113" i="14"/>
  <c r="G82" i="14"/>
  <c r="G77" i="14"/>
  <c r="F77" i="14"/>
  <c r="G259" i="14"/>
  <c r="G258" i="14" s="1"/>
  <c r="G292" i="14"/>
  <c r="G337" i="14"/>
  <c r="G336" i="14" s="1"/>
  <c r="G335" i="14" s="1"/>
  <c r="G334" i="14" s="1"/>
  <c r="G333" i="14" s="1"/>
  <c r="G100" i="14"/>
  <c r="G162" i="14"/>
  <c r="G161" i="14" s="1"/>
  <c r="G154" i="14" s="1"/>
  <c r="G357" i="14" s="1"/>
  <c r="G197" i="14"/>
  <c r="G196" i="14" s="1"/>
  <c r="G368" i="14" s="1"/>
  <c r="F14" i="14"/>
  <c r="F13" i="14" s="1"/>
  <c r="F82" i="14"/>
  <c r="G66" i="14"/>
  <c r="F66" i="14"/>
  <c r="G136" i="14"/>
  <c r="F189" i="14"/>
  <c r="F188" i="14" s="1"/>
  <c r="F136" i="14"/>
  <c r="F373" i="14" s="1"/>
  <c r="F292" i="14"/>
  <c r="F370" i="14"/>
  <c r="F343" i="14"/>
  <c r="F342" i="14" s="1"/>
  <c r="F362" i="14" s="1"/>
  <c r="F38" i="14"/>
  <c r="F37" i="14" s="1"/>
  <c r="F36" i="14" s="1"/>
  <c r="F364" i="14" s="1"/>
  <c r="G38" i="14"/>
  <c r="G37" i="14" s="1"/>
  <c r="G36" i="14" s="1"/>
  <c r="G364" i="14" s="1"/>
  <c r="G54" i="14"/>
  <c r="G53" i="14" s="1"/>
  <c r="F54" i="14"/>
  <c r="F53" i="14" s="1"/>
  <c r="G23" i="14"/>
  <c r="G22" i="14" s="1"/>
  <c r="F23" i="14"/>
  <c r="F22" i="14" s="1"/>
  <c r="G14" i="14"/>
  <c r="G13" i="14" s="1"/>
  <c r="G12" i="14" s="1"/>
  <c r="F277" i="1"/>
  <c r="F215" i="1"/>
  <c r="F262" i="1"/>
  <c r="F261" i="1" s="1"/>
  <c r="F225" i="1"/>
  <c r="F224" i="1" s="1"/>
  <c r="F223" i="1" s="1"/>
  <c r="F369" i="1" s="1"/>
  <c r="F203" i="1"/>
  <c r="F199" i="1" s="1"/>
  <c r="F180" i="1"/>
  <c r="F375" i="1" s="1"/>
  <c r="C53" i="8"/>
  <c r="C9" i="8"/>
  <c r="E365" i="9"/>
  <c r="E318" i="9"/>
  <c r="E359" i="9"/>
  <c r="E305" i="9"/>
  <c r="E298" i="9"/>
  <c r="E297" i="9" s="1"/>
  <c r="E296" i="9" s="1"/>
  <c r="E295" i="9" s="1"/>
  <c r="E275" i="9"/>
  <c r="E259" i="9"/>
  <c r="E348" i="9"/>
  <c r="E240" i="9"/>
  <c r="E239" i="9" s="1"/>
  <c r="E238" i="9" s="1"/>
  <c r="E347" i="9"/>
  <c r="E354" i="9"/>
  <c r="E224" i="9"/>
  <c r="E349" i="9"/>
  <c r="E346" i="9"/>
  <c r="E343" i="9"/>
  <c r="E344" i="9"/>
  <c r="E188" i="9"/>
  <c r="E187" i="9" s="1"/>
  <c r="E357" i="9"/>
  <c r="E376" i="9"/>
  <c r="E168" i="9"/>
  <c r="E167" i="9" s="1"/>
  <c r="E154" i="9"/>
  <c r="E153" i="9" s="1"/>
  <c r="E152" i="9" s="1"/>
  <c r="E363" i="9"/>
  <c r="E128" i="9"/>
  <c r="E127" i="9" s="1"/>
  <c r="E104" i="9"/>
  <c r="E96" i="9"/>
  <c r="E88" i="9"/>
  <c r="E337" i="9"/>
  <c r="E59" i="8" s="1"/>
  <c r="E70" i="9"/>
  <c r="E372" i="9" s="1"/>
  <c r="E65" i="9"/>
  <c r="E371" i="9" s="1"/>
  <c r="E54" i="9"/>
  <c r="E39" i="9"/>
  <c r="E38" i="9" s="1"/>
  <c r="E32" i="9"/>
  <c r="E31" i="9" s="1"/>
  <c r="E20" i="9"/>
  <c r="E16" i="9" s="1"/>
  <c r="E15" i="9" s="1"/>
  <c r="E11" i="9"/>
  <c r="F376" i="1"/>
  <c r="F349" i="1"/>
  <c r="F348" i="1" s="1"/>
  <c r="F368" i="1" s="1"/>
  <c r="F343" i="1"/>
  <c r="F342" i="1" s="1"/>
  <c r="F341" i="1" s="1"/>
  <c r="F340" i="1" s="1"/>
  <c r="F339" i="1" s="1"/>
  <c r="F329" i="1"/>
  <c r="F324" i="1"/>
  <c r="F314" i="1"/>
  <c r="F310" i="1" s="1"/>
  <c r="F309" i="1" s="1"/>
  <c r="F308" i="1" s="1"/>
  <c r="F298" i="1"/>
  <c r="F237" i="1"/>
  <c r="F233" i="1" s="1"/>
  <c r="F232" i="1" s="1"/>
  <c r="F231" i="1" s="1"/>
  <c r="F230" i="1" s="1"/>
  <c r="F214" i="1"/>
  <c r="F208" i="1" s="1"/>
  <c r="F192" i="1"/>
  <c r="F191" i="1" s="1"/>
  <c r="F165" i="1"/>
  <c r="F164" i="1" s="1"/>
  <c r="F157" i="1" s="1"/>
  <c r="F363" i="1" s="1"/>
  <c r="F139" i="1"/>
  <c r="F116" i="1"/>
  <c r="F108" i="1"/>
  <c r="F100" i="1"/>
  <c r="F380" i="1"/>
  <c r="F82" i="1"/>
  <c r="F77" i="1"/>
  <c r="F66" i="1"/>
  <c r="F38" i="1"/>
  <c r="F37" i="1" s="1"/>
  <c r="F36" i="1" s="1"/>
  <c r="F370" i="1" s="1"/>
  <c r="F23" i="1"/>
  <c r="F22" i="1" s="1"/>
  <c r="F14" i="1"/>
  <c r="C9" i="4"/>
  <c r="F387" i="1" s="1"/>
  <c r="G375" i="14" l="1"/>
  <c r="E37" i="9"/>
  <c r="E338" i="9"/>
  <c r="F21" i="1"/>
  <c r="G211" i="14"/>
  <c r="G205" i="14" s="1"/>
  <c r="F211" i="14"/>
  <c r="F205" i="14" s="1"/>
  <c r="E30" i="9"/>
  <c r="D61" i="16"/>
  <c r="F148" i="15"/>
  <c r="F298" i="15"/>
  <c r="F297" i="15" s="1"/>
  <c r="F291" i="15"/>
  <c r="F290" i="15" s="1"/>
  <c r="F289" i="15" s="1"/>
  <c r="F339" i="15"/>
  <c r="F346" i="15"/>
  <c r="F265" i="15"/>
  <c r="F264" i="15" s="1"/>
  <c r="F263" i="15" s="1"/>
  <c r="F350" i="15"/>
  <c r="G52" i="14"/>
  <c r="F52" i="14"/>
  <c r="E317" i="9"/>
  <c r="E316" i="9" s="1"/>
  <c r="E174" i="9"/>
  <c r="E332" i="9" s="1"/>
  <c r="E27" i="8" s="1"/>
  <c r="E358" i="9"/>
  <c r="C61" i="16"/>
  <c r="F183" i="15"/>
  <c r="F330" i="15"/>
  <c r="F53" i="16" s="1"/>
  <c r="F311" i="15"/>
  <c r="F310" i="15" s="1"/>
  <c r="F170" i="15"/>
  <c r="F169" i="15" s="1"/>
  <c r="F326" i="15"/>
  <c r="F27" i="16" s="1"/>
  <c r="E265" i="15"/>
  <c r="E264" i="15" s="1"/>
  <c r="E263" i="15" s="1"/>
  <c r="F247" i="15"/>
  <c r="F246" i="15" s="1"/>
  <c r="E346" i="15"/>
  <c r="E81" i="15"/>
  <c r="E357" i="15"/>
  <c r="E136" i="15"/>
  <c r="E135" i="15" s="1"/>
  <c r="E118" i="15" s="1"/>
  <c r="E170" i="15"/>
  <c r="E169" i="15" s="1"/>
  <c r="F136" i="15"/>
  <c r="F135" i="15" s="1"/>
  <c r="F118" i="15" s="1"/>
  <c r="F81" i="15"/>
  <c r="E291" i="15"/>
  <c r="E290" i="15" s="1"/>
  <c r="E53" i="15"/>
  <c r="E247" i="15"/>
  <c r="E246" i="15" s="1"/>
  <c r="F53" i="15"/>
  <c r="F329" i="15" s="1"/>
  <c r="F44" i="16" s="1"/>
  <c r="E298" i="15"/>
  <c r="E297" i="15" s="1"/>
  <c r="E327" i="15"/>
  <c r="E32" i="16" s="1"/>
  <c r="E311" i="15"/>
  <c r="E310" i="15" s="1"/>
  <c r="E330" i="15"/>
  <c r="E53" i="16" s="1"/>
  <c r="E164" i="15"/>
  <c r="E148" i="15" s="1"/>
  <c r="E304" i="15"/>
  <c r="E303" i="15" s="1"/>
  <c r="E10" i="15"/>
  <c r="E271" i="9"/>
  <c r="E270" i="9" s="1"/>
  <c r="E269" i="9" s="1"/>
  <c r="E355" i="9"/>
  <c r="G379" i="14"/>
  <c r="G383" i="14" s="1"/>
  <c r="G21" i="14"/>
  <c r="G257" i="14"/>
  <c r="G176" i="14"/>
  <c r="G175" i="14" s="1"/>
  <c r="G358" i="14" s="1"/>
  <c r="G369" i="14"/>
  <c r="G135" i="14"/>
  <c r="G373" i="14"/>
  <c r="E351" i="9"/>
  <c r="E345" i="9"/>
  <c r="E53" i="9"/>
  <c r="E335" i="9" s="1"/>
  <c r="E44" i="8" s="1"/>
  <c r="G317" i="14"/>
  <c r="G316" i="14" s="1"/>
  <c r="F317" i="14"/>
  <c r="F316" i="14" s="1"/>
  <c r="F13" i="1"/>
  <c r="F12" i="1" s="1"/>
  <c r="F11" i="1" s="1"/>
  <c r="F385" i="1"/>
  <c r="F389" i="1" s="1"/>
  <c r="F367" i="1"/>
  <c r="F195" i="14"/>
  <c r="F194" i="14" s="1"/>
  <c r="F360" i="14" s="1"/>
  <c r="G272" i="14"/>
  <c r="G195" i="14"/>
  <c r="G194" i="14" s="1"/>
  <c r="G360" i="14" s="1"/>
  <c r="G361" i="14"/>
  <c r="F368" i="14"/>
  <c r="F93" i="14"/>
  <c r="F369" i="14"/>
  <c r="F272" i="14"/>
  <c r="G142" i="14"/>
  <c r="G141" i="14" s="1"/>
  <c r="F361" i="14"/>
  <c r="F142" i="14"/>
  <c r="F141" i="14" s="1"/>
  <c r="G93" i="14"/>
  <c r="G65" i="14"/>
  <c r="G372" i="14" s="1"/>
  <c r="F65" i="14"/>
  <c r="F135" i="14"/>
  <c r="F379" i="14"/>
  <c r="G11" i="14"/>
  <c r="F21" i="14"/>
  <c r="F12" i="14"/>
  <c r="F198" i="1"/>
  <c r="F197" i="1" s="1"/>
  <c r="F366" i="1" s="1"/>
  <c r="F179" i="1"/>
  <c r="F178" i="1" s="1"/>
  <c r="F364" i="1" s="1"/>
  <c r="F379" i="1"/>
  <c r="F275" i="1"/>
  <c r="F138" i="1"/>
  <c r="C61" i="8"/>
  <c r="E304" i="9"/>
  <c r="E303" i="9" s="1"/>
  <c r="E333" i="9"/>
  <c r="E32" i="8" s="1"/>
  <c r="E280" i="9"/>
  <c r="E253" i="9"/>
  <c r="E252" i="9" s="1"/>
  <c r="E186" i="9"/>
  <c r="E173" i="9"/>
  <c r="E172" i="9" s="1"/>
  <c r="E151" i="9"/>
  <c r="E139" i="9"/>
  <c r="E138" i="9" s="1"/>
  <c r="E336" i="9"/>
  <c r="E53" i="8" s="1"/>
  <c r="E132" i="9"/>
  <c r="E10" i="9"/>
  <c r="F323" i="1"/>
  <c r="F322" i="1" s="1"/>
  <c r="F260" i="1"/>
  <c r="F374" i="1"/>
  <c r="F145" i="1"/>
  <c r="F377" i="1" s="1"/>
  <c r="F65" i="1"/>
  <c r="F378" i="1" s="1"/>
  <c r="C44" i="11"/>
  <c r="F381" i="14"/>
  <c r="C46" i="4"/>
  <c r="G124" i="14" l="1"/>
  <c r="G356" i="14" s="1"/>
  <c r="E334" i="9"/>
  <c r="E328" i="15"/>
  <c r="I61" i="16"/>
  <c r="K61" i="16" s="1"/>
  <c r="F328" i="15"/>
  <c r="F371" i="14"/>
  <c r="G371" i="14"/>
  <c r="E379" i="9"/>
  <c r="F325" i="15"/>
  <c r="F23" i="16" s="1"/>
  <c r="F374" i="15"/>
  <c r="F377" i="15" s="1"/>
  <c r="E52" i="15"/>
  <c r="E9" i="15" s="1"/>
  <c r="F274" i="15"/>
  <c r="E374" i="15"/>
  <c r="E377" i="15" s="1"/>
  <c r="F34" i="16"/>
  <c r="E325" i="15"/>
  <c r="E23" i="16" s="1"/>
  <c r="H61" i="16"/>
  <c r="J61" i="16" s="1"/>
  <c r="E34" i="16"/>
  <c r="E9" i="16"/>
  <c r="F52" i="15"/>
  <c r="F9" i="15" s="1"/>
  <c r="E289" i="15"/>
  <c r="E274" i="15"/>
  <c r="E329" i="15"/>
  <c r="E44" i="16" s="1"/>
  <c r="G61" i="8"/>
  <c r="I61" i="8" s="1"/>
  <c r="G255" i="14"/>
  <c r="E34" i="8"/>
  <c r="E121" i="9"/>
  <c r="E52" i="9"/>
  <c r="E9" i="9" s="1"/>
  <c r="E9" i="8"/>
  <c r="F359" i="14"/>
  <c r="F64" i="14"/>
  <c r="F46" i="14" s="1"/>
  <c r="G64" i="14"/>
  <c r="G46" i="14" s="1"/>
  <c r="F372" i="14"/>
  <c r="F124" i="14"/>
  <c r="F383" i="14"/>
  <c r="G10" i="14"/>
  <c r="F11" i="14"/>
  <c r="E23" i="8"/>
  <c r="F258" i="1"/>
  <c r="F144" i="1"/>
  <c r="F127" i="1" s="1"/>
  <c r="F362" i="1" s="1"/>
  <c r="F64" i="1"/>
  <c r="F46" i="1" s="1"/>
  <c r="F10" i="1"/>
  <c r="F319" i="15" l="1"/>
  <c r="F333" i="15"/>
  <c r="F61" i="16" s="1"/>
  <c r="F9" i="16"/>
  <c r="G359" i="14"/>
  <c r="G353" i="14"/>
  <c r="E319" i="15"/>
  <c r="E333" i="15"/>
  <c r="E61" i="16" s="1"/>
  <c r="G376" i="14"/>
  <c r="F353" i="14"/>
  <c r="E339" i="9"/>
  <c r="E325" i="9"/>
  <c r="F255" i="14"/>
  <c r="F376" i="14"/>
  <c r="F356" i="14"/>
  <c r="F45" i="14"/>
  <c r="F10" i="14"/>
  <c r="F365" i="1"/>
  <c r="F45" i="1"/>
  <c r="F354" i="1" s="1"/>
  <c r="F357" i="1" s="1"/>
  <c r="F382" i="1"/>
  <c r="G365" i="14" l="1"/>
  <c r="F379" i="9"/>
  <c r="E61" i="8"/>
  <c r="G45" i="14"/>
  <c r="G348" i="14" s="1"/>
  <c r="G351" i="14" s="1"/>
  <c r="E335" i="15"/>
  <c r="F365" i="14"/>
  <c r="E341" i="9"/>
  <c r="F348" i="14"/>
  <c r="F351" i="14" s="1"/>
  <c r="F359" i="1"/>
  <c r="F371" i="1" s="1"/>
</calcChain>
</file>

<file path=xl/sharedStrings.xml><?xml version="1.0" encoding="utf-8"?>
<sst xmlns="http://schemas.openxmlformats.org/spreadsheetml/2006/main" count="6641" uniqueCount="579">
  <si>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</si>
  <si>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</si>
  <si>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</si>
  <si>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</si>
  <si>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</si>
  <si>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</si>
  <si>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</si>
  <si>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</si>
  <si>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</si>
  <si>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</si>
  <si>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</si>
  <si>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</si>
  <si>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</si>
  <si>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</si>
  <si>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</si>
  <si>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</si>
  <si>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</si>
  <si>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</si>
  <si>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</si>
  <si>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</si>
  <si>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</si>
  <si>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</si>
  <si>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</si>
  <si>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</si>
  <si>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</si>
  <si>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</si>
  <si>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</si>
  <si>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</si>
  <si>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</si>
  <si>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</si>
  <si>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</si>
  <si>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</si>
  <si>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</si>
  <si>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</si>
  <si>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</si>
  <si>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</si>
  <si>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</si>
  <si>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</si>
  <si>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</si>
  <si>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</si>
  <si>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</si>
  <si>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</si>
  <si>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</si>
  <si>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</si>
  <si>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</si>
  <si>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</si>
  <si>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</si>
  <si>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</si>
  <si>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</si>
  <si>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</si>
  <si>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</si>
  <si>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</si>
  <si>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</si>
  <si>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</si>
  <si>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</si>
  <si>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</si>
  <si>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</si>
  <si>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</si>
  <si>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</si>
  <si>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</si>
  <si>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</si>
  <si>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</si>
  <si>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</si>
  <si>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</si>
  <si>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</si>
  <si>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</si>
  <si>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</si>
  <si>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</si>
  <si>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</si>
  <si>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</si>
  <si>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</si>
  <si>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</si>
  <si>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</si>
  <si>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</si>
  <si>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</si>
  <si>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</si>
  <si>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</si>
  <si>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</si>
  <si>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</si>
  <si>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</si>
  <si>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</si>
  <si>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</si>
  <si>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</si>
  <si>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</si>
  <si>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</si>
  <si>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</si>
  <si>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</si>
  <si>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</si>
  <si>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</si>
  <si>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</si>
  <si>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</si>
  <si>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</si>
  <si>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</si>
  <si>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</si>
  <si>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</si>
  <si>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</si>
  <si>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</si>
  <si>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</si>
  <si>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</si>
  <si>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</si>
  <si>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</si>
  <si>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</si>
  <si>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</si>
  <si>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</si>
  <si>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</si>
  <si>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</si>
  <si>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</si>
  <si>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</si>
  <si>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</si>
  <si>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</si>
  <si>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</si>
  <si>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</si>
  <si>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</si>
  <si>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</si>
  <si>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</si>
  <si>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</si>
  <si>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</si>
  <si>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</si>
  <si>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</si>
  <si>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</si>
  <si>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</si>
  <si>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</si>
  <si>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</si>
  <si>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</si>
  <si>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</si>
  <si>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</si>
  <si>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</si>
  <si>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</si>
  <si>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</si>
  <si>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</si>
  <si>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</si>
  <si>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</si>
  <si>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</si>
  <si>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</si>
  <si>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</si>
  <si>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</si>
  <si>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</si>
  <si>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</si>
  <si>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</si>
  <si>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</si>
  <si>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</si>
  <si>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</si>
  <si>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</si>
  <si>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</si>
  <si>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</si>
  <si>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</si>
  <si>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</si>
  <si>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</si>
  <si>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</si>
  <si>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</si>
  <si>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</si>
  <si>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</si>
  <si>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</si>
  <si>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</si>
  <si>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</si>
  <si>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</si>
  <si>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</si>
  <si>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</si>
  <si>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</si>
  <si>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</si>
  <si>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</si>
  <si>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</si>
  <si>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</si>
  <si>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</si>
  <si>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</si>
  <si>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</si>
  <si>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</si>
  <si>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</si>
  <si>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</si>
  <si>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</si>
  <si>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</si>
  <si>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</si>
  <si>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</si>
  <si>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</si>
  <si>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</si>
  <si>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</si>
  <si>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</si>
  <si>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</si>
  <si>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</si>
  <si>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</si>
  <si>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</si>
  <si>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</si>
  <si>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</si>
  <si>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</si>
  <si>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</si>
  <si>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</si>
  <si>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</si>
  <si>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</si>
  <si>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</si>
  <si>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</si>
  <si>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</si>
  <si>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</si>
  <si>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</si>
  <si>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</si>
  <si>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</si>
  <si>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</si>
  <si>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</si>
  <si>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</si>
  <si>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</si>
  <si>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</si>
  <si>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</si>
  <si>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</si>
  <si>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</si>
  <si>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</si>
  <si>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</si>
  <si>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</si>
  <si>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</si>
  <si>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</si>
  <si>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</si>
  <si>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</si>
  <si>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</si>
  <si>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</si>
  <si>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</si>
  <si>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</si>
  <si>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</si>
  <si>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</si>
  <si>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</si>
  <si>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</si>
  <si>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</si>
  <si>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</si>
  <si>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</si>
  <si>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</si>
  <si>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</si>
  <si>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</si>
  <si>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</si>
  <si>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</si>
  <si>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</si>
  <si>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</si>
  <si>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</si>
  <si>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</si>
  <si>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</si>
  <si>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</si>
  <si>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</si>
  <si>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</si>
  <si>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</si>
  <si>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</si>
  <si>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</si>
  <si>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</si>
  <si>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</si>
  <si>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</si>
  <si>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</si>
  <si>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</si>
  <si>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</si>
  <si>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</si>
  <si>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</si>
  <si>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</si>
  <si>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</si>
  <si>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</si>
  <si>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</si>
  <si>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</si>
  <si>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</si>
  <si>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</si>
  <si>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</si>
  <si>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</si>
  <si>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</si>
  <si>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</si>
  <si>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</si>
  <si>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</si>
  <si>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</si>
  <si>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</si>
  <si>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</si>
  <si>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</si>
  <si>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</si>
  <si>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</si>
  <si>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</si>
  <si>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</si>
  <si>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</si>
  <si>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</si>
  <si>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</si>
  <si>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</si>
  <si>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</si>
  <si>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</si>
  <si>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</si>
  <si>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</si>
  <si>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</si>
  <si>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</si>
  <si>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</si>
  <si>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</si>
  <si>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</si>
  <si>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</si>
  <si>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</si>
  <si>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</si>
  <si>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</si>
  <si>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</si>
  <si>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</si>
  <si>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</si>
  <si>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</si>
  <si>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</si>
  <si>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</si>
  <si>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</si>
  <si>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</si>
  <si>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</si>
  <si>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</si>
  <si>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</si>
  <si>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</si>
  <si>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</si>
  <si>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</si>
  <si>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</si>
  <si>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</si>
  <si>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</si>
  <si>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</si>
  <si>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</si>
  <si>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</si>
  <si>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</si>
  <si>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</si>
  <si>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</si>
  <si>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</si>
  <si>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</si>
  <si>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</si>
  <si>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</si>
  <si>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</si>
  <si>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</si>
  <si>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</si>
  <si>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</si>
  <si>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</si>
  <si>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</si>
  <si>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</si>
  <si>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</si>
  <si>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</si>
  <si>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</si>
  <si>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</si>
  <si>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</si>
  <si>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</si>
  <si>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</si>
  <si>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</si>
  <si>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</si>
  <si>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</si>
  <si>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</si>
  <si>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</si>
  <si>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</si>
  <si>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</si>
  <si>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</si>
  <si>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</si>
  <si>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</si>
  <si>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</si>
  <si>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</si>
  <si>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</si>
  <si>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</si>
  <si>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</si>
  <si>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</si>
  <si>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</si>
  <si>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</si>
  <si>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</si>
  <si>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</si>
  <si>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</si>
  <si>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</si>
  <si>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</si>
  <si>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</si>
  <si>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</si>
  <si>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</si>
  <si>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</si>
  <si>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</si>
  <si>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</si>
  <si>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</si>
  <si>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</si>
  <si>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</si>
  <si>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</si>
  <si>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</si>
  <si>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</si>
  <si>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</si>
  <si>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</si>
  <si>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</si>
  <si>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</si>
  <si>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</si>
  <si>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</si>
  <si>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</si>
  <si>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</si>
  <si>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</si>
  <si>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</si>
  <si>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</si>
  <si>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</si>
  <si>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</si>
  <si>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</si>
  <si>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</si>
  <si>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</si>
  <si>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</si>
  <si>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</si>
  <si>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</si>
  <si>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</si>
  <si>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</si>
  <si>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</si>
  <si>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</si>
  <si>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</si>
  <si>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</si>
  <si>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</si>
  <si>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</si>
  <si>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</si>
  <si>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</si>
  <si>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</si>
  <si>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</si>
  <si>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</si>
  <si>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</si>
  <si>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</si>
  <si>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</si>
  <si>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</si>
  <si>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</si>
  <si>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</si>
  <si>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</si>
  <si>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</si>
  <si>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</si>
  <si>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</si>
  <si>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</si>
  <si>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</si>
  <si>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</si>
  <si>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</si>
  <si>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</si>
  <si>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</si>
  <si>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</si>
  <si>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</si>
  <si>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</si>
  <si>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</si>
  <si>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</si>
  <si>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</si>
  <si>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</si>
  <si>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</si>
  <si>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</si>
  <si>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</si>
  <si>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</si>
  <si>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</si>
  <si>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</si>
  <si>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</si>
  <si>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</si>
  <si>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</si>
  <si>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</si>
  <si>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</si>
  <si>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</si>
  <si>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</si>
  <si>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</si>
  <si>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</si>
  <si>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</si>
  <si>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</si>
  <si>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</si>
  <si>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</si>
  <si>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</si>
  <si>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</si>
  <si>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</si>
  <si>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</si>
  <si>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</si>
  <si>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</si>
  <si>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</si>
  <si>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</si>
  <si>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</si>
  <si>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</si>
  <si>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</si>
  <si>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</si>
  <si>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</si>
  <si>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</si>
  <si>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</si>
  <si>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</si>
  <si>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</si>
  <si>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</si>
  <si>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</si>
  <si>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</si>
  <si>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</si>
  <si>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</si>
  <si>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</si>
  <si>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</si>
  <si>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</si>
  <si>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</si>
  <si>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</si>
  <si>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</si>
  <si>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</si>
  <si>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</si>
  <si>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</si>
  <si>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</si>
  <si>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</si>
  <si>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</si>
  <si>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</si>
  <si>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</si>
  <si>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</si>
  <si>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</si>
  <si>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</si>
  <si>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</si>
  <si>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</si>
  <si>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</si>
  <si>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</si>
  <si>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</si>
  <si>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</si>
  <si>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</si>
  <si>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</si>
  <si>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</si>
  <si>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</si>
  <si>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</si>
  <si>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</si>
  <si>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</si>
  <si>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</si>
  <si>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</si>
  <si>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</si>
  <si>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</si>
  <si>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</si>
  <si>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</si>
  <si>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</si>
  <si>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</si>
  <si>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</si>
  <si>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</si>
  <si>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</si>
  <si>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</si>
  <si>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</si>
  <si>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</si>
  <si>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</si>
  <si>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</si>
  <si>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</si>
  <si>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</si>
  <si>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</si>
  <si>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</si>
  <si>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</si>
  <si>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</si>
  <si>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</si>
  <si>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</si>
  <si>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</si>
  <si>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</si>
  <si>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</si>
  <si>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</si>
  <si>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</si>
  <si>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</si>
  <si>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</si>
  <si>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</si>
  <si>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</si>
  <si>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</si>
  <si>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</si>
  <si>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</si>
  <si>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</si>
  <si>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</si>
  <si>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</si>
  <si>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</si>
  <si>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</si>
  <si>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</si>
  <si>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</si>
  <si>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</si>
  <si>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</si>
  <si>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</si>
  <si>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</si>
  <si>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</si>
  <si>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</si>
  <si>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</si>
  <si>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</si>
  <si>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</si>
  <si>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</si>
  <si>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</si>
  <si>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годы";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</si>
  <si>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</si>
  <si>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</si>
  <si>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</si>
  <si>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</si>
  <si>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</si>
  <si>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</si>
  <si>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</si>
  <si>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</si>
  <si>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</si>
  <si>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</si>
  <si>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</si>
  <si>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</si>
  <si>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</si>
  <si>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Муниципальная программа  «Развитие образования в Ханкайском муниципальном районе» на 2014 - 2020 годы</t>
  </si>
  <si>
    <t>Подпрограмма «Развитие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</si>
  <si>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</si>
  <si>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</si>
  <si>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</si>
  <si>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</si>
  <si>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</si>
  <si>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</si>
  <si>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                                     на 2018 и 2019 годы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</si>
  <si>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</si>
  <si>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</si>
  <si>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</si>
  <si>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</si>
  <si>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</si>
  <si>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</si>
  <si>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</si>
  <si>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</si>
  <si>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</si>
  <si>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</si>
  <si>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>от 16.12.2016 № 149</t>
  </si>
  <si>
    <t xml:space="preserve"> муниципального района</t>
  </si>
  <si>
    <t>к решению Думы Ханкайского</t>
  </si>
  <si>
    <t>к решению Думы  Ханкайского</t>
  </si>
  <si>
    <t>муниципального района</t>
  </si>
  <si>
    <t xml:space="preserve">к решению Думы Ханкайского 
</t>
  </si>
  <si>
    <t xml:space="preserve">к решению Думы Ханкайского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</si>
</sst>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581025"/>
          <a:ext cx="1019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106" zoomScaleNormal="100" zoomScaleSheetLayoutView="106" workbookViewId="0">
      <selection activeCell="B5" sqref="B5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3" width="15.42578125" style="35" customWidth="1"/>
    <col min="4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x14ac:dyDescent="0.25">
      <c r="C1" s="100" t="s">
        <v>395</v>
      </c>
      <c r="D1" s="46"/>
    </row>
    <row r="2" spans="1:4" x14ac:dyDescent="0.25">
      <c r="C2" s="100" t="s">
        <v>574</v>
      </c>
      <c r="D2" s="46"/>
    </row>
    <row r="3" spans="1:4" x14ac:dyDescent="0.25">
      <c r="C3" s="100" t="s">
        <v>573</v>
      </c>
      <c r="D3" s="46"/>
    </row>
    <row r="4" spans="1:4" x14ac:dyDescent="0.25">
      <c r="B4" s="182" t="s">
        <v>572</v>
      </c>
      <c r="C4" s="182"/>
    </row>
    <row r="5" spans="1:4" x14ac:dyDescent="0.25">
      <c r="B5" s="132"/>
      <c r="C5" s="132"/>
    </row>
    <row r="6" spans="1:4" s="36" customFormat="1" ht="18" customHeight="1" x14ac:dyDescent="0.25">
      <c r="A6" s="184" t="s">
        <v>236</v>
      </c>
      <c r="B6" s="184"/>
      <c r="C6" s="184"/>
    </row>
    <row r="7" spans="1:4" ht="36" customHeight="1" x14ac:dyDescent="0.25">
      <c r="A7" s="183" t="s">
        <v>437</v>
      </c>
      <c r="B7" s="183"/>
      <c r="C7" s="183"/>
    </row>
    <row r="8" spans="1:4" ht="14.25" customHeight="1" x14ac:dyDescent="0.25">
      <c r="A8" s="37"/>
      <c r="B8" s="37"/>
      <c r="C8" s="37"/>
    </row>
    <row r="9" spans="1:4" ht="39.75" hidden="1" customHeight="1" x14ac:dyDescent="0.25">
      <c r="A9" s="4" t="s">
        <v>237</v>
      </c>
      <c r="B9" s="38"/>
      <c r="C9" s="39"/>
    </row>
    <row r="10" spans="1:4" x14ac:dyDescent="0.25">
      <c r="A10" s="4"/>
      <c r="C10" s="4" t="s">
        <v>238</v>
      </c>
    </row>
    <row r="11" spans="1:4" ht="53.25" customHeight="1" x14ac:dyDescent="0.25">
      <c r="A11" s="150" t="s">
        <v>239</v>
      </c>
      <c r="B11" s="150" t="s">
        <v>240</v>
      </c>
      <c r="C11" s="150" t="s">
        <v>404</v>
      </c>
    </row>
    <row r="12" spans="1:4" ht="36" customHeight="1" x14ac:dyDescent="0.25">
      <c r="A12" s="40" t="s">
        <v>241</v>
      </c>
      <c r="B12" s="41" t="s">
        <v>242</v>
      </c>
      <c r="C12" s="42">
        <f>C13+C14</f>
        <v>0</v>
      </c>
    </row>
    <row r="13" spans="1:4" ht="48.75" customHeight="1" x14ac:dyDescent="0.25">
      <c r="A13" s="40" t="s">
        <v>243</v>
      </c>
      <c r="B13" s="41" t="s">
        <v>244</v>
      </c>
      <c r="C13" s="42">
        <v>-468912.68</v>
      </c>
    </row>
    <row r="14" spans="1:4" ht="51.75" customHeight="1" x14ac:dyDescent="0.25">
      <c r="A14" s="40" t="s">
        <v>245</v>
      </c>
      <c r="B14" s="41" t="s">
        <v>246</v>
      </c>
      <c r="C14" s="42">
        <v>468912.68</v>
      </c>
    </row>
    <row r="15" spans="1:4" ht="22.5" customHeight="1" x14ac:dyDescent="0.25">
      <c r="A15" s="40"/>
      <c r="B15" s="43" t="s">
        <v>247</v>
      </c>
      <c r="C15" s="44">
        <f>C12</f>
        <v>0</v>
      </c>
    </row>
    <row r="16" spans="1:4" ht="85.5" customHeight="1" x14ac:dyDescent="0.25">
      <c r="A16" s="45"/>
      <c r="B16" s="45"/>
      <c r="C16" s="45"/>
    </row>
    <row r="17" spans="1:3" ht="25.5" customHeight="1" x14ac:dyDescent="0.25">
      <c r="A17" s="45"/>
      <c r="B17" s="45"/>
      <c r="C17" s="45"/>
    </row>
    <row r="18" spans="1:3" ht="86.25" customHeight="1" x14ac:dyDescent="0.25">
      <c r="A18" s="45"/>
      <c r="B18" s="45"/>
      <c r="C18" s="45"/>
    </row>
    <row r="19" spans="1:3" ht="37.5" customHeight="1" x14ac:dyDescent="0.25">
      <c r="A19" s="45"/>
      <c r="B19" s="45"/>
      <c r="C19" s="45"/>
    </row>
    <row r="20" spans="1:3" ht="84" customHeight="1" x14ac:dyDescent="0.25">
      <c r="A20" s="45"/>
      <c r="B20" s="45"/>
      <c r="C20" s="45"/>
    </row>
    <row r="21" spans="1:3" ht="67.5" customHeight="1" x14ac:dyDescent="0.25">
      <c r="A21" s="45"/>
      <c r="B21" s="45"/>
      <c r="C21" s="45"/>
    </row>
    <row r="22" spans="1:3" ht="36" customHeight="1" x14ac:dyDescent="0.25">
      <c r="A22" s="45"/>
      <c r="B22" s="45"/>
      <c r="C22" s="45"/>
    </row>
    <row r="23" spans="1:3" ht="37.5" hidden="1" customHeight="1" x14ac:dyDescent="0.25">
      <c r="A23" s="45"/>
      <c r="B23" s="45"/>
      <c r="C23" s="45"/>
    </row>
    <row r="24" spans="1:3" ht="56.25" hidden="1" customHeight="1" x14ac:dyDescent="0.25">
      <c r="A24" s="45"/>
      <c r="B24" s="45"/>
      <c r="C24" s="45"/>
    </row>
    <row r="25" spans="1:3" ht="37.5" hidden="1" customHeight="1" x14ac:dyDescent="0.25">
      <c r="A25" s="45"/>
      <c r="B25" s="45"/>
      <c r="C25" s="45"/>
    </row>
    <row r="26" spans="1:3" ht="56.25" hidden="1" customHeight="1" x14ac:dyDescent="0.25">
      <c r="A26" s="45"/>
      <c r="B26" s="45"/>
      <c r="C26" s="45"/>
    </row>
    <row r="27" spans="1:3" hidden="1" x14ac:dyDescent="0.25">
      <c r="A27" s="45"/>
      <c r="B27" s="45"/>
      <c r="C27" s="45"/>
    </row>
    <row r="28" spans="1:3" hidden="1" x14ac:dyDescent="0.25">
      <c r="A28" s="45"/>
      <c r="B28" s="45"/>
      <c r="C28" s="45"/>
    </row>
    <row r="29" spans="1:3" hidden="1" x14ac:dyDescent="0.25">
      <c r="A29" s="45"/>
      <c r="B29" s="45"/>
      <c r="C29" s="45"/>
    </row>
    <row r="30" spans="1:3" hidden="1" x14ac:dyDescent="0.25">
      <c r="A30" s="45"/>
      <c r="B30" s="45"/>
      <c r="C30" s="45"/>
    </row>
    <row r="31" spans="1:3" hidden="1" x14ac:dyDescent="0.25">
      <c r="A31" s="45"/>
      <c r="B31" s="45"/>
      <c r="C31" s="45"/>
    </row>
    <row r="32" spans="1:3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x14ac:dyDescent="0.25">
      <c r="A34" s="45"/>
      <c r="B34" s="45"/>
      <c r="C34" s="45"/>
    </row>
    <row r="35" spans="1:3" x14ac:dyDescent="0.25">
      <c r="A35" s="45"/>
      <c r="B35" s="45"/>
      <c r="C35" s="45"/>
    </row>
    <row r="36" spans="1:3" x14ac:dyDescent="0.25">
      <c r="A36" s="45"/>
      <c r="B36" s="45"/>
      <c r="C36" s="45"/>
    </row>
    <row r="37" spans="1:3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</sheetData>
  <mergeCells count="3">
    <mergeCell ref="B4:C4"/>
    <mergeCell ref="A7:C7"/>
    <mergeCell ref="A6:C6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view="pageBreakPreview" topLeftCell="A49" zoomScale="95" zoomScaleNormal="100" zoomScaleSheetLayoutView="95" workbookViewId="0">
      <selection activeCell="A5" sqref="A5:E5"/>
    </sheetView>
  </sheetViews>
  <sheetFormatPr defaultRowHeight="15.75" outlineLevelRow="6" x14ac:dyDescent="0.25"/>
  <cols>
    <col min="1" max="1" width="79.140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02" t="s">
        <v>445</v>
      </c>
    </row>
    <row r="2" spans="1:7" x14ac:dyDescent="0.25">
      <c r="E2" s="102" t="s">
        <v>574</v>
      </c>
    </row>
    <row r="3" spans="1:7" x14ac:dyDescent="0.25">
      <c r="E3" s="102" t="s">
        <v>573</v>
      </c>
    </row>
    <row r="4" spans="1:7" x14ac:dyDescent="0.25">
      <c r="C4" s="203" t="s">
        <v>572</v>
      </c>
      <c r="D4" s="203"/>
      <c r="E4" s="203"/>
    </row>
    <row r="5" spans="1:7" ht="16.5" x14ac:dyDescent="0.3">
      <c r="A5" s="200" t="s">
        <v>317</v>
      </c>
      <c r="B5" s="201"/>
      <c r="C5" s="201"/>
      <c r="D5" s="201"/>
      <c r="E5" s="201"/>
    </row>
    <row r="6" spans="1:7" ht="51" customHeight="1" x14ac:dyDescent="0.25">
      <c r="A6" s="193" t="s">
        <v>446</v>
      </c>
      <c r="B6" s="202"/>
      <c r="C6" s="202"/>
      <c r="D6" s="202"/>
      <c r="E6" s="202"/>
    </row>
    <row r="7" spans="1:7" x14ac:dyDescent="0.25">
      <c r="A7" s="31"/>
      <c r="B7" s="2"/>
      <c r="C7" s="2"/>
      <c r="D7" s="2"/>
      <c r="E7" s="97" t="s">
        <v>394</v>
      </c>
    </row>
    <row r="8" spans="1:7" x14ac:dyDescent="0.25">
      <c r="A8" s="6" t="s">
        <v>0</v>
      </c>
      <c r="B8" s="6" t="s">
        <v>2</v>
      </c>
      <c r="C8" s="6" t="s">
        <v>3</v>
      </c>
      <c r="D8" s="6" t="s">
        <v>4</v>
      </c>
      <c r="E8" s="6" t="s">
        <v>318</v>
      </c>
    </row>
    <row r="9" spans="1:7" s="10" customFormat="1" x14ac:dyDescent="0.2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57082.479999999996</v>
      </c>
      <c r="G9" s="67"/>
    </row>
    <row r="10" spans="1:7" ht="31.5" outlineLevel="1" x14ac:dyDescent="0.25">
      <c r="A10" s="11" t="s">
        <v>42</v>
      </c>
      <c r="B10" s="12" t="s">
        <v>43</v>
      </c>
      <c r="C10" s="12" t="s">
        <v>166</v>
      </c>
      <c r="D10" s="12" t="s">
        <v>8</v>
      </c>
      <c r="E10" s="24">
        <f>E11</f>
        <v>1756.79</v>
      </c>
    </row>
    <row r="11" spans="1:7" outlineLevel="2" x14ac:dyDescent="0.25">
      <c r="A11" s="11" t="s">
        <v>319</v>
      </c>
      <c r="B11" s="12" t="s">
        <v>43</v>
      </c>
      <c r="C11" s="12" t="s">
        <v>167</v>
      </c>
      <c r="D11" s="12" t="s">
        <v>8</v>
      </c>
      <c r="E11" s="24">
        <f>E12</f>
        <v>1756.79</v>
      </c>
    </row>
    <row r="12" spans="1:7" outlineLevel="4" x14ac:dyDescent="0.25">
      <c r="A12" s="11" t="s">
        <v>44</v>
      </c>
      <c r="B12" s="12" t="s">
        <v>43</v>
      </c>
      <c r="C12" s="12" t="s">
        <v>175</v>
      </c>
      <c r="D12" s="12" t="s">
        <v>8</v>
      </c>
      <c r="E12" s="24">
        <f>E13</f>
        <v>1756.79</v>
      </c>
    </row>
    <row r="13" spans="1:7" ht="47.25" outlineLevel="5" x14ac:dyDescent="0.2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>E14</f>
        <v>1756.79</v>
      </c>
    </row>
    <row r="14" spans="1:7" outlineLevel="6" x14ac:dyDescent="0.25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</row>
    <row r="15" spans="1:7" ht="35.25" customHeight="1" outlineLevel="1" x14ac:dyDescent="0.25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3684.1099999999997</v>
      </c>
    </row>
    <row r="16" spans="1:7" outlineLevel="3" x14ac:dyDescent="0.25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3684.1099999999997</v>
      </c>
    </row>
    <row r="17" spans="1:5" outlineLevel="4" x14ac:dyDescent="0.25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</row>
    <row r="18" spans="1:5" ht="47.25" outlineLevel="5" x14ac:dyDescent="0.2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</row>
    <row r="19" spans="1:5" outlineLevel="6" x14ac:dyDescent="0.25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</row>
    <row r="20" spans="1:5" ht="31.5" outlineLevel="4" x14ac:dyDescent="0.25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1815.11</v>
      </c>
    </row>
    <row r="21" spans="1:5" ht="47.25" outlineLevel="5" x14ac:dyDescent="0.2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</row>
    <row r="22" spans="1:5" outlineLevel="6" x14ac:dyDescent="0.25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</row>
    <row r="23" spans="1:5" outlineLevel="5" x14ac:dyDescent="0.2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143</v>
      </c>
    </row>
    <row r="24" spans="1:5" ht="31.5" outlineLevel="6" x14ac:dyDescent="0.25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143</v>
      </c>
    </row>
    <row r="25" spans="1:5" outlineLevel="5" x14ac:dyDescent="0.2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</row>
    <row r="26" spans="1:5" outlineLevel="6" x14ac:dyDescent="0.25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</row>
    <row r="27" spans="1:5" outlineLevel="4" x14ac:dyDescent="0.25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</row>
    <row r="28" spans="1:5" ht="47.25" outlineLevel="5" x14ac:dyDescent="0.2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</row>
    <row r="29" spans="1:5" outlineLevel="6" x14ac:dyDescent="0.25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</row>
    <row r="30" spans="1:5" ht="47.25" outlineLevel="1" x14ac:dyDescent="0.25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</row>
    <row r="31" spans="1:5" outlineLevel="3" x14ac:dyDescent="0.25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</row>
    <row r="32" spans="1:5" ht="31.5" outlineLevel="4" x14ac:dyDescent="0.25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</row>
    <row r="33" spans="1:5" ht="47.25" outlineLevel="5" x14ac:dyDescent="0.2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</row>
    <row r="34" spans="1:5" outlineLevel="6" x14ac:dyDescent="0.25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</row>
    <row r="35" spans="1:5" outlineLevel="5" x14ac:dyDescent="0.2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</row>
    <row r="36" spans="1:5" ht="31.5" outlineLevel="6" x14ac:dyDescent="0.25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</row>
    <row r="37" spans="1:5" ht="31.5" outlineLevel="1" x14ac:dyDescent="0.25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6035</v>
      </c>
    </row>
    <row r="38" spans="1:5" outlineLevel="3" x14ac:dyDescent="0.25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6035</v>
      </c>
    </row>
    <row r="39" spans="1:5" ht="31.5" outlineLevel="4" x14ac:dyDescent="0.25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4568.2</v>
      </c>
    </row>
    <row r="40" spans="1:5" ht="47.25" outlineLevel="5" x14ac:dyDescent="0.2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4433.8</v>
      </c>
    </row>
    <row r="41" spans="1:5" outlineLevel="6" x14ac:dyDescent="0.25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4433.8</v>
      </c>
    </row>
    <row r="42" spans="1:5" outlineLevel="5" x14ac:dyDescent="0.2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132.4</v>
      </c>
    </row>
    <row r="43" spans="1:5" ht="31.5" outlineLevel="6" x14ac:dyDescent="0.25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132.4</v>
      </c>
    </row>
    <row r="44" spans="1:5" outlineLevel="5" x14ac:dyDescent="0.2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</row>
    <row r="45" spans="1:5" outlineLevel="6" x14ac:dyDescent="0.25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</row>
    <row r="46" spans="1:5" outlineLevel="4" x14ac:dyDescent="0.25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943.8</v>
      </c>
    </row>
    <row r="47" spans="1:5" ht="47.25" outlineLevel="5" x14ac:dyDescent="0.2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943.8</v>
      </c>
    </row>
    <row r="48" spans="1:5" outlineLevel="6" x14ac:dyDescent="0.25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943.8</v>
      </c>
    </row>
    <row r="49" spans="1:5" outlineLevel="4" x14ac:dyDescent="0.25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</row>
    <row r="50" spans="1:5" ht="47.25" outlineLevel="5" x14ac:dyDescent="0.2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</row>
    <row r="51" spans="1:5" outlineLevel="6" x14ac:dyDescent="0.25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</row>
    <row r="52" spans="1:5" outlineLevel="1" x14ac:dyDescent="0.25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34600.089999999997</v>
      </c>
    </row>
    <row r="53" spans="1:5" ht="31.5" outlineLevel="2" x14ac:dyDescent="0.25">
      <c r="A53" s="11" t="s">
        <v>549</v>
      </c>
      <c r="B53" s="12" t="s">
        <v>27</v>
      </c>
      <c r="C53" s="12" t="s">
        <v>169</v>
      </c>
      <c r="D53" s="12" t="s">
        <v>8</v>
      </c>
      <c r="E53" s="24">
        <f>E54+E65+E70+E61</f>
        <v>14599.14</v>
      </c>
    </row>
    <row r="54" spans="1:5" outlineLevel="3" x14ac:dyDescent="0.25">
      <c r="A54" s="11" t="s">
        <v>489</v>
      </c>
      <c r="B54" s="12" t="s">
        <v>27</v>
      </c>
      <c r="C54" s="12" t="s">
        <v>177</v>
      </c>
      <c r="D54" s="12" t="s">
        <v>8</v>
      </c>
      <c r="E54" s="24">
        <f>E55+E58</f>
        <v>889.95</v>
      </c>
    </row>
    <row r="55" spans="1:5" ht="31.5" outlineLevel="4" x14ac:dyDescent="0.25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613.95000000000005</v>
      </c>
    </row>
    <row r="56" spans="1:5" outlineLevel="5" x14ac:dyDescent="0.2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613.95000000000005</v>
      </c>
    </row>
    <row r="57" spans="1:5" ht="31.5" outlineLevel="6" x14ac:dyDescent="0.25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218.95+395</f>
        <v>613.95000000000005</v>
      </c>
    </row>
    <row r="58" spans="1:5" outlineLevel="4" x14ac:dyDescent="0.25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276</v>
      </c>
    </row>
    <row r="59" spans="1:5" outlineLevel="5" x14ac:dyDescent="0.2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276</v>
      </c>
    </row>
    <row r="60" spans="1:5" ht="31.5" outlineLevel="6" x14ac:dyDescent="0.25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28+230+18</f>
        <v>276</v>
      </c>
    </row>
    <row r="61" spans="1:5" ht="31.5" outlineLevel="6" x14ac:dyDescent="0.25">
      <c r="A61" s="107" t="s">
        <v>540</v>
      </c>
      <c r="B61" s="12" t="s">
        <v>27</v>
      </c>
      <c r="C61" s="12" t="s">
        <v>398</v>
      </c>
      <c r="D61" s="12" t="s">
        <v>8</v>
      </c>
      <c r="E61" s="24">
        <f>E62</f>
        <v>50</v>
      </c>
    </row>
    <row r="62" spans="1:5" ht="31.5" outlineLevel="6" x14ac:dyDescent="0.25">
      <c r="A62" s="90" t="s">
        <v>397</v>
      </c>
      <c r="B62" s="12" t="s">
        <v>27</v>
      </c>
      <c r="C62" s="12" t="s">
        <v>399</v>
      </c>
      <c r="D62" s="12" t="s">
        <v>8</v>
      </c>
      <c r="E62" s="24">
        <f>E63</f>
        <v>50</v>
      </c>
    </row>
    <row r="63" spans="1:5" outlineLevel="6" x14ac:dyDescent="0.25">
      <c r="A63" s="11" t="s">
        <v>18</v>
      </c>
      <c r="B63" s="12" t="s">
        <v>27</v>
      </c>
      <c r="C63" s="12" t="s">
        <v>399</v>
      </c>
      <c r="D63" s="12" t="s">
        <v>19</v>
      </c>
      <c r="E63" s="24">
        <f>E64</f>
        <v>50</v>
      </c>
    </row>
    <row r="64" spans="1:5" ht="31.5" outlineLevel="6" x14ac:dyDescent="0.25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50</v>
      </c>
    </row>
    <row r="65" spans="1:5" ht="47.25" outlineLevel="4" x14ac:dyDescent="0.25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</row>
    <row r="66" spans="1:5" outlineLevel="5" x14ac:dyDescent="0.2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</row>
    <row r="67" spans="1:5" ht="31.5" outlineLevel="6" x14ac:dyDescent="0.25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</row>
    <row r="68" spans="1:5" outlineLevel="5" x14ac:dyDescent="0.2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</row>
    <row r="69" spans="1:5" outlineLevel="6" x14ac:dyDescent="0.25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</row>
    <row r="70" spans="1:5" ht="31.5" outlineLevel="4" x14ac:dyDescent="0.25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12609.1</v>
      </c>
    </row>
    <row r="71" spans="1:5" ht="47.25" outlineLevel="5" x14ac:dyDescent="0.2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</row>
    <row r="72" spans="1:5" outlineLevel="6" x14ac:dyDescent="0.25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</row>
    <row r="73" spans="1:5" outlineLevel="5" x14ac:dyDescent="0.2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6798.46</v>
      </c>
    </row>
    <row r="74" spans="1:5" ht="31.5" outlineLevel="6" x14ac:dyDescent="0.25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6798.46</v>
      </c>
    </row>
    <row r="75" spans="1:5" outlineLevel="5" x14ac:dyDescent="0.2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</row>
    <row r="76" spans="1:5" outlineLevel="6" x14ac:dyDescent="0.25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</row>
    <row r="77" spans="1:5" ht="63" outlineLevel="6" x14ac:dyDescent="0.25">
      <c r="A77" s="96" t="s">
        <v>494</v>
      </c>
      <c r="B77" s="77" t="s">
        <v>27</v>
      </c>
      <c r="C77" s="77" t="s">
        <v>180</v>
      </c>
      <c r="D77" s="77" t="s">
        <v>8</v>
      </c>
      <c r="E77" s="24">
        <f>E78</f>
        <v>2785.16</v>
      </c>
    </row>
    <row r="78" spans="1:5" ht="31.5" outlineLevel="6" x14ac:dyDescent="0.25">
      <c r="A78" s="58" t="s">
        <v>52</v>
      </c>
      <c r="B78" s="77" t="s">
        <v>27</v>
      </c>
      <c r="C78" s="77" t="s">
        <v>181</v>
      </c>
      <c r="D78" s="77" t="s">
        <v>8</v>
      </c>
      <c r="E78" s="24">
        <f>E79</f>
        <v>2785.16</v>
      </c>
    </row>
    <row r="79" spans="1:5" ht="31.5" outlineLevel="6" x14ac:dyDescent="0.25">
      <c r="A79" s="76" t="s">
        <v>53</v>
      </c>
      <c r="B79" s="77" t="s">
        <v>27</v>
      </c>
      <c r="C79" s="77" t="s">
        <v>181</v>
      </c>
      <c r="D79" s="77" t="s">
        <v>54</v>
      </c>
      <c r="E79" s="24">
        <f>E80</f>
        <v>2785.16</v>
      </c>
    </row>
    <row r="80" spans="1:5" outlineLevel="6" x14ac:dyDescent="0.25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</row>
    <row r="81" spans="1:5" outlineLevel="2" x14ac:dyDescent="0.25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E82+E88+E96+E101+E104+E85+E93</f>
        <v>17215.79</v>
      </c>
    </row>
    <row r="82" spans="1:5" ht="31.5" outlineLevel="4" x14ac:dyDescent="0.25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</row>
    <row r="83" spans="1:5" ht="47.25" outlineLevel="5" x14ac:dyDescent="0.2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</row>
    <row r="84" spans="1:5" outlineLevel="6" x14ac:dyDescent="0.25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</row>
    <row r="85" spans="1:5" ht="31.5" outlineLevel="6" x14ac:dyDescent="0.25">
      <c r="A85" s="11" t="s">
        <v>431</v>
      </c>
      <c r="B85" s="12" t="s">
        <v>27</v>
      </c>
      <c r="C85" s="12" t="s">
        <v>432</v>
      </c>
      <c r="D85" s="12" t="s">
        <v>8</v>
      </c>
      <c r="E85" s="24">
        <f>E86</f>
        <v>60</v>
      </c>
    </row>
    <row r="86" spans="1:5" ht="47.25" outlineLevel="6" x14ac:dyDescent="0.25">
      <c r="A86" s="11" t="s">
        <v>14</v>
      </c>
      <c r="B86" s="12" t="s">
        <v>27</v>
      </c>
      <c r="C86" s="12" t="s">
        <v>432</v>
      </c>
      <c r="D86" s="12" t="s">
        <v>15</v>
      </c>
      <c r="E86" s="24">
        <f>E87</f>
        <v>60</v>
      </c>
    </row>
    <row r="87" spans="1:5" outlineLevel="6" x14ac:dyDescent="0.25">
      <c r="A87" s="11" t="s">
        <v>16</v>
      </c>
      <c r="B87" s="12" t="s">
        <v>27</v>
      </c>
      <c r="C87" s="12" t="s">
        <v>432</v>
      </c>
      <c r="D87" s="12" t="s">
        <v>17</v>
      </c>
      <c r="E87" s="24">
        <v>60</v>
      </c>
    </row>
    <row r="88" spans="1:5" ht="47.25" outlineLevel="4" x14ac:dyDescent="0.25">
      <c r="A88" s="28" t="s">
        <v>499</v>
      </c>
      <c r="B88" s="12" t="s">
        <v>27</v>
      </c>
      <c r="C88" s="12" t="s">
        <v>333</v>
      </c>
      <c r="D88" s="12" t="s">
        <v>8</v>
      </c>
      <c r="E88" s="24">
        <f>E89+E91</f>
        <v>1108</v>
      </c>
    </row>
    <row r="89" spans="1:5" ht="47.25" outlineLevel="5" x14ac:dyDescent="0.2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</row>
    <row r="90" spans="1:5" outlineLevel="6" x14ac:dyDescent="0.25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</row>
    <row r="91" spans="1:5" outlineLevel="5" x14ac:dyDescent="0.2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84</v>
      </c>
    </row>
    <row r="92" spans="1:5" ht="31.5" outlineLevel="6" x14ac:dyDescent="0.25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84</v>
      </c>
    </row>
    <row r="93" spans="1:5" ht="31.5" outlineLevel="6" x14ac:dyDescent="0.25">
      <c r="A93" s="11" t="s">
        <v>563</v>
      </c>
      <c r="B93" s="12" t="s">
        <v>27</v>
      </c>
      <c r="C93" s="12" t="s">
        <v>564</v>
      </c>
      <c r="D93" s="12" t="s">
        <v>8</v>
      </c>
      <c r="E93" s="24">
        <f>E94</f>
        <v>283</v>
      </c>
    </row>
    <row r="94" spans="1:5" outlineLevel="6" x14ac:dyDescent="0.25">
      <c r="A94" s="11" t="s">
        <v>18</v>
      </c>
      <c r="B94" s="12" t="s">
        <v>27</v>
      </c>
      <c r="C94" s="12" t="s">
        <v>564</v>
      </c>
      <c r="D94" s="12" t="s">
        <v>19</v>
      </c>
      <c r="E94" s="24">
        <f>E95</f>
        <v>283</v>
      </c>
    </row>
    <row r="95" spans="1:5" ht="31.5" outlineLevel="6" x14ac:dyDescent="0.25">
      <c r="A95" s="11" t="s">
        <v>20</v>
      </c>
      <c r="B95" s="12" t="s">
        <v>27</v>
      </c>
      <c r="C95" s="12" t="s">
        <v>564</v>
      </c>
      <c r="D95" s="12" t="s">
        <v>21</v>
      </c>
      <c r="E95" s="24">
        <v>283</v>
      </c>
    </row>
    <row r="96" spans="1:5" ht="63" outlineLevel="4" x14ac:dyDescent="0.25">
      <c r="A96" s="28" t="s">
        <v>501</v>
      </c>
      <c r="B96" s="12" t="s">
        <v>27</v>
      </c>
      <c r="C96" s="12" t="s">
        <v>332</v>
      </c>
      <c r="D96" s="12" t="s">
        <v>8</v>
      </c>
      <c r="E96" s="24">
        <f>E97+E99</f>
        <v>1003.4</v>
      </c>
    </row>
    <row r="97" spans="1:5" ht="47.25" outlineLevel="5" x14ac:dyDescent="0.25">
      <c r="A97" s="11" t="s">
        <v>14</v>
      </c>
      <c r="B97" s="12" t="s">
        <v>27</v>
      </c>
      <c r="C97" s="12" t="s">
        <v>332</v>
      </c>
      <c r="D97" s="12" t="s">
        <v>15</v>
      </c>
      <c r="E97" s="24">
        <f>E98</f>
        <v>983.4</v>
      </c>
    </row>
    <row r="98" spans="1:5" outlineLevel="6" x14ac:dyDescent="0.25">
      <c r="A98" s="11" t="s">
        <v>16</v>
      </c>
      <c r="B98" s="12" t="s">
        <v>27</v>
      </c>
      <c r="C98" s="12" t="s">
        <v>332</v>
      </c>
      <c r="D98" s="12" t="s">
        <v>17</v>
      </c>
      <c r="E98" s="24">
        <v>983.4</v>
      </c>
    </row>
    <row r="99" spans="1:5" outlineLevel="5" x14ac:dyDescent="0.25">
      <c r="A99" s="11" t="s">
        <v>18</v>
      </c>
      <c r="B99" s="12" t="s">
        <v>27</v>
      </c>
      <c r="C99" s="12" t="s">
        <v>332</v>
      </c>
      <c r="D99" s="12" t="s">
        <v>19</v>
      </c>
      <c r="E99" s="24">
        <f>E100</f>
        <v>20</v>
      </c>
    </row>
    <row r="100" spans="1:5" ht="31.5" outlineLevel="6" x14ac:dyDescent="0.25">
      <c r="A100" s="11" t="s">
        <v>20</v>
      </c>
      <c r="B100" s="12" t="s">
        <v>27</v>
      </c>
      <c r="C100" s="12" t="s">
        <v>332</v>
      </c>
      <c r="D100" s="12" t="s">
        <v>21</v>
      </c>
      <c r="E100" s="24">
        <v>20</v>
      </c>
    </row>
    <row r="101" spans="1:5" ht="47.25" outlineLevel="4" x14ac:dyDescent="0.25">
      <c r="A101" s="28" t="s">
        <v>503</v>
      </c>
      <c r="B101" s="12" t="s">
        <v>27</v>
      </c>
      <c r="C101" s="12" t="s">
        <v>334</v>
      </c>
      <c r="D101" s="12" t="s">
        <v>8</v>
      </c>
      <c r="E101" s="24">
        <f>E102</f>
        <v>651</v>
      </c>
    </row>
    <row r="102" spans="1:5" ht="47.25" outlineLevel="5" x14ac:dyDescent="0.25">
      <c r="A102" s="11" t="s">
        <v>14</v>
      </c>
      <c r="B102" s="12" t="s">
        <v>27</v>
      </c>
      <c r="C102" s="12" t="s">
        <v>334</v>
      </c>
      <c r="D102" s="12" t="s">
        <v>15</v>
      </c>
      <c r="E102" s="24">
        <f>E103</f>
        <v>651</v>
      </c>
    </row>
    <row r="103" spans="1:5" outlineLevel="6" x14ac:dyDescent="0.25">
      <c r="A103" s="11" t="s">
        <v>16</v>
      </c>
      <c r="B103" s="12" t="s">
        <v>27</v>
      </c>
      <c r="C103" s="12" t="s">
        <v>334</v>
      </c>
      <c r="D103" s="12" t="s">
        <v>17</v>
      </c>
      <c r="E103" s="24">
        <v>651</v>
      </c>
    </row>
    <row r="104" spans="1:5" ht="47.25" outlineLevel="4" x14ac:dyDescent="0.25">
      <c r="A104" s="28" t="s">
        <v>502</v>
      </c>
      <c r="B104" s="12" t="s">
        <v>27</v>
      </c>
      <c r="C104" s="12" t="s">
        <v>335</v>
      </c>
      <c r="D104" s="12" t="s">
        <v>8</v>
      </c>
      <c r="E104" s="24">
        <f>E105+E107</f>
        <v>538</v>
      </c>
    </row>
    <row r="105" spans="1:5" ht="47.25" outlineLevel="5" x14ac:dyDescent="0.25">
      <c r="A105" s="11" t="s">
        <v>14</v>
      </c>
      <c r="B105" s="12" t="s">
        <v>27</v>
      </c>
      <c r="C105" s="12" t="s">
        <v>335</v>
      </c>
      <c r="D105" s="12" t="s">
        <v>15</v>
      </c>
      <c r="E105" s="24">
        <f>E106</f>
        <v>518</v>
      </c>
    </row>
    <row r="106" spans="1:5" outlineLevel="6" x14ac:dyDescent="0.25">
      <c r="A106" s="11" t="s">
        <v>16</v>
      </c>
      <c r="B106" s="12" t="s">
        <v>27</v>
      </c>
      <c r="C106" s="12" t="s">
        <v>335</v>
      </c>
      <c r="D106" s="12" t="s">
        <v>17</v>
      </c>
      <c r="E106" s="24">
        <v>518</v>
      </c>
    </row>
    <row r="107" spans="1:5" outlineLevel="5" x14ac:dyDescent="0.25">
      <c r="A107" s="11" t="s">
        <v>18</v>
      </c>
      <c r="B107" s="12" t="s">
        <v>27</v>
      </c>
      <c r="C107" s="12" t="s">
        <v>335</v>
      </c>
      <c r="D107" s="12" t="s">
        <v>19</v>
      </c>
      <c r="E107" s="24">
        <f>E108</f>
        <v>20</v>
      </c>
    </row>
    <row r="108" spans="1:5" ht="31.5" outlineLevel="6" x14ac:dyDescent="0.25">
      <c r="A108" s="11" t="s">
        <v>20</v>
      </c>
      <c r="B108" s="12" t="s">
        <v>27</v>
      </c>
      <c r="C108" s="12" t="s">
        <v>335</v>
      </c>
      <c r="D108" s="12" t="s">
        <v>21</v>
      </c>
      <c r="E108" s="24">
        <v>20</v>
      </c>
    </row>
    <row r="109" spans="1:5" s="10" customFormat="1" x14ac:dyDescent="0.25">
      <c r="A109" s="8" t="s">
        <v>160</v>
      </c>
      <c r="B109" s="9" t="s">
        <v>30</v>
      </c>
      <c r="C109" s="9" t="s">
        <v>166</v>
      </c>
      <c r="D109" s="9" t="s">
        <v>8</v>
      </c>
      <c r="E109" s="26">
        <f>E110</f>
        <v>1160</v>
      </c>
    </row>
    <row r="110" spans="1:5" outlineLevel="1" x14ac:dyDescent="0.25">
      <c r="A110" s="11" t="s">
        <v>161</v>
      </c>
      <c r="B110" s="12" t="s">
        <v>162</v>
      </c>
      <c r="C110" s="12" t="s">
        <v>166</v>
      </c>
      <c r="D110" s="12" t="s">
        <v>8</v>
      </c>
      <c r="E110" s="24">
        <f>E111</f>
        <v>1160</v>
      </c>
    </row>
    <row r="111" spans="1:5" outlineLevel="3" x14ac:dyDescent="0.25">
      <c r="A111" s="11" t="s">
        <v>319</v>
      </c>
      <c r="B111" s="12" t="s">
        <v>162</v>
      </c>
      <c r="C111" s="12" t="s">
        <v>167</v>
      </c>
      <c r="D111" s="12" t="s">
        <v>8</v>
      </c>
      <c r="E111" s="24">
        <f>E112</f>
        <v>1160</v>
      </c>
    </row>
    <row r="112" spans="1:5" ht="63" outlineLevel="4" x14ac:dyDescent="0.25">
      <c r="A112" s="28" t="s">
        <v>506</v>
      </c>
      <c r="B112" s="12" t="s">
        <v>162</v>
      </c>
      <c r="C112" s="12" t="s">
        <v>336</v>
      </c>
      <c r="D112" s="12" t="s">
        <v>8</v>
      </c>
      <c r="E112" s="24">
        <f>E113</f>
        <v>1160</v>
      </c>
    </row>
    <row r="113" spans="1:5" outlineLevel="5" x14ac:dyDescent="0.25">
      <c r="A113" s="11" t="s">
        <v>31</v>
      </c>
      <c r="B113" s="12" t="s">
        <v>162</v>
      </c>
      <c r="C113" s="12" t="s">
        <v>336</v>
      </c>
      <c r="D113" s="12" t="s">
        <v>32</v>
      </c>
      <c r="E113" s="24">
        <f>E114</f>
        <v>1160</v>
      </c>
    </row>
    <row r="114" spans="1:5" outlineLevel="6" x14ac:dyDescent="0.25">
      <c r="A114" s="11" t="s">
        <v>163</v>
      </c>
      <c r="B114" s="12" t="s">
        <v>162</v>
      </c>
      <c r="C114" s="12" t="s">
        <v>336</v>
      </c>
      <c r="D114" s="12" t="s">
        <v>164</v>
      </c>
      <c r="E114" s="24">
        <v>1160</v>
      </c>
    </row>
    <row r="115" spans="1:5" s="10" customFormat="1" ht="31.5" x14ac:dyDescent="0.25">
      <c r="A115" s="8" t="s">
        <v>57</v>
      </c>
      <c r="B115" s="9" t="s">
        <v>58</v>
      </c>
      <c r="C115" s="9" t="s">
        <v>166</v>
      </c>
      <c r="D115" s="9" t="s">
        <v>8</v>
      </c>
      <c r="E115" s="26">
        <f>E116</f>
        <v>65</v>
      </c>
    </row>
    <row r="116" spans="1:5" ht="31.5" outlineLevel="1" x14ac:dyDescent="0.25">
      <c r="A116" s="11" t="s">
        <v>59</v>
      </c>
      <c r="B116" s="12" t="s">
        <v>60</v>
      </c>
      <c r="C116" s="12" t="s">
        <v>166</v>
      </c>
      <c r="D116" s="12" t="s">
        <v>8</v>
      </c>
      <c r="E116" s="24">
        <f>E117</f>
        <v>65</v>
      </c>
    </row>
    <row r="117" spans="1:5" outlineLevel="3" x14ac:dyDescent="0.25">
      <c r="A117" s="11" t="s">
        <v>319</v>
      </c>
      <c r="B117" s="12" t="s">
        <v>60</v>
      </c>
      <c r="C117" s="12" t="s">
        <v>167</v>
      </c>
      <c r="D117" s="12" t="s">
        <v>8</v>
      </c>
      <c r="E117" s="24">
        <f>E118</f>
        <v>65</v>
      </c>
    </row>
    <row r="118" spans="1:5" ht="31.5" outlineLevel="4" x14ac:dyDescent="0.25">
      <c r="A118" s="11" t="s">
        <v>61</v>
      </c>
      <c r="B118" s="12" t="s">
        <v>60</v>
      </c>
      <c r="C118" s="12" t="s">
        <v>187</v>
      </c>
      <c r="D118" s="12" t="s">
        <v>8</v>
      </c>
      <c r="E118" s="24">
        <f>E119</f>
        <v>65</v>
      </c>
    </row>
    <row r="119" spans="1:5" outlineLevel="5" x14ac:dyDescent="0.25">
      <c r="A119" s="11" t="s">
        <v>18</v>
      </c>
      <c r="B119" s="12" t="s">
        <v>60</v>
      </c>
      <c r="C119" s="12" t="s">
        <v>187</v>
      </c>
      <c r="D119" s="12" t="s">
        <v>19</v>
      </c>
      <c r="E119" s="24">
        <f>E120</f>
        <v>65</v>
      </c>
    </row>
    <row r="120" spans="1:5" ht="31.5" outlineLevel="6" x14ac:dyDescent="0.25">
      <c r="A120" s="11" t="s">
        <v>20</v>
      </c>
      <c r="B120" s="12" t="s">
        <v>60</v>
      </c>
      <c r="C120" s="12" t="s">
        <v>187</v>
      </c>
      <c r="D120" s="12" t="s">
        <v>21</v>
      </c>
      <c r="E120" s="24">
        <v>65</v>
      </c>
    </row>
    <row r="121" spans="1:5" s="10" customFormat="1" x14ac:dyDescent="0.25">
      <c r="A121" s="8" t="s">
        <v>153</v>
      </c>
      <c r="B121" s="9" t="s">
        <v>62</v>
      </c>
      <c r="C121" s="9" t="s">
        <v>166</v>
      </c>
      <c r="D121" s="9" t="s">
        <v>8</v>
      </c>
      <c r="E121" s="26">
        <f>E127+E138+E122+E132</f>
        <v>11097.279999999999</v>
      </c>
    </row>
    <row r="122" spans="1:5" s="10" customFormat="1" x14ac:dyDescent="0.25">
      <c r="A122" s="11" t="s">
        <v>155</v>
      </c>
      <c r="B122" s="12" t="s">
        <v>156</v>
      </c>
      <c r="C122" s="12" t="s">
        <v>166</v>
      </c>
      <c r="D122" s="12" t="s">
        <v>8</v>
      </c>
      <c r="E122" s="24">
        <f>E123</f>
        <v>275.27999999999997</v>
      </c>
    </row>
    <row r="123" spans="1:5" s="10" customFormat="1" x14ac:dyDescent="0.25">
      <c r="A123" s="11" t="s">
        <v>319</v>
      </c>
      <c r="B123" s="12" t="s">
        <v>156</v>
      </c>
      <c r="C123" s="12" t="s">
        <v>167</v>
      </c>
      <c r="D123" s="12" t="s">
        <v>8</v>
      </c>
      <c r="E123" s="24">
        <f>E124</f>
        <v>275.27999999999997</v>
      </c>
    </row>
    <row r="124" spans="1:5" s="10" customFormat="1" ht="94.5" x14ac:dyDescent="0.25">
      <c r="A124" s="28" t="s">
        <v>509</v>
      </c>
      <c r="B124" s="12" t="s">
        <v>156</v>
      </c>
      <c r="C124" s="12" t="s">
        <v>188</v>
      </c>
      <c r="D124" s="12" t="s">
        <v>8</v>
      </c>
      <c r="E124" s="24">
        <f>E125</f>
        <v>275.27999999999997</v>
      </c>
    </row>
    <row r="125" spans="1:5" s="10" customFormat="1" x14ac:dyDescent="0.25">
      <c r="A125" s="11" t="s">
        <v>18</v>
      </c>
      <c r="B125" s="12" t="s">
        <v>156</v>
      </c>
      <c r="C125" s="12" t="s">
        <v>188</v>
      </c>
      <c r="D125" s="12" t="s">
        <v>19</v>
      </c>
      <c r="E125" s="24">
        <f>E126</f>
        <v>275.27999999999997</v>
      </c>
    </row>
    <row r="126" spans="1:5" s="10" customFormat="1" ht="31.5" x14ac:dyDescent="0.25">
      <c r="A126" s="11" t="s">
        <v>20</v>
      </c>
      <c r="B126" s="12" t="s">
        <v>156</v>
      </c>
      <c r="C126" s="12" t="s">
        <v>188</v>
      </c>
      <c r="D126" s="12" t="s">
        <v>21</v>
      </c>
      <c r="E126" s="24">
        <v>275.27999999999997</v>
      </c>
    </row>
    <row r="127" spans="1:5" outlineLevel="1" x14ac:dyDescent="0.25">
      <c r="A127" s="11" t="s">
        <v>63</v>
      </c>
      <c r="B127" s="12" t="s">
        <v>64</v>
      </c>
      <c r="C127" s="12" t="s">
        <v>166</v>
      </c>
      <c r="D127" s="12" t="s">
        <v>8</v>
      </c>
      <c r="E127" s="24">
        <f>E128</f>
        <v>1795</v>
      </c>
    </row>
    <row r="128" spans="1:5" ht="31.5" outlineLevel="2" x14ac:dyDescent="0.25">
      <c r="A128" s="11" t="s">
        <v>484</v>
      </c>
      <c r="B128" s="12" t="s">
        <v>64</v>
      </c>
      <c r="C128" s="12" t="s">
        <v>173</v>
      </c>
      <c r="D128" s="12" t="s">
        <v>8</v>
      </c>
      <c r="E128" s="24">
        <f>E129</f>
        <v>1795</v>
      </c>
    </row>
    <row r="129" spans="1:5" outlineLevel="4" x14ac:dyDescent="0.25">
      <c r="A129" s="11" t="s">
        <v>322</v>
      </c>
      <c r="B129" s="12" t="s">
        <v>64</v>
      </c>
      <c r="C129" s="12" t="s">
        <v>190</v>
      </c>
      <c r="D129" s="12" t="s">
        <v>8</v>
      </c>
      <c r="E129" s="24">
        <f>E130</f>
        <v>1795</v>
      </c>
    </row>
    <row r="130" spans="1:5" outlineLevel="5" x14ac:dyDescent="0.25">
      <c r="A130" s="11" t="s">
        <v>22</v>
      </c>
      <c r="B130" s="12" t="s">
        <v>64</v>
      </c>
      <c r="C130" s="12" t="s">
        <v>190</v>
      </c>
      <c r="D130" s="12" t="s">
        <v>23</v>
      </c>
      <c r="E130" s="24">
        <f>E131</f>
        <v>1795</v>
      </c>
    </row>
    <row r="131" spans="1:5" ht="31.5" outlineLevel="6" x14ac:dyDescent="0.25">
      <c r="A131" s="11" t="s">
        <v>65</v>
      </c>
      <c r="B131" s="12" t="s">
        <v>64</v>
      </c>
      <c r="C131" s="12" t="s">
        <v>190</v>
      </c>
      <c r="D131" s="12" t="s">
        <v>66</v>
      </c>
      <c r="E131" s="24">
        <v>1795</v>
      </c>
    </row>
    <row r="132" spans="1:5" outlineLevel="6" x14ac:dyDescent="0.25">
      <c r="A132" s="11" t="s">
        <v>67</v>
      </c>
      <c r="B132" s="12" t="s">
        <v>68</v>
      </c>
      <c r="C132" s="12" t="s">
        <v>166</v>
      </c>
      <c r="D132" s="12" t="s">
        <v>8</v>
      </c>
      <c r="E132" s="24">
        <f>E133</f>
        <v>7342</v>
      </c>
    </row>
    <row r="133" spans="1:5" ht="47.25" outlineLevel="6" x14ac:dyDescent="0.25">
      <c r="A133" s="11" t="s">
        <v>491</v>
      </c>
      <c r="B133" s="12" t="s">
        <v>68</v>
      </c>
      <c r="C133" s="12" t="s">
        <v>192</v>
      </c>
      <c r="D133" s="12" t="s">
        <v>8</v>
      </c>
      <c r="E133" s="24">
        <f>E134</f>
        <v>7342</v>
      </c>
    </row>
    <row r="134" spans="1:5" ht="31.5" outlineLevel="6" x14ac:dyDescent="0.25">
      <c r="A134" s="11" t="s">
        <v>493</v>
      </c>
      <c r="B134" s="12" t="s">
        <v>68</v>
      </c>
      <c r="C134" s="12" t="s">
        <v>193</v>
      </c>
      <c r="D134" s="12" t="s">
        <v>8</v>
      </c>
      <c r="E134" s="24">
        <f>E135</f>
        <v>7342</v>
      </c>
    </row>
    <row r="135" spans="1:5" ht="47.25" outlineLevel="6" x14ac:dyDescent="0.25">
      <c r="A135" s="11" t="s">
        <v>69</v>
      </c>
      <c r="B135" s="12" t="s">
        <v>68</v>
      </c>
      <c r="C135" s="12" t="s">
        <v>194</v>
      </c>
      <c r="D135" s="12" t="s">
        <v>8</v>
      </c>
      <c r="E135" s="24">
        <f>E136</f>
        <v>7342</v>
      </c>
    </row>
    <row r="136" spans="1:5" outlineLevel="6" x14ac:dyDescent="0.25">
      <c r="A136" s="11" t="s">
        <v>18</v>
      </c>
      <c r="B136" s="12" t="s">
        <v>68</v>
      </c>
      <c r="C136" s="12" t="s">
        <v>194</v>
      </c>
      <c r="D136" s="12" t="s">
        <v>19</v>
      </c>
      <c r="E136" s="24">
        <f>E137</f>
        <v>7342</v>
      </c>
    </row>
    <row r="137" spans="1:5" ht="31.5" outlineLevel="6" x14ac:dyDescent="0.25">
      <c r="A137" s="11" t="s">
        <v>20</v>
      </c>
      <c r="B137" s="12" t="s">
        <v>68</v>
      </c>
      <c r="C137" s="12" t="s">
        <v>194</v>
      </c>
      <c r="D137" s="12" t="s">
        <v>21</v>
      </c>
      <c r="E137" s="24">
        <v>7342</v>
      </c>
    </row>
    <row r="138" spans="1:5" outlineLevel="1" x14ac:dyDescent="0.25">
      <c r="A138" s="11" t="s">
        <v>71</v>
      </c>
      <c r="B138" s="12" t="s">
        <v>72</v>
      </c>
      <c r="C138" s="12" t="s">
        <v>166</v>
      </c>
      <c r="D138" s="12" t="s">
        <v>8</v>
      </c>
      <c r="E138" s="24">
        <f>E139</f>
        <v>1685</v>
      </c>
    </row>
    <row r="139" spans="1:5" ht="31.5" outlineLevel="1" x14ac:dyDescent="0.25">
      <c r="A139" s="11" t="s">
        <v>484</v>
      </c>
      <c r="B139" s="12" t="s">
        <v>72</v>
      </c>
      <c r="C139" s="12" t="s">
        <v>173</v>
      </c>
      <c r="D139" s="12" t="s">
        <v>8</v>
      </c>
      <c r="E139" s="24">
        <f>E140+E144</f>
        <v>1685</v>
      </c>
    </row>
    <row r="140" spans="1:5" ht="31.5" outlineLevel="1" x14ac:dyDescent="0.25">
      <c r="A140" s="11" t="s">
        <v>498</v>
      </c>
      <c r="B140" s="12" t="s">
        <v>72</v>
      </c>
      <c r="C140" s="12" t="s">
        <v>195</v>
      </c>
      <c r="D140" s="12" t="s">
        <v>8</v>
      </c>
      <c r="E140" s="24">
        <f>E141</f>
        <v>250</v>
      </c>
    </row>
    <row r="141" spans="1:5" ht="31.5" outlineLevel="1" x14ac:dyDescent="0.25">
      <c r="A141" s="11" t="s">
        <v>73</v>
      </c>
      <c r="B141" s="12" t="s">
        <v>72</v>
      </c>
      <c r="C141" s="12" t="s">
        <v>196</v>
      </c>
      <c r="D141" s="12" t="s">
        <v>8</v>
      </c>
      <c r="E141" s="24">
        <f>E142</f>
        <v>250</v>
      </c>
    </row>
    <row r="142" spans="1:5" outlineLevel="1" x14ac:dyDescent="0.25">
      <c r="A142" s="11" t="s">
        <v>22</v>
      </c>
      <c r="B142" s="12" t="s">
        <v>72</v>
      </c>
      <c r="C142" s="12" t="s">
        <v>196</v>
      </c>
      <c r="D142" s="12" t="s">
        <v>23</v>
      </c>
      <c r="E142" s="24">
        <f>E143</f>
        <v>250</v>
      </c>
    </row>
    <row r="143" spans="1:5" ht="31.5" outlineLevel="1" x14ac:dyDescent="0.25">
      <c r="A143" s="11" t="s">
        <v>65</v>
      </c>
      <c r="B143" s="12" t="s">
        <v>72</v>
      </c>
      <c r="C143" s="12" t="s">
        <v>196</v>
      </c>
      <c r="D143" s="12" t="s">
        <v>66</v>
      </c>
      <c r="E143" s="24">
        <v>250</v>
      </c>
    </row>
    <row r="144" spans="1:5" ht="47.25" outlineLevel="1" x14ac:dyDescent="0.25">
      <c r="A144" s="11" t="s">
        <v>541</v>
      </c>
      <c r="B144" s="12" t="s">
        <v>72</v>
      </c>
      <c r="C144" s="12" t="s">
        <v>337</v>
      </c>
      <c r="D144" s="12" t="s">
        <v>8</v>
      </c>
      <c r="E144" s="24">
        <f>E148+E145</f>
        <v>1435</v>
      </c>
    </row>
    <row r="145" spans="1:5" ht="17.25" customHeight="1" outlineLevel="1" x14ac:dyDescent="0.25">
      <c r="A145" s="11" t="s">
        <v>391</v>
      </c>
      <c r="B145" s="12" t="s">
        <v>72</v>
      </c>
      <c r="C145" s="12" t="s">
        <v>392</v>
      </c>
      <c r="D145" s="12" t="s">
        <v>8</v>
      </c>
      <c r="E145" s="24">
        <f>E146</f>
        <v>35</v>
      </c>
    </row>
    <row r="146" spans="1:5" outlineLevel="1" x14ac:dyDescent="0.25">
      <c r="A146" s="11" t="s">
        <v>18</v>
      </c>
      <c r="B146" s="12" t="s">
        <v>72</v>
      </c>
      <c r="C146" s="12" t="s">
        <v>392</v>
      </c>
      <c r="D146" s="12" t="s">
        <v>19</v>
      </c>
      <c r="E146" s="24">
        <f>E147</f>
        <v>35</v>
      </c>
    </row>
    <row r="147" spans="1:5" ht="31.5" outlineLevel="1" x14ac:dyDescent="0.25">
      <c r="A147" s="11" t="s">
        <v>20</v>
      </c>
      <c r="B147" s="12" t="s">
        <v>72</v>
      </c>
      <c r="C147" s="12" t="s">
        <v>392</v>
      </c>
      <c r="D147" s="12" t="s">
        <v>21</v>
      </c>
      <c r="E147" s="24">
        <v>35</v>
      </c>
    </row>
    <row r="148" spans="1:5" outlineLevel="4" x14ac:dyDescent="0.25">
      <c r="A148" s="11" t="s">
        <v>74</v>
      </c>
      <c r="B148" s="12" t="s">
        <v>72</v>
      </c>
      <c r="C148" s="12" t="s">
        <v>197</v>
      </c>
      <c r="D148" s="12" t="s">
        <v>8</v>
      </c>
      <c r="E148" s="24">
        <f>E149</f>
        <v>1400</v>
      </c>
    </row>
    <row r="149" spans="1:5" outlineLevel="5" x14ac:dyDescent="0.25">
      <c r="A149" s="11" t="s">
        <v>18</v>
      </c>
      <c r="B149" s="12" t="s">
        <v>72</v>
      </c>
      <c r="C149" s="12" t="s">
        <v>197</v>
      </c>
      <c r="D149" s="12" t="s">
        <v>19</v>
      </c>
      <c r="E149" s="24">
        <f>E150</f>
        <v>1400</v>
      </c>
    </row>
    <row r="150" spans="1:5" ht="31.5" outlineLevel="6" x14ac:dyDescent="0.25">
      <c r="A150" s="11" t="s">
        <v>20</v>
      </c>
      <c r="B150" s="12" t="s">
        <v>72</v>
      </c>
      <c r="C150" s="12" t="s">
        <v>197</v>
      </c>
      <c r="D150" s="12" t="s">
        <v>21</v>
      </c>
      <c r="E150" s="24">
        <v>1400</v>
      </c>
    </row>
    <row r="151" spans="1:5" s="10" customFormat="1" x14ac:dyDescent="0.25">
      <c r="A151" s="8" t="s">
        <v>75</v>
      </c>
      <c r="B151" s="9" t="s">
        <v>76</v>
      </c>
      <c r="C151" s="9" t="s">
        <v>166</v>
      </c>
      <c r="D151" s="9" t="s">
        <v>8</v>
      </c>
      <c r="E151" s="26">
        <f>E152+E158+E167</f>
        <v>8129.1</v>
      </c>
    </row>
    <row r="152" spans="1:5" s="10" customFormat="1" x14ac:dyDescent="0.25">
      <c r="A152" s="11" t="s">
        <v>77</v>
      </c>
      <c r="B152" s="12" t="s">
        <v>78</v>
      </c>
      <c r="C152" s="12" t="s">
        <v>166</v>
      </c>
      <c r="D152" s="12" t="s">
        <v>8</v>
      </c>
      <c r="E152" s="24">
        <f>E153</f>
        <v>1186.17</v>
      </c>
    </row>
    <row r="153" spans="1:5" s="10" customFormat="1" ht="47.25" x14ac:dyDescent="0.25">
      <c r="A153" s="11" t="s">
        <v>491</v>
      </c>
      <c r="B153" s="12" t="s">
        <v>78</v>
      </c>
      <c r="C153" s="12" t="s">
        <v>192</v>
      </c>
      <c r="D153" s="12" t="s">
        <v>8</v>
      </c>
      <c r="E153" s="24">
        <f>E154</f>
        <v>1186.17</v>
      </c>
    </row>
    <row r="154" spans="1:5" s="10" customFormat="1" ht="31.5" x14ac:dyDescent="0.25">
      <c r="A154" s="11" t="s">
        <v>492</v>
      </c>
      <c r="B154" s="12" t="s">
        <v>78</v>
      </c>
      <c r="C154" s="12" t="s">
        <v>198</v>
      </c>
      <c r="D154" s="12" t="s">
        <v>8</v>
      </c>
      <c r="E154" s="24">
        <f>E155</f>
        <v>1186.17</v>
      </c>
    </row>
    <row r="155" spans="1:5" s="10" customFormat="1" ht="63" x14ac:dyDescent="0.25">
      <c r="A155" s="95" t="s">
        <v>79</v>
      </c>
      <c r="B155" s="12" t="s">
        <v>78</v>
      </c>
      <c r="C155" s="12" t="s">
        <v>199</v>
      </c>
      <c r="D155" s="12" t="s">
        <v>8</v>
      </c>
      <c r="E155" s="24">
        <f>E156</f>
        <v>1186.17</v>
      </c>
    </row>
    <row r="156" spans="1:5" s="10" customFormat="1" x14ac:dyDescent="0.25">
      <c r="A156" s="11" t="s">
        <v>18</v>
      </c>
      <c r="B156" s="12" t="s">
        <v>78</v>
      </c>
      <c r="C156" s="12" t="s">
        <v>199</v>
      </c>
      <c r="D156" s="12" t="s">
        <v>19</v>
      </c>
      <c r="E156" s="24">
        <f>E157</f>
        <v>1186.17</v>
      </c>
    </row>
    <row r="157" spans="1:5" s="10" customFormat="1" ht="31.5" x14ac:dyDescent="0.25">
      <c r="A157" s="11" t="s">
        <v>20</v>
      </c>
      <c r="B157" s="12" t="s">
        <v>78</v>
      </c>
      <c r="C157" s="12" t="s">
        <v>199</v>
      </c>
      <c r="D157" s="12" t="s">
        <v>21</v>
      </c>
      <c r="E157" s="24">
        <v>1186.17</v>
      </c>
    </row>
    <row r="158" spans="1:5" s="10" customFormat="1" x14ac:dyDescent="0.25">
      <c r="A158" s="11" t="s">
        <v>80</v>
      </c>
      <c r="B158" s="12" t="s">
        <v>81</v>
      </c>
      <c r="C158" s="12" t="s">
        <v>166</v>
      </c>
      <c r="D158" s="12" t="s">
        <v>8</v>
      </c>
      <c r="E158" s="24">
        <f>E159</f>
        <v>6692.93</v>
      </c>
    </row>
    <row r="159" spans="1:5" s="10" customFormat="1" ht="47.25" x14ac:dyDescent="0.25">
      <c r="A159" s="11" t="s">
        <v>491</v>
      </c>
      <c r="B159" s="12" t="s">
        <v>81</v>
      </c>
      <c r="C159" s="12" t="s">
        <v>192</v>
      </c>
      <c r="D159" s="12" t="s">
        <v>8</v>
      </c>
      <c r="E159" s="24">
        <f>E160</f>
        <v>6692.93</v>
      </c>
    </row>
    <row r="160" spans="1:5" s="10" customFormat="1" ht="31.5" x14ac:dyDescent="0.25">
      <c r="A160" s="11" t="s">
        <v>492</v>
      </c>
      <c r="B160" s="12" t="s">
        <v>81</v>
      </c>
      <c r="C160" s="12" t="s">
        <v>198</v>
      </c>
      <c r="D160" s="12" t="s">
        <v>8</v>
      </c>
      <c r="E160" s="24">
        <f>E161+E164</f>
        <v>6692.93</v>
      </c>
    </row>
    <row r="161" spans="1:5" s="10" customFormat="1" ht="63" x14ac:dyDescent="0.25">
      <c r="A161" s="95" t="s">
        <v>82</v>
      </c>
      <c r="B161" s="12" t="s">
        <v>81</v>
      </c>
      <c r="C161" s="12" t="s">
        <v>200</v>
      </c>
      <c r="D161" s="12" t="s">
        <v>8</v>
      </c>
      <c r="E161" s="24">
        <f>E162</f>
        <v>2492.9299999999998</v>
      </c>
    </row>
    <row r="162" spans="1:5" s="10" customFormat="1" x14ac:dyDescent="0.25">
      <c r="A162" s="11" t="s">
        <v>18</v>
      </c>
      <c r="B162" s="12" t="s">
        <v>81</v>
      </c>
      <c r="C162" s="12" t="s">
        <v>200</v>
      </c>
      <c r="D162" s="12" t="s">
        <v>19</v>
      </c>
      <c r="E162" s="24">
        <f>E163</f>
        <v>2492.9299999999998</v>
      </c>
    </row>
    <row r="163" spans="1:5" s="10" customFormat="1" ht="31.5" x14ac:dyDescent="0.25">
      <c r="A163" s="11" t="s">
        <v>20</v>
      </c>
      <c r="B163" s="12" t="s">
        <v>81</v>
      </c>
      <c r="C163" s="12" t="s">
        <v>200</v>
      </c>
      <c r="D163" s="12" t="s">
        <v>21</v>
      </c>
      <c r="E163" s="24">
        <v>2492.9299999999998</v>
      </c>
    </row>
    <row r="164" spans="1:5" s="10" customFormat="1" ht="31.5" x14ac:dyDescent="0.25">
      <c r="A164" s="11" t="s">
        <v>566</v>
      </c>
      <c r="B164" s="12" t="s">
        <v>81</v>
      </c>
      <c r="C164" s="12" t="s">
        <v>567</v>
      </c>
      <c r="D164" s="12" t="s">
        <v>8</v>
      </c>
      <c r="E164" s="24">
        <f>E165</f>
        <v>4200</v>
      </c>
    </row>
    <row r="165" spans="1:5" s="10" customFormat="1" x14ac:dyDescent="0.25">
      <c r="A165" s="11" t="s">
        <v>22</v>
      </c>
      <c r="B165" s="12" t="s">
        <v>81</v>
      </c>
      <c r="C165" s="12" t="s">
        <v>567</v>
      </c>
      <c r="D165" s="12" t="s">
        <v>23</v>
      </c>
      <c r="E165" s="24">
        <f>E166</f>
        <v>4200</v>
      </c>
    </row>
    <row r="166" spans="1:5" s="10" customFormat="1" ht="31.5" x14ac:dyDescent="0.25">
      <c r="A166" s="11" t="s">
        <v>65</v>
      </c>
      <c r="B166" s="12" t="s">
        <v>81</v>
      </c>
      <c r="C166" s="12" t="s">
        <v>567</v>
      </c>
      <c r="D166" s="12" t="s">
        <v>66</v>
      </c>
      <c r="E166" s="24">
        <v>4200</v>
      </c>
    </row>
    <row r="167" spans="1:5" s="10" customFormat="1" x14ac:dyDescent="0.25">
      <c r="A167" s="11" t="s">
        <v>83</v>
      </c>
      <c r="B167" s="12" t="s">
        <v>84</v>
      </c>
      <c r="C167" s="12" t="s">
        <v>166</v>
      </c>
      <c r="D167" s="12" t="s">
        <v>8</v>
      </c>
      <c r="E167" s="24">
        <f>E168</f>
        <v>250</v>
      </c>
    </row>
    <row r="168" spans="1:5" s="10" customFormat="1" ht="47.25" x14ac:dyDescent="0.25">
      <c r="A168" s="11" t="s">
        <v>491</v>
      </c>
      <c r="B168" s="12" t="s">
        <v>84</v>
      </c>
      <c r="C168" s="12" t="s">
        <v>192</v>
      </c>
      <c r="D168" s="12" t="s">
        <v>8</v>
      </c>
      <c r="E168" s="24">
        <f>E169</f>
        <v>250</v>
      </c>
    </row>
    <row r="169" spans="1:5" s="10" customFormat="1" ht="63" x14ac:dyDescent="0.25">
      <c r="A169" s="95" t="s">
        <v>323</v>
      </c>
      <c r="B169" s="12" t="s">
        <v>84</v>
      </c>
      <c r="C169" s="12" t="s">
        <v>201</v>
      </c>
      <c r="D169" s="12" t="s">
        <v>8</v>
      </c>
      <c r="E169" s="24">
        <f>E170</f>
        <v>250</v>
      </c>
    </row>
    <row r="170" spans="1:5" s="10" customFormat="1" x14ac:dyDescent="0.25">
      <c r="A170" s="11" t="s">
        <v>18</v>
      </c>
      <c r="B170" s="12" t="s">
        <v>84</v>
      </c>
      <c r="C170" s="12" t="s">
        <v>201</v>
      </c>
      <c r="D170" s="12" t="s">
        <v>19</v>
      </c>
      <c r="E170" s="24">
        <f>E171</f>
        <v>250</v>
      </c>
    </row>
    <row r="171" spans="1:5" s="10" customFormat="1" ht="31.5" x14ac:dyDescent="0.25">
      <c r="A171" s="11" t="s">
        <v>20</v>
      </c>
      <c r="B171" s="12" t="s">
        <v>84</v>
      </c>
      <c r="C171" s="12" t="s">
        <v>201</v>
      </c>
      <c r="D171" s="12" t="s">
        <v>21</v>
      </c>
      <c r="E171" s="24">
        <v>250</v>
      </c>
    </row>
    <row r="172" spans="1:5" s="10" customFormat="1" x14ac:dyDescent="0.25">
      <c r="A172" s="8" t="s">
        <v>86</v>
      </c>
      <c r="B172" s="9" t="s">
        <v>87</v>
      </c>
      <c r="C172" s="9" t="s">
        <v>166</v>
      </c>
      <c r="D172" s="9" t="s">
        <v>8</v>
      </c>
      <c r="E172" s="26">
        <f>E173</f>
        <v>155</v>
      </c>
    </row>
    <row r="173" spans="1:5" outlineLevel="1" x14ac:dyDescent="0.25">
      <c r="A173" s="11" t="s">
        <v>88</v>
      </c>
      <c r="B173" s="12" t="s">
        <v>89</v>
      </c>
      <c r="C173" s="12" t="s">
        <v>166</v>
      </c>
      <c r="D173" s="12" t="s">
        <v>8</v>
      </c>
      <c r="E173" s="24">
        <f>E174</f>
        <v>155</v>
      </c>
    </row>
    <row r="174" spans="1:5" ht="31.5" outlineLevel="2" x14ac:dyDescent="0.25">
      <c r="A174" s="11" t="s">
        <v>480</v>
      </c>
      <c r="B174" s="12" t="s">
        <v>89</v>
      </c>
      <c r="C174" s="12" t="s">
        <v>202</v>
      </c>
      <c r="D174" s="12" t="s">
        <v>8</v>
      </c>
      <c r="E174" s="24">
        <f>E175+E179+E182</f>
        <v>155</v>
      </c>
    </row>
    <row r="175" spans="1:5" ht="47.25" outlineLevel="2" x14ac:dyDescent="0.25">
      <c r="A175" s="11" t="s">
        <v>459</v>
      </c>
      <c r="B175" s="12" t="s">
        <v>89</v>
      </c>
      <c r="C175" s="12" t="s">
        <v>460</v>
      </c>
      <c r="D175" s="12" t="s">
        <v>8</v>
      </c>
      <c r="E175" s="24">
        <f>E176</f>
        <v>80</v>
      </c>
    </row>
    <row r="176" spans="1:5" outlineLevel="2" x14ac:dyDescent="0.25">
      <c r="A176" s="11" t="s">
        <v>461</v>
      </c>
      <c r="B176" s="12" t="s">
        <v>89</v>
      </c>
      <c r="C176" s="12" t="s">
        <v>462</v>
      </c>
      <c r="D176" s="12" t="s">
        <v>8</v>
      </c>
      <c r="E176" s="24">
        <f>E177</f>
        <v>80</v>
      </c>
    </row>
    <row r="177" spans="1:7" outlineLevel="2" x14ac:dyDescent="0.25">
      <c r="A177" s="11" t="s">
        <v>18</v>
      </c>
      <c r="B177" s="12" t="s">
        <v>89</v>
      </c>
      <c r="C177" s="12" t="s">
        <v>462</v>
      </c>
      <c r="D177" s="12" t="s">
        <v>19</v>
      </c>
      <c r="E177" s="24">
        <f>E178</f>
        <v>80</v>
      </c>
    </row>
    <row r="178" spans="1:7" ht="31.5" outlineLevel="2" x14ac:dyDescent="0.25">
      <c r="A178" s="11" t="s">
        <v>20</v>
      </c>
      <c r="B178" s="12" t="s">
        <v>89</v>
      </c>
      <c r="C178" s="12" t="s">
        <v>462</v>
      </c>
      <c r="D178" s="12" t="s">
        <v>21</v>
      </c>
      <c r="E178" s="24">
        <v>80</v>
      </c>
    </row>
    <row r="179" spans="1:7" outlineLevel="4" x14ac:dyDescent="0.25">
      <c r="A179" s="11" t="s">
        <v>91</v>
      </c>
      <c r="B179" s="12" t="s">
        <v>89</v>
      </c>
      <c r="C179" s="12" t="s">
        <v>203</v>
      </c>
      <c r="D179" s="12" t="s">
        <v>8</v>
      </c>
      <c r="E179" s="24">
        <f>E180</f>
        <v>45</v>
      </c>
    </row>
    <row r="180" spans="1:7" outlineLevel="5" x14ac:dyDescent="0.25">
      <c r="A180" s="11" t="s">
        <v>18</v>
      </c>
      <c r="B180" s="12" t="s">
        <v>89</v>
      </c>
      <c r="C180" s="12" t="s">
        <v>203</v>
      </c>
      <c r="D180" s="12" t="s">
        <v>19</v>
      </c>
      <c r="E180" s="24">
        <f>E181</f>
        <v>45</v>
      </c>
    </row>
    <row r="181" spans="1:7" ht="31.5" outlineLevel="6" x14ac:dyDescent="0.25">
      <c r="A181" s="11" t="s">
        <v>20</v>
      </c>
      <c r="B181" s="12" t="s">
        <v>89</v>
      </c>
      <c r="C181" s="12" t="s">
        <v>203</v>
      </c>
      <c r="D181" s="12" t="s">
        <v>21</v>
      </c>
      <c r="E181" s="24">
        <v>45</v>
      </c>
    </row>
    <row r="182" spans="1:7" outlineLevel="4" x14ac:dyDescent="0.25">
      <c r="A182" s="11" t="s">
        <v>90</v>
      </c>
      <c r="B182" s="12" t="s">
        <v>89</v>
      </c>
      <c r="C182" s="12" t="s">
        <v>463</v>
      </c>
      <c r="D182" s="12" t="s">
        <v>8</v>
      </c>
      <c r="E182" s="24">
        <f>E183</f>
        <v>30</v>
      </c>
    </row>
    <row r="183" spans="1:7" outlineLevel="5" x14ac:dyDescent="0.25">
      <c r="A183" s="11" t="s">
        <v>18</v>
      </c>
      <c r="B183" s="12" t="s">
        <v>89</v>
      </c>
      <c r="C183" s="12" t="s">
        <v>463</v>
      </c>
      <c r="D183" s="12" t="s">
        <v>19</v>
      </c>
      <c r="E183" s="24">
        <f>E184</f>
        <v>30</v>
      </c>
    </row>
    <row r="184" spans="1:7" ht="31.5" outlineLevel="6" x14ac:dyDescent="0.25">
      <c r="A184" s="11" t="s">
        <v>20</v>
      </c>
      <c r="B184" s="12" t="s">
        <v>89</v>
      </c>
      <c r="C184" s="12" t="s">
        <v>463</v>
      </c>
      <c r="D184" s="12" t="s">
        <v>21</v>
      </c>
      <c r="E184" s="24">
        <v>30</v>
      </c>
      <c r="G184" s="1" t="s">
        <v>70</v>
      </c>
    </row>
    <row r="185" spans="1:7" s="10" customFormat="1" x14ac:dyDescent="0.25">
      <c r="A185" s="8" t="s">
        <v>92</v>
      </c>
      <c r="B185" s="9" t="s">
        <v>93</v>
      </c>
      <c r="C185" s="9" t="s">
        <v>166</v>
      </c>
      <c r="D185" s="9" t="s">
        <v>8</v>
      </c>
      <c r="E185" s="26">
        <f>E186+E201+E238+E252+E222</f>
        <v>362527.34</v>
      </c>
    </row>
    <row r="186" spans="1:7" outlineLevel="1" x14ac:dyDescent="0.25">
      <c r="A186" s="11" t="s">
        <v>142</v>
      </c>
      <c r="B186" s="12" t="s">
        <v>143</v>
      </c>
      <c r="C186" s="12" t="s">
        <v>166</v>
      </c>
      <c r="D186" s="12" t="s">
        <v>8</v>
      </c>
      <c r="E186" s="24">
        <f>E187</f>
        <v>77139.25</v>
      </c>
    </row>
    <row r="187" spans="1:7" ht="31.5" outlineLevel="2" x14ac:dyDescent="0.25">
      <c r="A187" s="11" t="s">
        <v>475</v>
      </c>
      <c r="B187" s="12" t="s">
        <v>143</v>
      </c>
      <c r="C187" s="12" t="s">
        <v>206</v>
      </c>
      <c r="D187" s="12" t="s">
        <v>8</v>
      </c>
      <c r="E187" s="24">
        <f>E188</f>
        <v>77139.25</v>
      </c>
    </row>
    <row r="188" spans="1:7" ht="31.5" outlineLevel="3" x14ac:dyDescent="0.25">
      <c r="A188" s="11" t="s">
        <v>554</v>
      </c>
      <c r="B188" s="12" t="s">
        <v>143</v>
      </c>
      <c r="C188" s="12" t="s">
        <v>207</v>
      </c>
      <c r="D188" s="12" t="s">
        <v>8</v>
      </c>
      <c r="E188" s="24">
        <f>+E198+E189+E192+E195</f>
        <v>77139.25</v>
      </c>
    </row>
    <row r="189" spans="1:7" ht="31.5" outlineLevel="4" x14ac:dyDescent="0.25">
      <c r="A189" s="11" t="s">
        <v>145</v>
      </c>
      <c r="B189" s="12" t="s">
        <v>143</v>
      </c>
      <c r="C189" s="12" t="s">
        <v>218</v>
      </c>
      <c r="D189" s="12" t="s">
        <v>8</v>
      </c>
      <c r="E189" s="24">
        <f>E190</f>
        <v>28623.25</v>
      </c>
    </row>
    <row r="190" spans="1:7" ht="31.5" outlineLevel="5" x14ac:dyDescent="0.25">
      <c r="A190" s="11" t="s">
        <v>53</v>
      </c>
      <c r="B190" s="12" t="s">
        <v>143</v>
      </c>
      <c r="C190" s="12" t="s">
        <v>218</v>
      </c>
      <c r="D190" s="12" t="s">
        <v>54</v>
      </c>
      <c r="E190" s="24">
        <f>E191</f>
        <v>28623.25</v>
      </c>
    </row>
    <row r="191" spans="1:7" outlineLevel="6" x14ac:dyDescent="0.25">
      <c r="A191" s="11" t="s">
        <v>97</v>
      </c>
      <c r="B191" s="12" t="s">
        <v>143</v>
      </c>
      <c r="C191" s="12" t="s">
        <v>218</v>
      </c>
      <c r="D191" s="12" t="s">
        <v>98</v>
      </c>
      <c r="E191" s="24">
        <v>28623.25</v>
      </c>
    </row>
    <row r="192" spans="1:7" ht="78.75" outlineLevel="4" x14ac:dyDescent="0.25">
      <c r="A192" s="28" t="s">
        <v>507</v>
      </c>
      <c r="B192" s="12" t="s">
        <v>143</v>
      </c>
      <c r="C192" s="12" t="s">
        <v>219</v>
      </c>
      <c r="D192" s="12" t="s">
        <v>8</v>
      </c>
      <c r="E192" s="24">
        <f>E193</f>
        <v>48326</v>
      </c>
    </row>
    <row r="193" spans="1:5" ht="31.5" outlineLevel="5" x14ac:dyDescent="0.25">
      <c r="A193" s="11" t="s">
        <v>53</v>
      </c>
      <c r="B193" s="12" t="s">
        <v>143</v>
      </c>
      <c r="C193" s="12" t="s">
        <v>219</v>
      </c>
      <c r="D193" s="12" t="s">
        <v>54</v>
      </c>
      <c r="E193" s="24">
        <f>E194</f>
        <v>48326</v>
      </c>
    </row>
    <row r="194" spans="1:5" outlineLevel="6" x14ac:dyDescent="0.25">
      <c r="A194" s="11" t="s">
        <v>97</v>
      </c>
      <c r="B194" s="12" t="s">
        <v>143</v>
      </c>
      <c r="C194" s="12" t="s">
        <v>219</v>
      </c>
      <c r="D194" s="12" t="s">
        <v>98</v>
      </c>
      <c r="E194" s="24">
        <v>48326</v>
      </c>
    </row>
    <row r="195" spans="1:5" ht="31.5" outlineLevel="3" x14ac:dyDescent="0.25">
      <c r="A195" s="18" t="s">
        <v>152</v>
      </c>
      <c r="B195" s="12" t="s">
        <v>143</v>
      </c>
      <c r="C195" s="12" t="s">
        <v>216</v>
      </c>
      <c r="D195" s="12" t="s">
        <v>8</v>
      </c>
      <c r="E195" s="24">
        <f>E196</f>
        <v>83.1</v>
      </c>
    </row>
    <row r="196" spans="1:5" ht="31.5" outlineLevel="3" x14ac:dyDescent="0.25">
      <c r="A196" s="11" t="s">
        <v>53</v>
      </c>
      <c r="B196" s="12" t="s">
        <v>143</v>
      </c>
      <c r="C196" s="12" t="s">
        <v>216</v>
      </c>
      <c r="D196" s="12" t="s">
        <v>54</v>
      </c>
      <c r="E196" s="24">
        <f>E197</f>
        <v>83.1</v>
      </c>
    </row>
    <row r="197" spans="1:5" outlineLevel="3" x14ac:dyDescent="0.25">
      <c r="A197" s="11" t="s">
        <v>97</v>
      </c>
      <c r="B197" s="12" t="s">
        <v>143</v>
      </c>
      <c r="C197" s="12" t="s">
        <v>216</v>
      </c>
      <c r="D197" s="12" t="s">
        <v>98</v>
      </c>
      <c r="E197" s="24">
        <v>83.1</v>
      </c>
    </row>
    <row r="198" spans="1:5" outlineLevel="6" x14ac:dyDescent="0.25">
      <c r="A198" s="11" t="s">
        <v>144</v>
      </c>
      <c r="B198" s="12" t="s">
        <v>143</v>
      </c>
      <c r="C198" s="12" t="s">
        <v>217</v>
      </c>
      <c r="D198" s="12" t="s">
        <v>8</v>
      </c>
      <c r="E198" s="24">
        <f>E199</f>
        <v>106.9</v>
      </c>
    </row>
    <row r="199" spans="1:5" ht="31.5" outlineLevel="6" x14ac:dyDescent="0.25">
      <c r="A199" s="11" t="s">
        <v>53</v>
      </c>
      <c r="B199" s="12" t="s">
        <v>143</v>
      </c>
      <c r="C199" s="12" t="s">
        <v>217</v>
      </c>
      <c r="D199" s="12" t="s">
        <v>54</v>
      </c>
      <c r="E199" s="24">
        <f>E200</f>
        <v>106.9</v>
      </c>
    </row>
    <row r="200" spans="1:5" outlineLevel="6" x14ac:dyDescent="0.25">
      <c r="A200" s="11" t="s">
        <v>97</v>
      </c>
      <c r="B200" s="12" t="s">
        <v>143</v>
      </c>
      <c r="C200" s="12" t="s">
        <v>217</v>
      </c>
      <c r="D200" s="12" t="s">
        <v>98</v>
      </c>
      <c r="E200" s="24">
        <v>106.9</v>
      </c>
    </row>
    <row r="201" spans="1:5" outlineLevel="1" x14ac:dyDescent="0.25">
      <c r="A201" s="11" t="s">
        <v>94</v>
      </c>
      <c r="B201" s="12" t="s">
        <v>95</v>
      </c>
      <c r="C201" s="12" t="s">
        <v>166</v>
      </c>
      <c r="D201" s="12" t="s">
        <v>8</v>
      </c>
      <c r="E201" s="24">
        <f>E202</f>
        <v>240951.05000000002</v>
      </c>
    </row>
    <row r="202" spans="1:5" ht="31.5" outlineLevel="2" x14ac:dyDescent="0.25">
      <c r="A202" s="11" t="s">
        <v>475</v>
      </c>
      <c r="B202" s="12" t="s">
        <v>95</v>
      </c>
      <c r="C202" s="12" t="s">
        <v>206</v>
      </c>
      <c r="D202" s="12" t="s">
        <v>8</v>
      </c>
      <c r="E202" s="24">
        <f>E203</f>
        <v>240951.05000000002</v>
      </c>
    </row>
    <row r="203" spans="1:5" ht="31.5" outlineLevel="3" x14ac:dyDescent="0.25">
      <c r="A203" s="11" t="s">
        <v>477</v>
      </c>
      <c r="B203" s="12" t="s">
        <v>95</v>
      </c>
      <c r="C203" s="12" t="s">
        <v>220</v>
      </c>
      <c r="D203" s="12" t="s">
        <v>8</v>
      </c>
      <c r="E203" s="24">
        <f>+E210+E219+E213+E207+E204+E216</f>
        <v>240951.05000000002</v>
      </c>
    </row>
    <row r="204" spans="1:5" ht="31.5" outlineLevel="3" x14ac:dyDescent="0.25">
      <c r="A204" s="18" t="s">
        <v>152</v>
      </c>
      <c r="B204" s="12" t="s">
        <v>95</v>
      </c>
      <c r="C204" s="12" t="s">
        <v>221</v>
      </c>
      <c r="D204" s="12" t="s">
        <v>8</v>
      </c>
      <c r="E204" s="24">
        <f>E205</f>
        <v>229.2</v>
      </c>
    </row>
    <row r="205" spans="1:5" ht="31.5" outlineLevel="3" x14ac:dyDescent="0.25">
      <c r="A205" s="11" t="s">
        <v>53</v>
      </c>
      <c r="B205" s="12" t="s">
        <v>95</v>
      </c>
      <c r="C205" s="12" t="s">
        <v>221</v>
      </c>
      <c r="D205" s="12" t="s">
        <v>54</v>
      </c>
      <c r="E205" s="24">
        <f>E206</f>
        <v>229.2</v>
      </c>
    </row>
    <row r="206" spans="1:5" outlineLevel="3" x14ac:dyDescent="0.25">
      <c r="A206" s="11" t="s">
        <v>97</v>
      </c>
      <c r="B206" s="12" t="s">
        <v>95</v>
      </c>
      <c r="C206" s="12" t="s">
        <v>221</v>
      </c>
      <c r="D206" s="12" t="s">
        <v>98</v>
      </c>
      <c r="E206" s="24">
        <v>229.2</v>
      </c>
    </row>
    <row r="207" spans="1:5" ht="31.5" outlineLevel="6" x14ac:dyDescent="0.25">
      <c r="A207" s="15" t="s">
        <v>146</v>
      </c>
      <c r="B207" s="12" t="s">
        <v>95</v>
      </c>
      <c r="C207" s="12" t="s">
        <v>222</v>
      </c>
      <c r="D207" s="12" t="s">
        <v>8</v>
      </c>
      <c r="E207" s="24">
        <f>E208</f>
        <v>663.4</v>
      </c>
    </row>
    <row r="208" spans="1:5" ht="31.5" outlineLevel="6" x14ac:dyDescent="0.25">
      <c r="A208" s="11" t="s">
        <v>53</v>
      </c>
      <c r="B208" s="12" t="s">
        <v>95</v>
      </c>
      <c r="C208" s="12" t="s">
        <v>222</v>
      </c>
      <c r="D208" s="12" t="s">
        <v>54</v>
      </c>
      <c r="E208" s="24">
        <f>E209</f>
        <v>663.4</v>
      </c>
    </row>
    <row r="209" spans="1:5" outlineLevel="6" x14ac:dyDescent="0.25">
      <c r="A209" s="11" t="s">
        <v>97</v>
      </c>
      <c r="B209" s="12" t="s">
        <v>95</v>
      </c>
      <c r="C209" s="12" t="s">
        <v>222</v>
      </c>
      <c r="D209" s="12" t="s">
        <v>98</v>
      </c>
      <c r="E209" s="24">
        <v>663.4</v>
      </c>
    </row>
    <row r="210" spans="1:5" ht="31.5" outlineLevel="4" x14ac:dyDescent="0.25">
      <c r="A210" s="11" t="s">
        <v>147</v>
      </c>
      <c r="B210" s="12" t="s">
        <v>95</v>
      </c>
      <c r="C210" s="12" t="s">
        <v>223</v>
      </c>
      <c r="D210" s="12" t="s">
        <v>8</v>
      </c>
      <c r="E210" s="24">
        <f>E211</f>
        <v>59014.45</v>
      </c>
    </row>
    <row r="211" spans="1:5" ht="31.5" outlineLevel="5" x14ac:dyDescent="0.25">
      <c r="A211" s="11" t="s">
        <v>53</v>
      </c>
      <c r="B211" s="12" t="s">
        <v>95</v>
      </c>
      <c r="C211" s="12" t="s">
        <v>223</v>
      </c>
      <c r="D211" s="12" t="s">
        <v>54</v>
      </c>
      <c r="E211" s="24">
        <f>E212</f>
        <v>59014.45</v>
      </c>
    </row>
    <row r="212" spans="1:5" outlineLevel="6" x14ac:dyDescent="0.25">
      <c r="A212" s="11" t="s">
        <v>97</v>
      </c>
      <c r="B212" s="12" t="s">
        <v>95</v>
      </c>
      <c r="C212" s="12" t="s">
        <v>223</v>
      </c>
      <c r="D212" s="12" t="s">
        <v>98</v>
      </c>
      <c r="E212" s="24">
        <v>59014.45</v>
      </c>
    </row>
    <row r="213" spans="1:5" ht="79.5" customHeight="1" outlineLevel="4" x14ac:dyDescent="0.25">
      <c r="A213" s="28" t="s">
        <v>515</v>
      </c>
      <c r="B213" s="12" t="s">
        <v>95</v>
      </c>
      <c r="C213" s="12" t="s">
        <v>225</v>
      </c>
      <c r="D213" s="12" t="s">
        <v>8</v>
      </c>
      <c r="E213" s="24">
        <f>E214</f>
        <v>177119</v>
      </c>
    </row>
    <row r="214" spans="1:5" ht="31.5" outlineLevel="5" x14ac:dyDescent="0.25">
      <c r="A214" s="11" t="s">
        <v>53</v>
      </c>
      <c r="B214" s="12" t="s">
        <v>95</v>
      </c>
      <c r="C214" s="12" t="s">
        <v>225</v>
      </c>
      <c r="D214" s="12" t="s">
        <v>54</v>
      </c>
      <c r="E214" s="24">
        <f>E215</f>
        <v>177119</v>
      </c>
    </row>
    <row r="215" spans="1:5" outlineLevel="6" x14ac:dyDescent="0.25">
      <c r="A215" s="11" t="s">
        <v>97</v>
      </c>
      <c r="B215" s="12" t="s">
        <v>95</v>
      </c>
      <c r="C215" s="12" t="s">
        <v>225</v>
      </c>
      <c r="D215" s="12" t="s">
        <v>98</v>
      </c>
      <c r="E215" s="24">
        <v>177119</v>
      </c>
    </row>
    <row r="216" spans="1:5" ht="31.5" outlineLevel="6" x14ac:dyDescent="0.25">
      <c r="A216" s="11" t="s">
        <v>412</v>
      </c>
      <c r="B216" s="12" t="s">
        <v>95</v>
      </c>
      <c r="C216" s="12" t="s">
        <v>467</v>
      </c>
      <c r="D216" s="12" t="s">
        <v>8</v>
      </c>
      <c r="E216" s="24">
        <f>E217</f>
        <v>800</v>
      </c>
    </row>
    <row r="217" spans="1:5" ht="31.5" outlineLevel="6" x14ac:dyDescent="0.25">
      <c r="A217" s="11" t="s">
        <v>53</v>
      </c>
      <c r="B217" s="12" t="s">
        <v>95</v>
      </c>
      <c r="C217" s="12" t="s">
        <v>467</v>
      </c>
      <c r="D217" s="12" t="s">
        <v>54</v>
      </c>
      <c r="E217" s="24">
        <f>E218</f>
        <v>800</v>
      </c>
    </row>
    <row r="218" spans="1:5" outlineLevel="6" x14ac:dyDescent="0.25">
      <c r="A218" s="11" t="s">
        <v>97</v>
      </c>
      <c r="B218" s="12" t="s">
        <v>95</v>
      </c>
      <c r="C218" s="12" t="s">
        <v>467</v>
      </c>
      <c r="D218" s="12" t="s">
        <v>98</v>
      </c>
      <c r="E218" s="24">
        <v>800</v>
      </c>
    </row>
    <row r="219" spans="1:5" ht="78.75" outlineLevel="4" x14ac:dyDescent="0.25">
      <c r="A219" s="28" t="s">
        <v>505</v>
      </c>
      <c r="B219" s="12" t="s">
        <v>95</v>
      </c>
      <c r="C219" s="12" t="s">
        <v>224</v>
      </c>
      <c r="D219" s="12" t="s">
        <v>8</v>
      </c>
      <c r="E219" s="24">
        <f>E220</f>
        <v>3125</v>
      </c>
    </row>
    <row r="220" spans="1:5" ht="31.5" outlineLevel="5" x14ac:dyDescent="0.25">
      <c r="A220" s="11" t="s">
        <v>53</v>
      </c>
      <c r="B220" s="12" t="s">
        <v>95</v>
      </c>
      <c r="C220" s="12" t="s">
        <v>224</v>
      </c>
      <c r="D220" s="12" t="s">
        <v>54</v>
      </c>
      <c r="E220" s="24">
        <f>E221</f>
        <v>3125</v>
      </c>
    </row>
    <row r="221" spans="1:5" outlineLevel="6" x14ac:dyDescent="0.25">
      <c r="A221" s="11" t="s">
        <v>97</v>
      </c>
      <c r="B221" s="12" t="s">
        <v>95</v>
      </c>
      <c r="C221" s="12" t="s">
        <v>224</v>
      </c>
      <c r="D221" s="12" t="s">
        <v>98</v>
      </c>
      <c r="E221" s="24">
        <v>3125</v>
      </c>
    </row>
    <row r="222" spans="1:5" outlineLevel="6" x14ac:dyDescent="0.25">
      <c r="A222" s="11" t="s">
        <v>571</v>
      </c>
      <c r="B222" s="12" t="s">
        <v>570</v>
      </c>
      <c r="C222" s="12" t="s">
        <v>166</v>
      </c>
      <c r="D222" s="12" t="s">
        <v>8</v>
      </c>
      <c r="E222" s="24">
        <f>E223+E234</f>
        <v>27124.37</v>
      </c>
    </row>
    <row r="223" spans="1:5" ht="31.5" outlineLevel="6" x14ac:dyDescent="0.25">
      <c r="A223" s="11" t="s">
        <v>475</v>
      </c>
      <c r="B223" s="12" t="s">
        <v>570</v>
      </c>
      <c r="C223" s="12" t="s">
        <v>206</v>
      </c>
      <c r="D223" s="12" t="s">
        <v>8</v>
      </c>
      <c r="E223" s="24">
        <f>E224</f>
        <v>15701.369999999999</v>
      </c>
    </row>
    <row r="224" spans="1:5" ht="31.5" outlineLevel="3" x14ac:dyDescent="0.25">
      <c r="A224" s="11" t="s">
        <v>478</v>
      </c>
      <c r="B224" s="12" t="s">
        <v>570</v>
      </c>
      <c r="C224" s="12" t="s">
        <v>226</v>
      </c>
      <c r="D224" s="12" t="s">
        <v>8</v>
      </c>
      <c r="E224" s="24">
        <f>E228+E231+E225</f>
        <v>15701.369999999999</v>
      </c>
    </row>
    <row r="225" spans="1:5" ht="31.5" outlineLevel="3" x14ac:dyDescent="0.25">
      <c r="A225" s="18" t="s">
        <v>152</v>
      </c>
      <c r="B225" s="12" t="s">
        <v>570</v>
      </c>
      <c r="C225" s="12" t="s">
        <v>227</v>
      </c>
      <c r="D225" s="12" t="s">
        <v>8</v>
      </c>
      <c r="E225" s="24">
        <f>E226</f>
        <v>63</v>
      </c>
    </row>
    <row r="226" spans="1:5" ht="31.5" outlineLevel="3" x14ac:dyDescent="0.25">
      <c r="A226" s="11" t="s">
        <v>53</v>
      </c>
      <c r="B226" s="12" t="s">
        <v>570</v>
      </c>
      <c r="C226" s="12" t="s">
        <v>227</v>
      </c>
      <c r="D226" s="12" t="s">
        <v>54</v>
      </c>
      <c r="E226" s="24">
        <f>E227</f>
        <v>63</v>
      </c>
    </row>
    <row r="227" spans="1:5" outlineLevel="3" x14ac:dyDescent="0.25">
      <c r="A227" s="11" t="s">
        <v>97</v>
      </c>
      <c r="B227" s="12" t="s">
        <v>570</v>
      </c>
      <c r="C227" s="12" t="s">
        <v>227</v>
      </c>
      <c r="D227" s="12" t="s">
        <v>98</v>
      </c>
      <c r="E227" s="24">
        <v>63</v>
      </c>
    </row>
    <row r="228" spans="1:5" outlineLevel="4" x14ac:dyDescent="0.25">
      <c r="A228" s="11" t="s">
        <v>144</v>
      </c>
      <c r="B228" s="12" t="s">
        <v>570</v>
      </c>
      <c r="C228" s="12" t="s">
        <v>228</v>
      </c>
      <c r="D228" s="12" t="s">
        <v>8</v>
      </c>
      <c r="E228" s="24">
        <f>E229</f>
        <v>34.799999999999997</v>
      </c>
    </row>
    <row r="229" spans="1:5" ht="31.5" outlineLevel="5" x14ac:dyDescent="0.25">
      <c r="A229" s="11" t="s">
        <v>53</v>
      </c>
      <c r="B229" s="12" t="s">
        <v>570</v>
      </c>
      <c r="C229" s="12" t="s">
        <v>228</v>
      </c>
      <c r="D229" s="12" t="s">
        <v>54</v>
      </c>
      <c r="E229" s="24">
        <f>E230</f>
        <v>34.799999999999997</v>
      </c>
    </row>
    <row r="230" spans="1:5" outlineLevel="6" x14ac:dyDescent="0.25">
      <c r="A230" s="11" t="s">
        <v>97</v>
      </c>
      <c r="B230" s="12" t="s">
        <v>570</v>
      </c>
      <c r="C230" s="12" t="s">
        <v>228</v>
      </c>
      <c r="D230" s="12" t="s">
        <v>98</v>
      </c>
      <c r="E230" s="24">
        <v>34.799999999999997</v>
      </c>
    </row>
    <row r="231" spans="1:5" ht="31.5" outlineLevel="4" x14ac:dyDescent="0.25">
      <c r="A231" s="11" t="s">
        <v>148</v>
      </c>
      <c r="B231" s="12" t="s">
        <v>570</v>
      </c>
      <c r="C231" s="12" t="s">
        <v>229</v>
      </c>
      <c r="D231" s="12" t="s">
        <v>8</v>
      </c>
      <c r="E231" s="24">
        <f>E232</f>
        <v>15603.57</v>
      </c>
    </row>
    <row r="232" spans="1:5" ht="31.5" outlineLevel="5" x14ac:dyDescent="0.25">
      <c r="A232" s="11" t="s">
        <v>53</v>
      </c>
      <c r="B232" s="12" t="s">
        <v>570</v>
      </c>
      <c r="C232" s="12" t="s">
        <v>229</v>
      </c>
      <c r="D232" s="12" t="s">
        <v>54</v>
      </c>
      <c r="E232" s="24">
        <f>E233</f>
        <v>15603.57</v>
      </c>
    </row>
    <row r="233" spans="1:5" outlineLevel="6" x14ac:dyDescent="0.25">
      <c r="A233" s="11" t="s">
        <v>97</v>
      </c>
      <c r="B233" s="12" t="s">
        <v>570</v>
      </c>
      <c r="C233" s="12" t="s">
        <v>229</v>
      </c>
      <c r="D233" s="12" t="s">
        <v>98</v>
      </c>
      <c r="E233" s="24">
        <v>15603.57</v>
      </c>
    </row>
    <row r="234" spans="1:5" ht="31.5" outlineLevel="2" x14ac:dyDescent="0.25">
      <c r="A234" s="11" t="s">
        <v>479</v>
      </c>
      <c r="B234" s="12" t="s">
        <v>570</v>
      </c>
      <c r="C234" s="12" t="s">
        <v>204</v>
      </c>
      <c r="D234" s="12" t="s">
        <v>8</v>
      </c>
      <c r="E234" s="24">
        <f>E235</f>
        <v>11423</v>
      </c>
    </row>
    <row r="235" spans="1:5" ht="31.5" outlineLevel="4" x14ac:dyDescent="0.25">
      <c r="A235" s="11" t="s">
        <v>96</v>
      </c>
      <c r="B235" s="12" t="s">
        <v>570</v>
      </c>
      <c r="C235" s="12" t="s">
        <v>205</v>
      </c>
      <c r="D235" s="12" t="s">
        <v>8</v>
      </c>
      <c r="E235" s="24">
        <f>E236</f>
        <v>11423</v>
      </c>
    </row>
    <row r="236" spans="1:5" ht="31.5" outlineLevel="5" x14ac:dyDescent="0.25">
      <c r="A236" s="11" t="s">
        <v>53</v>
      </c>
      <c r="B236" s="12" t="s">
        <v>570</v>
      </c>
      <c r="C236" s="12" t="s">
        <v>205</v>
      </c>
      <c r="D236" s="12" t="s">
        <v>54</v>
      </c>
      <c r="E236" s="24">
        <f>E237</f>
        <v>11423</v>
      </c>
    </row>
    <row r="237" spans="1:5" outlineLevel="6" x14ac:dyDescent="0.25">
      <c r="A237" s="11" t="s">
        <v>97</v>
      </c>
      <c r="B237" s="12" t="s">
        <v>570</v>
      </c>
      <c r="C237" s="12" t="s">
        <v>205</v>
      </c>
      <c r="D237" s="12" t="s">
        <v>98</v>
      </c>
      <c r="E237" s="24">
        <v>11423</v>
      </c>
    </row>
    <row r="238" spans="1:5" outlineLevel="1" x14ac:dyDescent="0.25">
      <c r="A238" s="11" t="s">
        <v>99</v>
      </c>
      <c r="B238" s="12" t="s">
        <v>100</v>
      </c>
      <c r="C238" s="12" t="s">
        <v>166</v>
      </c>
      <c r="D238" s="12" t="s">
        <v>8</v>
      </c>
      <c r="E238" s="24">
        <f>E239</f>
        <v>2938</v>
      </c>
    </row>
    <row r="239" spans="1:5" ht="31.5" outlineLevel="2" x14ac:dyDescent="0.25">
      <c r="A239" s="11" t="s">
        <v>475</v>
      </c>
      <c r="B239" s="12" t="s">
        <v>100</v>
      </c>
      <c r="C239" s="12" t="s">
        <v>206</v>
      </c>
      <c r="D239" s="12" t="s">
        <v>8</v>
      </c>
      <c r="E239" s="24">
        <f>E240+E249</f>
        <v>2938</v>
      </c>
    </row>
    <row r="240" spans="1:5" ht="31.5" outlineLevel="3" x14ac:dyDescent="0.25">
      <c r="A240" s="11" t="s">
        <v>477</v>
      </c>
      <c r="B240" s="12" t="s">
        <v>100</v>
      </c>
      <c r="C240" s="12" t="s">
        <v>220</v>
      </c>
      <c r="D240" s="12" t="s">
        <v>8</v>
      </c>
      <c r="E240" s="24">
        <f>E244+E241</f>
        <v>2864</v>
      </c>
    </row>
    <row r="241" spans="1:5" outlineLevel="3" x14ac:dyDescent="0.25">
      <c r="A241" s="11" t="s">
        <v>101</v>
      </c>
      <c r="B241" s="12" t="s">
        <v>100</v>
      </c>
      <c r="C241" s="12" t="s">
        <v>393</v>
      </c>
      <c r="D241" s="12" t="s">
        <v>8</v>
      </c>
      <c r="E241" s="24">
        <f>E242</f>
        <v>70</v>
      </c>
    </row>
    <row r="242" spans="1:5" outlineLevel="3" x14ac:dyDescent="0.25">
      <c r="A242" s="11" t="s">
        <v>18</v>
      </c>
      <c r="B242" s="12" t="s">
        <v>100</v>
      </c>
      <c r="C242" s="12" t="s">
        <v>393</v>
      </c>
      <c r="D242" s="12" t="s">
        <v>19</v>
      </c>
      <c r="E242" s="24">
        <f>E243</f>
        <v>70</v>
      </c>
    </row>
    <row r="243" spans="1:5" ht="31.5" outlineLevel="3" x14ac:dyDescent="0.25">
      <c r="A243" s="11" t="s">
        <v>20</v>
      </c>
      <c r="B243" s="12" t="s">
        <v>100</v>
      </c>
      <c r="C243" s="12" t="s">
        <v>393</v>
      </c>
      <c r="D243" s="12" t="s">
        <v>21</v>
      </c>
      <c r="E243" s="24">
        <v>70</v>
      </c>
    </row>
    <row r="244" spans="1:5" ht="63" outlineLevel="4" x14ac:dyDescent="0.25">
      <c r="A244" s="28" t="s">
        <v>508</v>
      </c>
      <c r="B244" s="12" t="s">
        <v>100</v>
      </c>
      <c r="C244" s="12" t="s">
        <v>230</v>
      </c>
      <c r="D244" s="12" t="s">
        <v>8</v>
      </c>
      <c r="E244" s="24">
        <f>E247+E245</f>
        <v>2794</v>
      </c>
    </row>
    <row r="245" spans="1:5" outlineLevel="6" x14ac:dyDescent="0.25">
      <c r="A245" s="11" t="s">
        <v>114</v>
      </c>
      <c r="B245" s="12" t="s">
        <v>100</v>
      </c>
      <c r="C245" s="12" t="s">
        <v>230</v>
      </c>
      <c r="D245" s="12" t="s">
        <v>115</v>
      </c>
      <c r="E245" s="24">
        <f>E246</f>
        <v>200</v>
      </c>
    </row>
    <row r="246" spans="1:5" ht="31.5" outlineLevel="6" x14ac:dyDescent="0.25">
      <c r="A246" s="11" t="s">
        <v>121</v>
      </c>
      <c r="B246" s="12" t="s">
        <v>100</v>
      </c>
      <c r="C246" s="12" t="s">
        <v>230</v>
      </c>
      <c r="D246" s="12" t="s">
        <v>122</v>
      </c>
      <c r="E246" s="24">
        <v>200</v>
      </c>
    </row>
    <row r="247" spans="1:5" ht="31.5" outlineLevel="5" x14ac:dyDescent="0.25">
      <c r="A247" s="11" t="s">
        <v>53</v>
      </c>
      <c r="B247" s="12" t="s">
        <v>100</v>
      </c>
      <c r="C247" s="12" t="s">
        <v>230</v>
      </c>
      <c r="D247" s="12" t="s">
        <v>54</v>
      </c>
      <c r="E247" s="24">
        <f>E248</f>
        <v>2594</v>
      </c>
    </row>
    <row r="248" spans="1:5" outlineLevel="6" x14ac:dyDescent="0.25">
      <c r="A248" s="11" t="s">
        <v>97</v>
      </c>
      <c r="B248" s="12" t="s">
        <v>100</v>
      </c>
      <c r="C248" s="12" t="s">
        <v>230</v>
      </c>
      <c r="D248" s="12" t="s">
        <v>98</v>
      </c>
      <c r="E248" s="24">
        <v>2594</v>
      </c>
    </row>
    <row r="249" spans="1:5" outlineLevel="4" x14ac:dyDescent="0.25">
      <c r="A249" s="11" t="s">
        <v>102</v>
      </c>
      <c r="B249" s="12" t="s">
        <v>100</v>
      </c>
      <c r="C249" s="12" t="s">
        <v>231</v>
      </c>
      <c r="D249" s="12" t="s">
        <v>8</v>
      </c>
      <c r="E249" s="24">
        <f>E250</f>
        <v>74</v>
      </c>
    </row>
    <row r="250" spans="1:5" outlineLevel="5" x14ac:dyDescent="0.25">
      <c r="A250" s="11" t="s">
        <v>18</v>
      </c>
      <c r="B250" s="12" t="s">
        <v>100</v>
      </c>
      <c r="C250" s="12" t="s">
        <v>231</v>
      </c>
      <c r="D250" s="12" t="s">
        <v>19</v>
      </c>
      <c r="E250" s="24">
        <f>E251</f>
        <v>74</v>
      </c>
    </row>
    <row r="251" spans="1:5" ht="31.5" outlineLevel="6" x14ac:dyDescent="0.25">
      <c r="A251" s="11" t="s">
        <v>20</v>
      </c>
      <c r="B251" s="12" t="s">
        <v>100</v>
      </c>
      <c r="C251" s="12" t="s">
        <v>231</v>
      </c>
      <c r="D251" s="12" t="s">
        <v>21</v>
      </c>
      <c r="E251" s="24">
        <v>74</v>
      </c>
    </row>
    <row r="252" spans="1:5" outlineLevel="1" x14ac:dyDescent="0.25">
      <c r="A252" s="11" t="s">
        <v>149</v>
      </c>
      <c r="B252" s="12" t="s">
        <v>150</v>
      </c>
      <c r="C252" s="12" t="s">
        <v>166</v>
      </c>
      <c r="D252" s="12" t="s">
        <v>8</v>
      </c>
      <c r="E252" s="24">
        <f>E253</f>
        <v>14374.67</v>
      </c>
    </row>
    <row r="253" spans="1:5" ht="31.5" outlineLevel="2" x14ac:dyDescent="0.25">
      <c r="A253" s="11" t="s">
        <v>475</v>
      </c>
      <c r="B253" s="12" t="s">
        <v>150</v>
      </c>
      <c r="C253" s="12" t="s">
        <v>206</v>
      </c>
      <c r="D253" s="12" t="s">
        <v>8</v>
      </c>
      <c r="E253" s="24">
        <f>E254+E259+E266</f>
        <v>14374.67</v>
      </c>
    </row>
    <row r="254" spans="1:5" ht="31.5" outlineLevel="4" x14ac:dyDescent="0.25">
      <c r="A254" s="11" t="s">
        <v>13</v>
      </c>
      <c r="B254" s="12" t="s">
        <v>150</v>
      </c>
      <c r="C254" s="12" t="s">
        <v>232</v>
      </c>
      <c r="D254" s="12" t="s">
        <v>8</v>
      </c>
      <c r="E254" s="24">
        <f>E255+E257</f>
        <v>2241.3700000000003</v>
      </c>
    </row>
    <row r="255" spans="1:5" ht="47.25" outlineLevel="5" x14ac:dyDescent="0.25">
      <c r="A255" s="11" t="s">
        <v>14</v>
      </c>
      <c r="B255" s="12" t="s">
        <v>150</v>
      </c>
      <c r="C255" s="12" t="s">
        <v>232</v>
      </c>
      <c r="D255" s="12" t="s">
        <v>15</v>
      </c>
      <c r="E255" s="24">
        <f>E256</f>
        <v>2199.5700000000002</v>
      </c>
    </row>
    <row r="256" spans="1:5" outlineLevel="6" x14ac:dyDescent="0.25">
      <c r="A256" s="11" t="s">
        <v>16</v>
      </c>
      <c r="B256" s="12" t="s">
        <v>150</v>
      </c>
      <c r="C256" s="12" t="s">
        <v>232</v>
      </c>
      <c r="D256" s="12" t="s">
        <v>17</v>
      </c>
      <c r="E256" s="24">
        <v>2199.5700000000002</v>
      </c>
    </row>
    <row r="257" spans="1:9" outlineLevel="5" x14ac:dyDescent="0.25">
      <c r="A257" s="11" t="s">
        <v>18</v>
      </c>
      <c r="B257" s="12" t="s">
        <v>150</v>
      </c>
      <c r="C257" s="12" t="s">
        <v>232</v>
      </c>
      <c r="D257" s="12" t="s">
        <v>19</v>
      </c>
      <c r="E257" s="24">
        <f>E258</f>
        <v>41.8</v>
      </c>
    </row>
    <row r="258" spans="1:9" ht="31.5" outlineLevel="6" x14ac:dyDescent="0.25">
      <c r="A258" s="11" t="s">
        <v>20</v>
      </c>
      <c r="B258" s="12" t="s">
        <v>150</v>
      </c>
      <c r="C258" s="12" t="s">
        <v>232</v>
      </c>
      <c r="D258" s="12" t="s">
        <v>21</v>
      </c>
      <c r="E258" s="24">
        <v>41.8</v>
      </c>
    </row>
    <row r="259" spans="1:9" ht="31.5" outlineLevel="4" x14ac:dyDescent="0.25">
      <c r="A259" s="11" t="s">
        <v>49</v>
      </c>
      <c r="B259" s="12" t="s">
        <v>150</v>
      </c>
      <c r="C259" s="12" t="s">
        <v>233</v>
      </c>
      <c r="D259" s="12" t="s">
        <v>8</v>
      </c>
      <c r="E259" s="24">
        <f>E260+E262+E264</f>
        <v>10717.199999999999</v>
      </c>
      <c r="I259" s="1" t="s">
        <v>70</v>
      </c>
    </row>
    <row r="260" spans="1:9" ht="47.25" outlineLevel="5" x14ac:dyDescent="0.25">
      <c r="A260" s="11" t="s">
        <v>14</v>
      </c>
      <c r="B260" s="12" t="s">
        <v>150</v>
      </c>
      <c r="C260" s="12" t="s">
        <v>233</v>
      </c>
      <c r="D260" s="12" t="s">
        <v>15</v>
      </c>
      <c r="E260" s="24">
        <f>E261</f>
        <v>8424.4</v>
      </c>
    </row>
    <row r="261" spans="1:9" outlineLevel="6" x14ac:dyDescent="0.25">
      <c r="A261" s="11" t="s">
        <v>50</v>
      </c>
      <c r="B261" s="12" t="s">
        <v>150</v>
      </c>
      <c r="C261" s="12" t="s">
        <v>233</v>
      </c>
      <c r="D261" s="12" t="s">
        <v>51</v>
      </c>
      <c r="E261" s="24">
        <v>8424.4</v>
      </c>
    </row>
    <row r="262" spans="1:9" outlineLevel="5" x14ac:dyDescent="0.25">
      <c r="A262" s="11" t="s">
        <v>18</v>
      </c>
      <c r="B262" s="12" t="s">
        <v>150</v>
      </c>
      <c r="C262" s="12" t="s">
        <v>233</v>
      </c>
      <c r="D262" s="12" t="s">
        <v>19</v>
      </c>
      <c r="E262" s="24">
        <f>E263</f>
        <v>2269.1999999999998</v>
      </c>
    </row>
    <row r="263" spans="1:9" ht="31.5" outlineLevel="6" x14ac:dyDescent="0.25">
      <c r="A263" s="11" t="s">
        <v>20</v>
      </c>
      <c r="B263" s="12" t="s">
        <v>150</v>
      </c>
      <c r="C263" s="12" t="s">
        <v>233</v>
      </c>
      <c r="D263" s="12" t="s">
        <v>21</v>
      </c>
      <c r="E263" s="24">
        <v>2269.1999999999998</v>
      </c>
    </row>
    <row r="264" spans="1:9" outlineLevel="5" x14ac:dyDescent="0.25">
      <c r="A264" s="11" t="s">
        <v>22</v>
      </c>
      <c r="B264" s="12" t="s">
        <v>150</v>
      </c>
      <c r="C264" s="12" t="s">
        <v>233</v>
      </c>
      <c r="D264" s="12" t="s">
        <v>23</v>
      </c>
      <c r="E264" s="24">
        <f>E265</f>
        <v>23.6</v>
      </c>
    </row>
    <row r="265" spans="1:9" outlineLevel="6" x14ac:dyDescent="0.25">
      <c r="A265" s="11" t="s">
        <v>24</v>
      </c>
      <c r="B265" s="12" t="s">
        <v>150</v>
      </c>
      <c r="C265" s="12" t="s">
        <v>233</v>
      </c>
      <c r="D265" s="12" t="s">
        <v>25</v>
      </c>
      <c r="E265" s="24">
        <v>23.6</v>
      </c>
    </row>
    <row r="266" spans="1:9" ht="31.5" outlineLevel="6" x14ac:dyDescent="0.25">
      <c r="A266" s="13" t="s">
        <v>52</v>
      </c>
      <c r="B266" s="12" t="s">
        <v>150</v>
      </c>
      <c r="C266" s="12" t="s">
        <v>234</v>
      </c>
      <c r="D266" s="12" t="s">
        <v>8</v>
      </c>
      <c r="E266" s="24">
        <f>E267</f>
        <v>1416.1</v>
      </c>
    </row>
    <row r="267" spans="1:9" ht="31.5" outlineLevel="6" x14ac:dyDescent="0.25">
      <c r="A267" s="11" t="s">
        <v>53</v>
      </c>
      <c r="B267" s="12" t="s">
        <v>150</v>
      </c>
      <c r="C267" s="12" t="s">
        <v>234</v>
      </c>
      <c r="D267" s="12" t="s">
        <v>54</v>
      </c>
      <c r="E267" s="24">
        <f>E268</f>
        <v>1416.1</v>
      </c>
    </row>
    <row r="268" spans="1:9" outlineLevel="6" x14ac:dyDescent="0.25">
      <c r="A268" s="11" t="s">
        <v>55</v>
      </c>
      <c r="B268" s="12" t="s">
        <v>150</v>
      </c>
      <c r="C268" s="12" t="s">
        <v>234</v>
      </c>
      <c r="D268" s="12" t="s">
        <v>56</v>
      </c>
      <c r="E268" s="24">
        <v>1416.1</v>
      </c>
    </row>
    <row r="269" spans="1:9" s="10" customFormat="1" x14ac:dyDescent="0.25">
      <c r="A269" s="8" t="s">
        <v>103</v>
      </c>
      <c r="B269" s="9" t="s">
        <v>104</v>
      </c>
      <c r="C269" s="9" t="s">
        <v>166</v>
      </c>
      <c r="D269" s="9" t="s">
        <v>8</v>
      </c>
      <c r="E269" s="26">
        <f>E270</f>
        <v>6463.18</v>
      </c>
    </row>
    <row r="270" spans="1:9" outlineLevel="1" x14ac:dyDescent="0.25">
      <c r="A270" s="11" t="s">
        <v>105</v>
      </c>
      <c r="B270" s="12" t="s">
        <v>106</v>
      </c>
      <c r="C270" s="12" t="s">
        <v>166</v>
      </c>
      <c r="D270" s="12" t="s">
        <v>8</v>
      </c>
      <c r="E270" s="24">
        <f>E271</f>
        <v>6463.18</v>
      </c>
    </row>
    <row r="271" spans="1:9" ht="31.5" outlineLevel="2" x14ac:dyDescent="0.25">
      <c r="A271" s="11" t="s">
        <v>479</v>
      </c>
      <c r="B271" s="12" t="s">
        <v>106</v>
      </c>
      <c r="C271" s="12" t="s">
        <v>204</v>
      </c>
      <c r="D271" s="12" t="s">
        <v>8</v>
      </c>
      <c r="E271" s="24">
        <f>E275+E272</f>
        <v>6463.18</v>
      </c>
    </row>
    <row r="272" spans="1:9" ht="31.5" outlineLevel="6" x14ac:dyDescent="0.25">
      <c r="A272" s="13" t="s">
        <v>108</v>
      </c>
      <c r="B272" s="12" t="s">
        <v>106</v>
      </c>
      <c r="C272" s="12" t="s">
        <v>209</v>
      </c>
      <c r="D272" s="12" t="s">
        <v>8</v>
      </c>
      <c r="E272" s="24">
        <f>E273</f>
        <v>5832.18</v>
      </c>
    </row>
    <row r="273" spans="1:5" ht="31.5" outlineLevel="6" x14ac:dyDescent="0.25">
      <c r="A273" s="11" t="s">
        <v>53</v>
      </c>
      <c r="B273" s="12" t="s">
        <v>106</v>
      </c>
      <c r="C273" s="12" t="s">
        <v>209</v>
      </c>
      <c r="D273" s="12" t="s">
        <v>54</v>
      </c>
      <c r="E273" s="24">
        <f>E274</f>
        <v>5832.18</v>
      </c>
    </row>
    <row r="274" spans="1:5" outlineLevel="6" x14ac:dyDescent="0.25">
      <c r="A274" s="11" t="s">
        <v>97</v>
      </c>
      <c r="B274" s="12" t="s">
        <v>106</v>
      </c>
      <c r="C274" s="12" t="s">
        <v>209</v>
      </c>
      <c r="D274" s="12" t="s">
        <v>98</v>
      </c>
      <c r="E274" s="24">
        <v>5832.18</v>
      </c>
    </row>
    <row r="275" spans="1:5" outlineLevel="4" x14ac:dyDescent="0.25">
      <c r="A275" s="11" t="s">
        <v>107</v>
      </c>
      <c r="B275" s="12" t="s">
        <v>106</v>
      </c>
      <c r="C275" s="12" t="s">
        <v>208</v>
      </c>
      <c r="D275" s="12" t="s">
        <v>8</v>
      </c>
      <c r="E275" s="24">
        <f>E276+E278</f>
        <v>631</v>
      </c>
    </row>
    <row r="276" spans="1:5" ht="31.5" outlineLevel="5" x14ac:dyDescent="0.25">
      <c r="A276" s="11" t="s">
        <v>53</v>
      </c>
      <c r="B276" s="12" t="s">
        <v>106</v>
      </c>
      <c r="C276" s="12" t="s">
        <v>208</v>
      </c>
      <c r="D276" s="12" t="s">
        <v>54</v>
      </c>
      <c r="E276" s="24">
        <f>E277</f>
        <v>517</v>
      </c>
    </row>
    <row r="277" spans="1:5" outlineLevel="6" x14ac:dyDescent="0.25">
      <c r="A277" s="11" t="s">
        <v>97</v>
      </c>
      <c r="B277" s="12" t="s">
        <v>106</v>
      </c>
      <c r="C277" s="12" t="s">
        <v>208</v>
      </c>
      <c r="D277" s="12" t="s">
        <v>98</v>
      </c>
      <c r="E277" s="24">
        <v>517</v>
      </c>
    </row>
    <row r="278" spans="1:5" ht="31.5" outlineLevel="6" x14ac:dyDescent="0.25">
      <c r="A278" s="11" t="s">
        <v>53</v>
      </c>
      <c r="B278" s="12" t="s">
        <v>106</v>
      </c>
      <c r="C278" s="12" t="s">
        <v>208</v>
      </c>
      <c r="D278" s="12" t="s">
        <v>54</v>
      </c>
      <c r="E278" s="24">
        <f>E279</f>
        <v>114</v>
      </c>
    </row>
    <row r="279" spans="1:5" ht="47.25" outlineLevel="6" x14ac:dyDescent="0.25">
      <c r="A279" s="11" t="s">
        <v>569</v>
      </c>
      <c r="B279" s="12" t="s">
        <v>106</v>
      </c>
      <c r="C279" s="12" t="s">
        <v>208</v>
      </c>
      <c r="D279" s="12" t="s">
        <v>568</v>
      </c>
      <c r="E279" s="24">
        <v>114</v>
      </c>
    </row>
    <row r="280" spans="1:5" s="10" customFormat="1" x14ac:dyDescent="0.25">
      <c r="A280" s="8" t="s">
        <v>109</v>
      </c>
      <c r="B280" s="9" t="s">
        <v>110</v>
      </c>
      <c r="C280" s="9" t="s">
        <v>166</v>
      </c>
      <c r="D280" s="9" t="s">
        <v>8</v>
      </c>
      <c r="E280" s="26">
        <f>E281+E296+E286</f>
        <v>6956.05</v>
      </c>
    </row>
    <row r="281" spans="1:5" outlineLevel="1" x14ac:dyDescent="0.25">
      <c r="A281" s="11" t="s">
        <v>111</v>
      </c>
      <c r="B281" s="12" t="s">
        <v>112</v>
      </c>
      <c r="C281" s="12" t="s">
        <v>166</v>
      </c>
      <c r="D281" s="12" t="s">
        <v>8</v>
      </c>
      <c r="E281" s="24">
        <f>E282</f>
        <v>3089.55</v>
      </c>
    </row>
    <row r="282" spans="1:5" outlineLevel="3" x14ac:dyDescent="0.25">
      <c r="A282" s="11" t="s">
        <v>319</v>
      </c>
      <c r="B282" s="12" t="s">
        <v>112</v>
      </c>
      <c r="C282" s="12" t="s">
        <v>167</v>
      </c>
      <c r="D282" s="12" t="s">
        <v>8</v>
      </c>
      <c r="E282" s="24">
        <f>E283</f>
        <v>3089.55</v>
      </c>
    </row>
    <row r="283" spans="1:5" outlineLevel="4" x14ac:dyDescent="0.25">
      <c r="A283" s="11" t="s">
        <v>113</v>
      </c>
      <c r="B283" s="12" t="s">
        <v>112</v>
      </c>
      <c r="C283" s="12" t="s">
        <v>210</v>
      </c>
      <c r="D283" s="12" t="s">
        <v>8</v>
      </c>
      <c r="E283" s="24">
        <f>E284</f>
        <v>3089.55</v>
      </c>
    </row>
    <row r="284" spans="1:5" outlineLevel="5" x14ac:dyDescent="0.25">
      <c r="A284" s="11" t="s">
        <v>114</v>
      </c>
      <c r="B284" s="12" t="s">
        <v>112</v>
      </c>
      <c r="C284" s="12" t="s">
        <v>210</v>
      </c>
      <c r="D284" s="12" t="s">
        <v>115</v>
      </c>
      <c r="E284" s="24">
        <f>E285</f>
        <v>3089.55</v>
      </c>
    </row>
    <row r="285" spans="1:5" outlineLevel="6" x14ac:dyDescent="0.25">
      <c r="A285" s="11" t="s">
        <v>116</v>
      </c>
      <c r="B285" s="12" t="s">
        <v>112</v>
      </c>
      <c r="C285" s="12" t="s">
        <v>210</v>
      </c>
      <c r="D285" s="12" t="s">
        <v>117</v>
      </c>
      <c r="E285" s="24">
        <v>3089.55</v>
      </c>
    </row>
    <row r="286" spans="1:5" outlineLevel="6" x14ac:dyDescent="0.25">
      <c r="A286" s="11" t="s">
        <v>118</v>
      </c>
      <c r="B286" s="12" t="s">
        <v>119</v>
      </c>
      <c r="C286" s="12" t="s">
        <v>166</v>
      </c>
      <c r="D286" s="12" t="s">
        <v>8</v>
      </c>
      <c r="E286" s="24">
        <f>E287</f>
        <v>683.5</v>
      </c>
    </row>
    <row r="287" spans="1:5" ht="31.5" outlineLevel="6" x14ac:dyDescent="0.25">
      <c r="A287" s="11" t="s">
        <v>484</v>
      </c>
      <c r="B287" s="12" t="s">
        <v>119</v>
      </c>
      <c r="C287" s="12" t="s">
        <v>173</v>
      </c>
      <c r="D287" s="12" t="s">
        <v>8</v>
      </c>
      <c r="E287" s="24">
        <f>E288+E292</f>
        <v>683.5</v>
      </c>
    </row>
    <row r="288" spans="1:5" outlineLevel="6" x14ac:dyDescent="0.25">
      <c r="A288" s="11" t="s">
        <v>542</v>
      </c>
      <c r="B288" s="12" t="s">
        <v>119</v>
      </c>
      <c r="C288" s="12" t="s">
        <v>211</v>
      </c>
      <c r="D288" s="12" t="s">
        <v>8</v>
      </c>
      <c r="E288" s="24">
        <f>E289</f>
        <v>510</v>
      </c>
    </row>
    <row r="289" spans="1:5" ht="31.5" outlineLevel="6" x14ac:dyDescent="0.25">
      <c r="A289" s="11" t="s">
        <v>123</v>
      </c>
      <c r="B289" s="12" t="s">
        <v>119</v>
      </c>
      <c r="C289" s="12" t="s">
        <v>212</v>
      </c>
      <c r="D289" s="12" t="s">
        <v>8</v>
      </c>
      <c r="E289" s="24">
        <f>E290</f>
        <v>510</v>
      </c>
    </row>
    <row r="290" spans="1:5" outlineLevel="6" x14ac:dyDescent="0.25">
      <c r="A290" s="11" t="s">
        <v>114</v>
      </c>
      <c r="B290" s="12" t="s">
        <v>119</v>
      </c>
      <c r="C290" s="12" t="s">
        <v>212</v>
      </c>
      <c r="D290" s="12" t="s">
        <v>115</v>
      </c>
      <c r="E290" s="24">
        <f>E291</f>
        <v>510</v>
      </c>
    </row>
    <row r="291" spans="1:5" ht="31.5" outlineLevel="6" x14ac:dyDescent="0.25">
      <c r="A291" s="11" t="s">
        <v>121</v>
      </c>
      <c r="B291" s="12" t="s">
        <v>119</v>
      </c>
      <c r="C291" s="12" t="s">
        <v>212</v>
      </c>
      <c r="D291" s="12" t="s">
        <v>122</v>
      </c>
      <c r="E291" s="24">
        <v>510</v>
      </c>
    </row>
    <row r="292" spans="1:5" ht="31.5" outlineLevel="6" x14ac:dyDescent="0.25">
      <c r="A292" s="11" t="s">
        <v>120</v>
      </c>
      <c r="B292" s="12" t="s">
        <v>119</v>
      </c>
      <c r="C292" s="12" t="s">
        <v>464</v>
      </c>
      <c r="D292" s="12" t="s">
        <v>8</v>
      </c>
      <c r="E292" s="24">
        <f>E293</f>
        <v>173.5</v>
      </c>
    </row>
    <row r="293" spans="1:5" outlineLevel="6" x14ac:dyDescent="0.25">
      <c r="A293" s="11" t="s">
        <v>114</v>
      </c>
      <c r="B293" s="12" t="s">
        <v>119</v>
      </c>
      <c r="C293" s="12" t="s">
        <v>464</v>
      </c>
      <c r="D293" s="12" t="s">
        <v>115</v>
      </c>
      <c r="E293" s="24">
        <f>E294</f>
        <v>173.5</v>
      </c>
    </row>
    <row r="294" spans="1:5" ht="31.5" outlineLevel="6" x14ac:dyDescent="0.25">
      <c r="A294" s="11" t="s">
        <v>121</v>
      </c>
      <c r="B294" s="12" t="s">
        <v>119</v>
      </c>
      <c r="C294" s="12" t="s">
        <v>464</v>
      </c>
      <c r="D294" s="12" t="s">
        <v>122</v>
      </c>
      <c r="E294" s="24">
        <v>173.5</v>
      </c>
    </row>
    <row r="295" spans="1:5" outlineLevel="1" x14ac:dyDescent="0.25">
      <c r="A295" s="11" t="s">
        <v>157</v>
      </c>
      <c r="B295" s="12" t="s">
        <v>158</v>
      </c>
      <c r="C295" s="12" t="s">
        <v>166</v>
      </c>
      <c r="D295" s="12" t="s">
        <v>8</v>
      </c>
      <c r="E295" s="24">
        <f>E296</f>
        <v>3183</v>
      </c>
    </row>
    <row r="296" spans="1:5" ht="31.5" outlineLevel="2" x14ac:dyDescent="0.25">
      <c r="A296" s="11" t="s">
        <v>475</v>
      </c>
      <c r="B296" s="12" t="s">
        <v>158</v>
      </c>
      <c r="C296" s="12" t="s">
        <v>206</v>
      </c>
      <c r="D296" s="12" t="s">
        <v>8</v>
      </c>
      <c r="E296" s="24">
        <f>E297</f>
        <v>3183</v>
      </c>
    </row>
    <row r="297" spans="1:5" ht="31.5" outlineLevel="3" x14ac:dyDescent="0.25">
      <c r="A297" s="11" t="s">
        <v>476</v>
      </c>
      <c r="B297" s="12" t="s">
        <v>158</v>
      </c>
      <c r="C297" s="12" t="s">
        <v>207</v>
      </c>
      <c r="D297" s="12" t="s">
        <v>8</v>
      </c>
      <c r="E297" s="24">
        <f>E298</f>
        <v>3183</v>
      </c>
    </row>
    <row r="298" spans="1:5" ht="94.5" outlineLevel="4" x14ac:dyDescent="0.25">
      <c r="A298" s="28" t="s">
        <v>504</v>
      </c>
      <c r="B298" s="12" t="s">
        <v>158</v>
      </c>
      <c r="C298" s="12" t="s">
        <v>235</v>
      </c>
      <c r="D298" s="12" t="s">
        <v>8</v>
      </c>
      <c r="E298" s="24">
        <f>E299+E301</f>
        <v>3183</v>
      </c>
    </row>
    <row r="299" spans="1:5" outlineLevel="5" x14ac:dyDescent="0.25">
      <c r="A299" s="11" t="s">
        <v>18</v>
      </c>
      <c r="B299" s="12" t="s">
        <v>158</v>
      </c>
      <c r="C299" s="12" t="s">
        <v>235</v>
      </c>
      <c r="D299" s="12" t="s">
        <v>19</v>
      </c>
      <c r="E299" s="24">
        <f>E300</f>
        <v>18</v>
      </c>
    </row>
    <row r="300" spans="1:5" ht="31.5" outlineLevel="6" x14ac:dyDescent="0.25">
      <c r="A300" s="11" t="s">
        <v>20</v>
      </c>
      <c r="B300" s="12" t="s">
        <v>158</v>
      </c>
      <c r="C300" s="12" t="s">
        <v>235</v>
      </c>
      <c r="D300" s="12" t="s">
        <v>21</v>
      </c>
      <c r="E300" s="24">
        <v>18</v>
      </c>
    </row>
    <row r="301" spans="1:5" outlineLevel="5" x14ac:dyDescent="0.25">
      <c r="A301" s="11" t="s">
        <v>114</v>
      </c>
      <c r="B301" s="12" t="s">
        <v>158</v>
      </c>
      <c r="C301" s="12" t="s">
        <v>235</v>
      </c>
      <c r="D301" s="12" t="s">
        <v>115</v>
      </c>
      <c r="E301" s="24">
        <f>E302</f>
        <v>3165</v>
      </c>
    </row>
    <row r="302" spans="1:5" outlineLevel="6" x14ac:dyDescent="0.25">
      <c r="A302" s="11" t="s">
        <v>116</v>
      </c>
      <c r="B302" s="12" t="s">
        <v>158</v>
      </c>
      <c r="C302" s="12" t="s">
        <v>235</v>
      </c>
      <c r="D302" s="12" t="s">
        <v>117</v>
      </c>
      <c r="E302" s="24">
        <v>3165</v>
      </c>
    </row>
    <row r="303" spans="1:5" s="10" customFormat="1" x14ac:dyDescent="0.25">
      <c r="A303" s="8" t="s">
        <v>124</v>
      </c>
      <c r="B303" s="9" t="s">
        <v>125</v>
      </c>
      <c r="C303" s="9" t="s">
        <v>166</v>
      </c>
      <c r="D303" s="9" t="s">
        <v>8</v>
      </c>
      <c r="E303" s="26">
        <f>E304</f>
        <v>561</v>
      </c>
    </row>
    <row r="304" spans="1:5" outlineLevel="1" x14ac:dyDescent="0.25">
      <c r="A304" s="11" t="s">
        <v>126</v>
      </c>
      <c r="B304" s="12" t="s">
        <v>127</v>
      </c>
      <c r="C304" s="12" t="s">
        <v>166</v>
      </c>
      <c r="D304" s="12" t="s">
        <v>8</v>
      </c>
      <c r="E304" s="24">
        <f>E305</f>
        <v>561</v>
      </c>
    </row>
    <row r="305" spans="1:5" ht="31.5" outlineLevel="2" x14ac:dyDescent="0.25">
      <c r="A305" s="11" t="s">
        <v>550</v>
      </c>
      <c r="B305" s="12" t="s">
        <v>127</v>
      </c>
      <c r="C305" s="12" t="s">
        <v>328</v>
      </c>
      <c r="D305" s="12" t="s">
        <v>8</v>
      </c>
      <c r="E305" s="24">
        <f>E306</f>
        <v>561</v>
      </c>
    </row>
    <row r="306" spans="1:5" outlineLevel="4" x14ac:dyDescent="0.25">
      <c r="A306" s="11" t="s">
        <v>128</v>
      </c>
      <c r="B306" s="12" t="s">
        <v>127</v>
      </c>
      <c r="C306" s="12" t="s">
        <v>329</v>
      </c>
      <c r="D306" s="12" t="s">
        <v>8</v>
      </c>
      <c r="E306" s="24">
        <f>E307</f>
        <v>561</v>
      </c>
    </row>
    <row r="307" spans="1:5" ht="31.5" outlineLevel="5" x14ac:dyDescent="0.25">
      <c r="A307" s="11" t="s">
        <v>53</v>
      </c>
      <c r="B307" s="12" t="s">
        <v>127</v>
      </c>
      <c r="C307" s="12" t="s">
        <v>329</v>
      </c>
      <c r="D307" s="12" t="s">
        <v>54</v>
      </c>
      <c r="E307" s="24">
        <f>E308</f>
        <v>561</v>
      </c>
    </row>
    <row r="308" spans="1:5" outlineLevel="6" x14ac:dyDescent="0.25">
      <c r="A308" s="11" t="s">
        <v>97</v>
      </c>
      <c r="B308" s="12" t="s">
        <v>127</v>
      </c>
      <c r="C308" s="12" t="s">
        <v>329</v>
      </c>
      <c r="D308" s="12" t="s">
        <v>98</v>
      </c>
      <c r="E308" s="24">
        <v>561</v>
      </c>
    </row>
    <row r="309" spans="1:5" s="10" customFormat="1" x14ac:dyDescent="0.25">
      <c r="A309" s="8" t="s">
        <v>129</v>
      </c>
      <c r="B309" s="9" t="s">
        <v>130</v>
      </c>
      <c r="C309" s="9" t="s">
        <v>166</v>
      </c>
      <c r="D309" s="9" t="s">
        <v>8</v>
      </c>
      <c r="E309" s="26">
        <f t="shared" ref="E309:E314" si="0">E310</f>
        <v>881.25</v>
      </c>
    </row>
    <row r="310" spans="1:5" outlineLevel="1" x14ac:dyDescent="0.25">
      <c r="A310" s="11" t="s">
        <v>131</v>
      </c>
      <c r="B310" s="12" t="s">
        <v>132</v>
      </c>
      <c r="C310" s="12" t="s">
        <v>166</v>
      </c>
      <c r="D310" s="12" t="s">
        <v>8</v>
      </c>
      <c r="E310" s="24">
        <f t="shared" si="0"/>
        <v>881.25</v>
      </c>
    </row>
    <row r="311" spans="1:5" ht="31.5" outlineLevel="2" x14ac:dyDescent="0.25">
      <c r="A311" s="11" t="s">
        <v>488</v>
      </c>
      <c r="B311" s="12" t="s">
        <v>132</v>
      </c>
      <c r="C311" s="12" t="s">
        <v>169</v>
      </c>
      <c r="D311" s="12" t="s">
        <v>8</v>
      </c>
      <c r="E311" s="24">
        <f t="shared" si="0"/>
        <v>881.25</v>
      </c>
    </row>
    <row r="312" spans="1:5" ht="47.25" outlineLevel="3" x14ac:dyDescent="0.25">
      <c r="A312" s="123" t="s">
        <v>538</v>
      </c>
      <c r="B312" s="12" t="s">
        <v>132</v>
      </c>
      <c r="C312" s="12" t="s">
        <v>465</v>
      </c>
      <c r="D312" s="12" t="s">
        <v>8</v>
      </c>
      <c r="E312" s="24">
        <f t="shared" si="0"/>
        <v>881.25</v>
      </c>
    </row>
    <row r="313" spans="1:5" ht="31.5" outlineLevel="4" x14ac:dyDescent="0.25">
      <c r="A313" s="11" t="s">
        <v>133</v>
      </c>
      <c r="B313" s="12" t="s">
        <v>132</v>
      </c>
      <c r="C313" s="12" t="s">
        <v>466</v>
      </c>
      <c r="D313" s="12" t="s">
        <v>8</v>
      </c>
      <c r="E313" s="24">
        <f t="shared" si="0"/>
        <v>881.25</v>
      </c>
    </row>
    <row r="314" spans="1:5" ht="31.5" outlineLevel="5" x14ac:dyDescent="0.25">
      <c r="A314" s="11" t="s">
        <v>53</v>
      </c>
      <c r="B314" s="12" t="s">
        <v>132</v>
      </c>
      <c r="C314" s="12" t="s">
        <v>466</v>
      </c>
      <c r="D314" s="12" t="s">
        <v>54</v>
      </c>
      <c r="E314" s="24">
        <f t="shared" si="0"/>
        <v>881.25</v>
      </c>
    </row>
    <row r="315" spans="1:5" outlineLevel="6" x14ac:dyDescent="0.25">
      <c r="A315" s="11" t="s">
        <v>55</v>
      </c>
      <c r="B315" s="12" t="s">
        <v>132</v>
      </c>
      <c r="C315" s="12" t="s">
        <v>466</v>
      </c>
      <c r="D315" s="12" t="s">
        <v>56</v>
      </c>
      <c r="E315" s="24">
        <v>881.25</v>
      </c>
    </row>
    <row r="316" spans="1:5" s="10" customFormat="1" ht="47.25" x14ac:dyDescent="0.25">
      <c r="A316" s="8" t="s">
        <v>33</v>
      </c>
      <c r="B316" s="9" t="s">
        <v>34</v>
      </c>
      <c r="C316" s="9" t="s">
        <v>166</v>
      </c>
      <c r="D316" s="9" t="s">
        <v>8</v>
      </c>
      <c r="E316" s="26">
        <f>E317</f>
        <v>13835</v>
      </c>
    </row>
    <row r="317" spans="1:5" ht="31.5" outlineLevel="1" x14ac:dyDescent="0.25">
      <c r="A317" s="11" t="s">
        <v>35</v>
      </c>
      <c r="B317" s="12" t="s">
        <v>36</v>
      </c>
      <c r="C317" s="12" t="s">
        <v>166</v>
      </c>
      <c r="D317" s="12" t="s">
        <v>8</v>
      </c>
      <c r="E317" s="24">
        <f>E318</f>
        <v>13835</v>
      </c>
    </row>
    <row r="318" spans="1:5" ht="31.5" outlineLevel="2" x14ac:dyDescent="0.25">
      <c r="A318" s="11" t="s">
        <v>484</v>
      </c>
      <c r="B318" s="12" t="s">
        <v>36</v>
      </c>
      <c r="C318" s="12" t="s">
        <v>173</v>
      </c>
      <c r="D318" s="12" t="s">
        <v>8</v>
      </c>
      <c r="E318" s="24">
        <f>E319+E322</f>
        <v>13835</v>
      </c>
    </row>
    <row r="319" spans="1:5" ht="31.5" outlineLevel="4" x14ac:dyDescent="0.25">
      <c r="A319" s="11" t="s">
        <v>37</v>
      </c>
      <c r="B319" s="12" t="s">
        <v>36</v>
      </c>
      <c r="C319" s="12" t="s">
        <v>174</v>
      </c>
      <c r="D319" s="12" t="s">
        <v>8</v>
      </c>
      <c r="E319" s="24">
        <f>E320</f>
        <v>500</v>
      </c>
    </row>
    <row r="320" spans="1:5" outlineLevel="5" x14ac:dyDescent="0.25">
      <c r="A320" s="11" t="s">
        <v>31</v>
      </c>
      <c r="B320" s="12" t="s">
        <v>36</v>
      </c>
      <c r="C320" s="12" t="s">
        <v>174</v>
      </c>
      <c r="D320" s="12" t="s">
        <v>32</v>
      </c>
      <c r="E320" s="24">
        <f>E321</f>
        <v>500</v>
      </c>
    </row>
    <row r="321" spans="1:7" outlineLevel="6" x14ac:dyDescent="0.25">
      <c r="A321" s="11" t="s">
        <v>38</v>
      </c>
      <c r="B321" s="12" t="s">
        <v>36</v>
      </c>
      <c r="C321" s="12" t="s">
        <v>174</v>
      </c>
      <c r="D321" s="12" t="s">
        <v>39</v>
      </c>
      <c r="E321" s="24">
        <v>500</v>
      </c>
    </row>
    <row r="322" spans="1:7" ht="63" outlineLevel="4" x14ac:dyDescent="0.25">
      <c r="A322" s="28" t="s">
        <v>500</v>
      </c>
      <c r="B322" s="12" t="s">
        <v>36</v>
      </c>
      <c r="C322" s="12" t="s">
        <v>435</v>
      </c>
      <c r="D322" s="12" t="s">
        <v>8</v>
      </c>
      <c r="E322" s="24">
        <f>E323</f>
        <v>13335</v>
      </c>
    </row>
    <row r="323" spans="1:7" outlineLevel="5" x14ac:dyDescent="0.25">
      <c r="A323" s="11" t="s">
        <v>31</v>
      </c>
      <c r="B323" s="12" t="s">
        <v>36</v>
      </c>
      <c r="C323" s="12" t="s">
        <v>435</v>
      </c>
      <c r="D323" s="12" t="s">
        <v>32</v>
      </c>
      <c r="E323" s="24">
        <f>E324</f>
        <v>13335</v>
      </c>
    </row>
    <row r="324" spans="1:7" outlineLevel="6" x14ac:dyDescent="0.25">
      <c r="A324" s="11" t="s">
        <v>38</v>
      </c>
      <c r="B324" s="12" t="s">
        <v>36</v>
      </c>
      <c r="C324" s="12" t="s">
        <v>435</v>
      </c>
      <c r="D324" s="12" t="s">
        <v>39</v>
      </c>
      <c r="E324" s="24">
        <v>13335</v>
      </c>
    </row>
    <row r="325" spans="1:7" s="10" customFormat="1" x14ac:dyDescent="0.25">
      <c r="A325" s="196" t="s">
        <v>151</v>
      </c>
      <c r="B325" s="196"/>
      <c r="C325" s="196"/>
      <c r="D325" s="196"/>
      <c r="E325" s="66">
        <f>E9+E109+E115+E121+E151+E172+E185+E269+E280+E303+E309+E316</f>
        <v>468912.68</v>
      </c>
      <c r="F325" s="67"/>
      <c r="G325" s="67"/>
    </row>
    <row r="326" spans="1:7" x14ac:dyDescent="0.25">
      <c r="A326" s="16"/>
      <c r="B326" s="16"/>
      <c r="C326" s="16"/>
      <c r="D326" s="16"/>
      <c r="E326" s="68"/>
    </row>
    <row r="327" spans="1:7" x14ac:dyDescent="0.25">
      <c r="A327" s="199"/>
      <c r="B327" s="199"/>
      <c r="C327" s="199"/>
      <c r="D327" s="199"/>
      <c r="E327" s="199"/>
    </row>
    <row r="328" spans="1:7" x14ac:dyDescent="0.25">
      <c r="C328" s="69"/>
      <c r="E328" s="70"/>
    </row>
    <row r="329" spans="1:7" x14ac:dyDescent="0.25">
      <c r="C329" s="69"/>
      <c r="E329" s="70"/>
    </row>
    <row r="330" spans="1:7" x14ac:dyDescent="0.25">
      <c r="C330" s="69" t="s">
        <v>414</v>
      </c>
      <c r="E330" s="70">
        <f>E187+E202+E239+E253+E296+E223</f>
        <v>354287.34</v>
      </c>
    </row>
    <row r="331" spans="1:7" x14ac:dyDescent="0.25">
      <c r="C331" s="69" t="s">
        <v>415</v>
      </c>
      <c r="E331" s="70">
        <f>E234+E271</f>
        <v>17886.18</v>
      </c>
    </row>
    <row r="332" spans="1:7" x14ac:dyDescent="0.25">
      <c r="C332" s="69" t="s">
        <v>416</v>
      </c>
      <c r="E332" s="70">
        <f>E174</f>
        <v>155</v>
      </c>
    </row>
    <row r="333" spans="1:7" x14ac:dyDescent="0.25">
      <c r="C333" s="69" t="s">
        <v>417</v>
      </c>
      <c r="E333" s="70">
        <f>E305</f>
        <v>561</v>
      </c>
    </row>
    <row r="334" spans="1:7" x14ac:dyDescent="0.25">
      <c r="C334" s="69" t="s">
        <v>418</v>
      </c>
      <c r="E334" s="70">
        <f>E318+E287+E139+E128</f>
        <v>17998.5</v>
      </c>
    </row>
    <row r="335" spans="1:7" x14ac:dyDescent="0.25">
      <c r="C335" s="69" t="s">
        <v>419</v>
      </c>
      <c r="E335" s="70">
        <f>E311+E53</f>
        <v>15480.39</v>
      </c>
    </row>
    <row r="336" spans="1:7" x14ac:dyDescent="0.25">
      <c r="C336" s="69" t="s">
        <v>420</v>
      </c>
      <c r="E336" s="70">
        <f>E168+E159+E153+E133</f>
        <v>15471.1</v>
      </c>
    </row>
    <row r="337" spans="3:5" x14ac:dyDescent="0.25">
      <c r="C337" s="69" t="s">
        <v>421</v>
      </c>
      <c r="E337" s="70">
        <f>E77</f>
        <v>2785.16</v>
      </c>
    </row>
    <row r="338" spans="3:5" x14ac:dyDescent="0.25">
      <c r="C338" s="69" t="s">
        <v>422</v>
      </c>
      <c r="E338" s="70">
        <f>E11+E16+E31+E38+E81+E111+E117+E123+E282</f>
        <v>44288.01</v>
      </c>
    </row>
    <row r="339" spans="3:5" x14ac:dyDescent="0.25">
      <c r="C339" s="69"/>
      <c r="E339" s="70">
        <f>SUM(E330:E338)</f>
        <v>468912.68</v>
      </c>
    </row>
    <row r="340" spans="3:5" x14ac:dyDescent="0.25">
      <c r="C340" s="69"/>
    </row>
    <row r="341" spans="3:5" x14ac:dyDescent="0.25">
      <c r="C341" s="69"/>
      <c r="E341" s="70">
        <f>E325-E339</f>
        <v>0</v>
      </c>
    </row>
    <row r="342" spans="3:5" x14ac:dyDescent="0.25">
      <c r="C342" s="69"/>
    </row>
    <row r="343" spans="3:5" x14ac:dyDescent="0.25">
      <c r="C343" s="69" t="s">
        <v>364</v>
      </c>
      <c r="E343" s="70">
        <f>E198+E189+E192</f>
        <v>77056.149999999994</v>
      </c>
    </row>
    <row r="344" spans="3:5" x14ac:dyDescent="0.25">
      <c r="C344" s="69" t="s">
        <v>366</v>
      </c>
      <c r="E344" s="70">
        <f>E195</f>
        <v>83.1</v>
      </c>
    </row>
    <row r="345" spans="3:5" x14ac:dyDescent="0.25">
      <c r="C345" s="69" t="s">
        <v>390</v>
      </c>
      <c r="E345" s="70">
        <f>E298</f>
        <v>3183</v>
      </c>
    </row>
    <row r="346" spans="3:5" x14ac:dyDescent="0.25">
      <c r="C346" s="69" t="s">
        <v>367</v>
      </c>
      <c r="E346" s="70">
        <f>E204+E207+E210+E213</f>
        <v>237026.05</v>
      </c>
    </row>
    <row r="347" spans="3:5" x14ac:dyDescent="0.25">
      <c r="C347" s="69" t="s">
        <v>365</v>
      </c>
      <c r="E347" s="70">
        <f>E216+E241</f>
        <v>870</v>
      </c>
    </row>
    <row r="348" spans="3:5" x14ac:dyDescent="0.25">
      <c r="C348" s="69" t="s">
        <v>369</v>
      </c>
      <c r="E348" s="70">
        <f>E219+E244</f>
        <v>5919</v>
      </c>
    </row>
    <row r="349" spans="3:5" x14ac:dyDescent="0.25">
      <c r="C349" s="69" t="s">
        <v>370</v>
      </c>
      <c r="E349" s="70">
        <f>E225+E231</f>
        <v>15666.57</v>
      </c>
    </row>
    <row r="350" spans="3:5" x14ac:dyDescent="0.25">
      <c r="C350" s="69" t="s">
        <v>371</v>
      </c>
      <c r="E350" s="70">
        <f>E228</f>
        <v>34.799999999999997</v>
      </c>
    </row>
    <row r="351" spans="3:5" x14ac:dyDescent="0.25">
      <c r="C351" s="69" t="s">
        <v>372</v>
      </c>
      <c r="E351" s="70">
        <f>E254+E259+E266</f>
        <v>14374.67</v>
      </c>
    </row>
    <row r="352" spans="3:5" x14ac:dyDescent="0.25">
      <c r="C352" s="69" t="s">
        <v>401</v>
      </c>
      <c r="E352" s="70">
        <f>E249</f>
        <v>74</v>
      </c>
    </row>
    <row r="353" spans="3:5" x14ac:dyDescent="0.25">
      <c r="C353" s="69" t="s">
        <v>373</v>
      </c>
      <c r="E353" s="70">
        <f>E272</f>
        <v>5832.18</v>
      </c>
    </row>
    <row r="354" spans="3:5" x14ac:dyDescent="0.25">
      <c r="C354" s="69" t="s">
        <v>374</v>
      </c>
      <c r="E354" s="70">
        <f>E235</f>
        <v>11423</v>
      </c>
    </row>
    <row r="355" spans="3:5" x14ac:dyDescent="0.25">
      <c r="C355" s="69" t="s">
        <v>375</v>
      </c>
      <c r="E355" s="70">
        <f>E275</f>
        <v>631</v>
      </c>
    </row>
    <row r="356" spans="3:5" x14ac:dyDescent="0.25">
      <c r="C356" s="69" t="s">
        <v>470</v>
      </c>
      <c r="E356" s="70">
        <f>E176</f>
        <v>80</v>
      </c>
    </row>
    <row r="357" spans="3:5" x14ac:dyDescent="0.25">
      <c r="C357" s="69" t="s">
        <v>376</v>
      </c>
      <c r="E357" s="70">
        <f>E179</f>
        <v>45</v>
      </c>
    </row>
    <row r="358" spans="3:5" x14ac:dyDescent="0.25">
      <c r="C358" s="69" t="s">
        <v>471</v>
      </c>
      <c r="E358" s="70">
        <f>E182</f>
        <v>30</v>
      </c>
    </row>
    <row r="359" spans="3:5" x14ac:dyDescent="0.25">
      <c r="C359" s="69" t="s">
        <v>377</v>
      </c>
      <c r="E359" s="70">
        <f>E306</f>
        <v>561</v>
      </c>
    </row>
    <row r="360" spans="3:5" x14ac:dyDescent="0.25">
      <c r="C360" s="69" t="s">
        <v>378</v>
      </c>
      <c r="E360" s="70">
        <f>E289</f>
        <v>510</v>
      </c>
    </row>
    <row r="361" spans="3:5" x14ac:dyDescent="0.25">
      <c r="C361" s="69" t="s">
        <v>379</v>
      </c>
      <c r="E361" s="70">
        <f>E141</f>
        <v>250</v>
      </c>
    </row>
    <row r="362" spans="3:5" x14ac:dyDescent="0.25">
      <c r="C362" s="69" t="s">
        <v>380</v>
      </c>
      <c r="E362" s="70">
        <f>E148+E145</f>
        <v>1435</v>
      </c>
    </row>
    <row r="363" spans="3:5" x14ac:dyDescent="0.25">
      <c r="C363" s="69" t="s">
        <v>381</v>
      </c>
      <c r="E363" s="70">
        <f>E129</f>
        <v>1795</v>
      </c>
    </row>
    <row r="364" spans="3:5" x14ac:dyDescent="0.25">
      <c r="C364" s="69" t="s">
        <v>426</v>
      </c>
    </row>
    <row r="365" spans="3:5" x14ac:dyDescent="0.25">
      <c r="C365" s="69" t="s">
        <v>382</v>
      </c>
      <c r="E365" s="70">
        <f>E319+E322</f>
        <v>13835</v>
      </c>
    </row>
    <row r="366" spans="3:5" x14ac:dyDescent="0.25">
      <c r="C366" s="69" t="s">
        <v>433</v>
      </c>
      <c r="E366" s="70">
        <v>0</v>
      </c>
    </row>
    <row r="367" spans="3:5" x14ac:dyDescent="0.25">
      <c r="C367" s="69" t="s">
        <v>469</v>
      </c>
      <c r="E367" s="70">
        <f>E292</f>
        <v>173.5</v>
      </c>
    </row>
    <row r="368" spans="3:5" x14ac:dyDescent="0.25">
      <c r="C368" s="69" t="s">
        <v>383</v>
      </c>
      <c r="E368" s="70">
        <f>E55+E58</f>
        <v>889.95</v>
      </c>
    </row>
    <row r="369" spans="3:7" x14ac:dyDescent="0.25">
      <c r="C369" s="69" t="s">
        <v>400</v>
      </c>
      <c r="E369" s="70">
        <f>E62</f>
        <v>50</v>
      </c>
    </row>
    <row r="370" spans="3:7" x14ac:dyDescent="0.25">
      <c r="C370" s="69" t="s">
        <v>427</v>
      </c>
      <c r="E370" s="70">
        <f>E313</f>
        <v>881.25</v>
      </c>
    </row>
    <row r="371" spans="3:7" x14ac:dyDescent="0.25">
      <c r="C371" s="69" t="s">
        <v>384</v>
      </c>
      <c r="E371" s="70">
        <f>E65</f>
        <v>1050.0899999999999</v>
      </c>
    </row>
    <row r="372" spans="3:7" x14ac:dyDescent="0.25">
      <c r="C372" s="69" t="s">
        <v>385</v>
      </c>
      <c r="E372" s="70">
        <f>E70</f>
        <v>12609.1</v>
      </c>
    </row>
    <row r="373" spans="3:7" x14ac:dyDescent="0.25">
      <c r="C373" s="69" t="s">
        <v>428</v>
      </c>
    </row>
    <row r="374" spans="3:7" x14ac:dyDescent="0.25">
      <c r="C374" s="69" t="s">
        <v>386</v>
      </c>
      <c r="E374" s="70">
        <f>E161+E155+E164</f>
        <v>7879.1</v>
      </c>
    </row>
    <row r="375" spans="3:7" x14ac:dyDescent="0.25">
      <c r="C375" s="69" t="s">
        <v>387</v>
      </c>
      <c r="E375" s="70">
        <f>E135</f>
        <v>7342</v>
      </c>
    </row>
    <row r="376" spans="3:7" x14ac:dyDescent="0.25">
      <c r="C376" s="69" t="s">
        <v>388</v>
      </c>
      <c r="E376" s="70">
        <f>E169</f>
        <v>250</v>
      </c>
    </row>
    <row r="377" spans="3:7" x14ac:dyDescent="0.25">
      <c r="C377" s="69" t="s">
        <v>389</v>
      </c>
      <c r="E377" s="70">
        <f>E78</f>
        <v>2785.16</v>
      </c>
      <c r="G377" s="70"/>
    </row>
    <row r="378" spans="3:7" x14ac:dyDescent="0.25">
      <c r="C378" s="69" t="s">
        <v>167</v>
      </c>
      <c r="E378" s="70">
        <f>E12+E16+E31+E38+E81+E111+E117+E123+E282</f>
        <v>44288.01</v>
      </c>
    </row>
    <row r="379" spans="3:7" x14ac:dyDescent="0.25">
      <c r="C379" s="69"/>
      <c r="E379" s="70">
        <f>SUM(E343:E378)</f>
        <v>468912.67999999993</v>
      </c>
      <c r="F379" s="70">
        <f>E339-E379</f>
        <v>0</v>
      </c>
    </row>
    <row r="380" spans="3:7" x14ac:dyDescent="0.25">
      <c r="C380" s="69"/>
    </row>
    <row r="381" spans="3:7" x14ac:dyDescent="0.25">
      <c r="C381" s="69"/>
    </row>
    <row r="382" spans="3:7" x14ac:dyDescent="0.25">
      <c r="C382" s="69"/>
    </row>
    <row r="383" spans="3:7" x14ac:dyDescent="0.25">
      <c r="C383" s="69"/>
    </row>
    <row r="384" spans="3:7" x14ac:dyDescent="0.25">
      <c r="C384" s="69"/>
    </row>
    <row r="385" spans="3:3" x14ac:dyDescent="0.25">
      <c r="C385" s="69"/>
    </row>
    <row r="386" spans="3:3" x14ac:dyDescent="0.25">
      <c r="C386" s="69"/>
    </row>
  </sheetData>
  <mergeCells count="5">
    <mergeCell ref="A327:E327"/>
    <mergeCell ref="A5:E5"/>
    <mergeCell ref="A6:E6"/>
    <mergeCell ref="A325:D325"/>
    <mergeCell ref="C4:E4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81"/>
  <sheetViews>
    <sheetView tabSelected="1" view="pageBreakPreview" topLeftCell="A49" zoomScale="95" zoomScaleNormal="100" zoomScaleSheetLayoutView="95" workbookViewId="0">
      <selection activeCell="C8" sqref="C8"/>
    </sheetView>
  </sheetViews>
  <sheetFormatPr defaultRowHeight="15.75" outlineLevelRow="6" x14ac:dyDescent="0.25"/>
  <cols>
    <col min="1" max="1" width="64.710937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F1" s="157" t="s">
        <v>525</v>
      </c>
    </row>
    <row r="2" spans="1:7" x14ac:dyDescent="0.25">
      <c r="F2" s="157" t="s">
        <v>578</v>
      </c>
    </row>
    <row r="3" spans="1:7" x14ac:dyDescent="0.25">
      <c r="F3" s="157" t="s">
        <v>576</v>
      </c>
    </row>
    <row r="4" spans="1:7" x14ac:dyDescent="0.25">
      <c r="C4" s="180"/>
      <c r="D4" s="180"/>
      <c r="E4" s="180"/>
      <c r="F4" s="98" t="s">
        <v>572</v>
      </c>
    </row>
    <row r="5" spans="1:7" ht="18.75" x14ac:dyDescent="0.3">
      <c r="A5" s="200" t="s">
        <v>317</v>
      </c>
      <c r="B5" s="200"/>
      <c r="C5" s="200"/>
      <c r="D5" s="200"/>
      <c r="E5" s="200"/>
      <c r="F5" s="200"/>
    </row>
    <row r="6" spans="1:7" ht="48" customHeight="1" x14ac:dyDescent="0.25">
      <c r="A6" s="193" t="s">
        <v>560</v>
      </c>
      <c r="B6" s="193"/>
      <c r="C6" s="193"/>
      <c r="D6" s="193"/>
      <c r="E6" s="193"/>
      <c r="F6" s="193"/>
    </row>
    <row r="7" spans="1:7" x14ac:dyDescent="0.25">
      <c r="A7" s="135"/>
      <c r="B7" s="2"/>
      <c r="C7" s="2"/>
      <c r="D7" s="2"/>
      <c r="F7" s="158" t="s">
        <v>394</v>
      </c>
    </row>
    <row r="8" spans="1:7" ht="31.5" x14ac:dyDescent="0.25">
      <c r="A8" s="6" t="s">
        <v>0</v>
      </c>
      <c r="B8" s="6" t="s">
        <v>2</v>
      </c>
      <c r="C8" s="6" t="s">
        <v>3</v>
      </c>
      <c r="D8" s="6" t="s">
        <v>4</v>
      </c>
      <c r="E8" s="6" t="s">
        <v>438</v>
      </c>
      <c r="F8" s="6" t="s">
        <v>439</v>
      </c>
    </row>
    <row r="9" spans="1:7" s="10" customFormat="1" x14ac:dyDescent="0.2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56384.53</v>
      </c>
      <c r="F9" s="26">
        <f>F10+F15+F30+F37+F52</f>
        <v>56573.729999999996</v>
      </c>
      <c r="G9" s="67"/>
    </row>
    <row r="10" spans="1:7" ht="31.5" outlineLevel="1" x14ac:dyDescent="0.25">
      <c r="A10" s="11" t="s">
        <v>42</v>
      </c>
      <c r="B10" s="12" t="s">
        <v>43</v>
      </c>
      <c r="C10" s="12" t="s">
        <v>166</v>
      </c>
      <c r="D10" s="12" t="s">
        <v>8</v>
      </c>
      <c r="E10" s="24">
        <f t="shared" ref="E10:F13" si="0">E11</f>
        <v>1756.79</v>
      </c>
      <c r="F10" s="24">
        <f t="shared" si="0"/>
        <v>1756.79</v>
      </c>
    </row>
    <row r="11" spans="1:7" outlineLevel="2" x14ac:dyDescent="0.25">
      <c r="A11" s="11" t="s">
        <v>319</v>
      </c>
      <c r="B11" s="12" t="s">
        <v>43</v>
      </c>
      <c r="C11" s="12" t="s">
        <v>167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7" outlineLevel="4" x14ac:dyDescent="0.25">
      <c r="A12" s="11" t="s">
        <v>44</v>
      </c>
      <c r="B12" s="12" t="s">
        <v>43</v>
      </c>
      <c r="C12" s="12" t="s">
        <v>175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7" ht="63" outlineLevel="5" x14ac:dyDescent="0.2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7" ht="31.5" outlineLevel="6" x14ac:dyDescent="0.25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  <c r="F14" s="159">
        <v>1756.79</v>
      </c>
    </row>
    <row r="15" spans="1:7" ht="47.25" outlineLevel="1" x14ac:dyDescent="0.25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7" outlineLevel="3" x14ac:dyDescent="0.25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outlineLevel="4" x14ac:dyDescent="0.25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 x14ac:dyDescent="0.2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 x14ac:dyDescent="0.25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  <c r="F19" s="159">
        <v>1689</v>
      </c>
    </row>
    <row r="20" spans="1:6" ht="47.25" outlineLevel="4" x14ac:dyDescent="0.25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 x14ac:dyDescent="0.2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 x14ac:dyDescent="0.25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  <c r="F22" s="159">
        <v>1666.61</v>
      </c>
    </row>
    <row r="23" spans="1:6" ht="31.5" outlineLevel="5" x14ac:dyDescent="0.2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 x14ac:dyDescent="0.25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139</v>
      </c>
      <c r="F24" s="159">
        <v>135</v>
      </c>
    </row>
    <row r="25" spans="1:6" outlineLevel="5" x14ac:dyDescent="0.2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  <c r="F25" s="24">
        <f>F26</f>
        <v>5.5</v>
      </c>
    </row>
    <row r="26" spans="1:6" outlineLevel="6" x14ac:dyDescent="0.25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  <c r="F26" s="159">
        <v>5.5</v>
      </c>
    </row>
    <row r="27" spans="1:6" outlineLevel="4" x14ac:dyDescent="0.25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 x14ac:dyDescent="0.2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 x14ac:dyDescent="0.25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  <c r="F29" s="159">
        <v>180</v>
      </c>
    </row>
    <row r="30" spans="1:6" ht="47.25" outlineLevel="1" x14ac:dyDescent="0.25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  <c r="F30" s="24">
        <f>F31</f>
        <v>11006.49</v>
      </c>
    </row>
    <row r="31" spans="1:6" outlineLevel="3" x14ac:dyDescent="0.25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 x14ac:dyDescent="0.25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 x14ac:dyDescent="0.2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 x14ac:dyDescent="0.25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  <c r="F34" s="159">
        <v>10996.49</v>
      </c>
    </row>
    <row r="35" spans="1:6" ht="31.5" outlineLevel="5" x14ac:dyDescent="0.2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 x14ac:dyDescent="0.25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  <c r="F36" s="159">
        <v>10</v>
      </c>
    </row>
    <row r="37" spans="1:6" ht="47.25" outlineLevel="1" x14ac:dyDescent="0.25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5795</v>
      </c>
      <c r="F37" s="24">
        <f>F38</f>
        <v>5795</v>
      </c>
    </row>
    <row r="38" spans="1:6" outlineLevel="3" x14ac:dyDescent="0.25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 x14ac:dyDescent="0.25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 x14ac:dyDescent="0.2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 x14ac:dyDescent="0.25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4223.8</v>
      </c>
      <c r="F41" s="159">
        <v>4223.8</v>
      </c>
    </row>
    <row r="42" spans="1:6" ht="31.5" outlineLevel="5" x14ac:dyDescent="0.2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 x14ac:dyDescent="0.25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162.4</v>
      </c>
      <c r="F43" s="159">
        <v>162.4</v>
      </c>
    </row>
    <row r="44" spans="1:6" outlineLevel="5" x14ac:dyDescent="0.2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  <c r="F44" s="24">
        <f>F45</f>
        <v>2</v>
      </c>
    </row>
    <row r="45" spans="1:6" outlineLevel="6" x14ac:dyDescent="0.25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  <c r="F45" s="159">
        <v>2</v>
      </c>
    </row>
    <row r="46" spans="1:6" outlineLevel="4" x14ac:dyDescent="0.25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 x14ac:dyDescent="0.2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 x14ac:dyDescent="0.25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883.8</v>
      </c>
      <c r="F48" s="159">
        <v>883.8</v>
      </c>
    </row>
    <row r="49" spans="1:6" ht="31.5" outlineLevel="4" x14ac:dyDescent="0.25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 x14ac:dyDescent="0.2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 x14ac:dyDescent="0.25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  <c r="F51" s="159">
        <v>523</v>
      </c>
    </row>
    <row r="52" spans="1:6" outlineLevel="1" x14ac:dyDescent="0.25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34146.14</v>
      </c>
      <c r="F52" s="24">
        <f>F53+F81+F77</f>
        <v>34339.339999999997</v>
      </c>
    </row>
    <row r="53" spans="1:6" ht="47.25" outlineLevel="2" x14ac:dyDescent="0.25">
      <c r="A53" s="11" t="s">
        <v>488</v>
      </c>
      <c r="B53" s="12" t="s">
        <v>27</v>
      </c>
      <c r="C53" s="12" t="s">
        <v>169</v>
      </c>
      <c r="D53" s="12" t="s">
        <v>8</v>
      </c>
      <c r="E53" s="24">
        <f>E54+E65+E70+E61</f>
        <v>14373.190000000002</v>
      </c>
      <c r="F53" s="24">
        <f>F54+F65+F70+F61</f>
        <v>14566.39</v>
      </c>
    </row>
    <row r="54" spans="1:6" ht="31.5" outlineLevel="3" x14ac:dyDescent="0.25">
      <c r="A54" s="11" t="s">
        <v>489</v>
      </c>
      <c r="B54" s="12" t="s">
        <v>27</v>
      </c>
      <c r="C54" s="12" t="s">
        <v>177</v>
      </c>
      <c r="D54" s="12" t="s">
        <v>8</v>
      </c>
      <c r="E54" s="24">
        <f>E55+E58</f>
        <v>869.95</v>
      </c>
      <c r="F54" s="24">
        <f>F55+F58</f>
        <v>860.2</v>
      </c>
    </row>
    <row r="55" spans="1:6" ht="47.25" outlineLevel="4" x14ac:dyDescent="0.25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603.95000000000005</v>
      </c>
      <c r="F55" s="24">
        <f>F56</f>
        <v>594.20000000000005</v>
      </c>
    </row>
    <row r="56" spans="1:6" ht="31.5" outlineLevel="5" x14ac:dyDescent="0.2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603.95000000000005</v>
      </c>
      <c r="F56" s="24">
        <f>F57</f>
        <v>594.20000000000005</v>
      </c>
    </row>
    <row r="57" spans="1:6" ht="31.5" outlineLevel="6" x14ac:dyDescent="0.25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385+218.95</f>
        <v>603.95000000000005</v>
      </c>
      <c r="F57" s="159">
        <f>218.95+375.25</f>
        <v>594.20000000000005</v>
      </c>
    </row>
    <row r="58" spans="1:6" outlineLevel="4" x14ac:dyDescent="0.25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266</v>
      </c>
      <c r="F58" s="24">
        <f>F59</f>
        <v>266</v>
      </c>
    </row>
    <row r="59" spans="1:6" ht="31.5" outlineLevel="5" x14ac:dyDescent="0.2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266</v>
      </c>
      <c r="F59" s="24">
        <f>F60</f>
        <v>266</v>
      </c>
    </row>
    <row r="60" spans="1:6" ht="31.5" outlineLevel="6" x14ac:dyDescent="0.25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28+220+18</f>
        <v>266</v>
      </c>
      <c r="F60" s="159">
        <f>28+220+18</f>
        <v>266</v>
      </c>
    </row>
    <row r="61" spans="1:6" ht="31.5" outlineLevel="6" x14ac:dyDescent="0.25">
      <c r="A61" s="107" t="s">
        <v>540</v>
      </c>
      <c r="B61" s="12" t="s">
        <v>27</v>
      </c>
      <c r="C61" s="12" t="s">
        <v>398</v>
      </c>
      <c r="D61" s="12" t="s">
        <v>8</v>
      </c>
      <c r="E61" s="24">
        <f t="shared" ref="E61:F63" si="1">E62</f>
        <v>48</v>
      </c>
      <c r="F61" s="24">
        <f t="shared" si="1"/>
        <v>47</v>
      </c>
    </row>
    <row r="62" spans="1:6" ht="31.5" outlineLevel="6" x14ac:dyDescent="0.25">
      <c r="A62" s="90" t="s">
        <v>397</v>
      </c>
      <c r="B62" s="12" t="s">
        <v>27</v>
      </c>
      <c r="C62" s="12" t="s">
        <v>399</v>
      </c>
      <c r="D62" s="12" t="s">
        <v>8</v>
      </c>
      <c r="E62" s="24">
        <f t="shared" si="1"/>
        <v>48</v>
      </c>
      <c r="F62" s="24">
        <f t="shared" si="1"/>
        <v>47</v>
      </c>
    </row>
    <row r="63" spans="1:6" ht="31.5" outlineLevel="6" x14ac:dyDescent="0.25">
      <c r="A63" s="11" t="s">
        <v>18</v>
      </c>
      <c r="B63" s="12" t="s">
        <v>27</v>
      </c>
      <c r="C63" s="12" t="s">
        <v>399</v>
      </c>
      <c r="D63" s="12" t="s">
        <v>19</v>
      </c>
      <c r="E63" s="24">
        <f t="shared" si="1"/>
        <v>48</v>
      </c>
      <c r="F63" s="24">
        <f t="shared" si="1"/>
        <v>47</v>
      </c>
    </row>
    <row r="64" spans="1:6" ht="31.5" outlineLevel="6" x14ac:dyDescent="0.25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48</v>
      </c>
      <c r="F64" s="159">
        <v>47</v>
      </c>
    </row>
    <row r="65" spans="1:6" ht="47.25" outlineLevel="4" x14ac:dyDescent="0.25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  <c r="F65" s="24">
        <f>F66+F68</f>
        <v>1050.0899999999999</v>
      </c>
    </row>
    <row r="66" spans="1:6" ht="31.5" outlineLevel="5" x14ac:dyDescent="0.2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  <c r="F66" s="24">
        <f>F67</f>
        <v>857.41</v>
      </c>
    </row>
    <row r="67" spans="1:6" ht="31.5" outlineLevel="6" x14ac:dyDescent="0.25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  <c r="F67" s="159">
        <v>857.41</v>
      </c>
    </row>
    <row r="68" spans="1:6" outlineLevel="5" x14ac:dyDescent="0.2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  <c r="F68" s="24">
        <f>F69</f>
        <v>192.68</v>
      </c>
    </row>
    <row r="69" spans="1:6" outlineLevel="6" x14ac:dyDescent="0.25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  <c r="F69" s="159">
        <v>192.68</v>
      </c>
    </row>
    <row r="70" spans="1:6" ht="31.5" outlineLevel="4" x14ac:dyDescent="0.25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12405.150000000001</v>
      </c>
      <c r="F70" s="24">
        <f>F71+F73+F75</f>
        <v>12609.1</v>
      </c>
    </row>
    <row r="71" spans="1:6" ht="63" outlineLevel="5" x14ac:dyDescent="0.2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  <c r="F71" s="24">
        <f>F72</f>
        <v>5021.6400000000003</v>
      </c>
    </row>
    <row r="72" spans="1:6" outlineLevel="6" x14ac:dyDescent="0.25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  <c r="F72" s="159">
        <v>5021.6400000000003</v>
      </c>
    </row>
    <row r="73" spans="1:6" ht="31.5" outlineLevel="5" x14ac:dyDescent="0.2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6594.51</v>
      </c>
      <c r="F73" s="24">
        <f>F74</f>
        <v>6798.46</v>
      </c>
    </row>
    <row r="74" spans="1:6" ht="31.5" outlineLevel="6" x14ac:dyDescent="0.25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6594.51</v>
      </c>
      <c r="F74" s="159">
        <v>6798.46</v>
      </c>
    </row>
    <row r="75" spans="1:6" outlineLevel="5" x14ac:dyDescent="0.2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  <c r="F75" s="24">
        <f>F76</f>
        <v>789</v>
      </c>
    </row>
    <row r="76" spans="1:6" outlineLevel="6" x14ac:dyDescent="0.25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  <c r="F76" s="159">
        <v>789</v>
      </c>
    </row>
    <row r="77" spans="1:6" ht="63" outlineLevel="6" x14ac:dyDescent="0.25">
      <c r="A77" s="96" t="s">
        <v>494</v>
      </c>
      <c r="B77" s="77" t="s">
        <v>27</v>
      </c>
      <c r="C77" s="77" t="s">
        <v>180</v>
      </c>
      <c r="D77" s="77" t="s">
        <v>8</v>
      </c>
      <c r="E77" s="24">
        <f t="shared" ref="E77:F79" si="2">E78</f>
        <v>2785.16</v>
      </c>
      <c r="F77" s="24">
        <f t="shared" si="2"/>
        <v>2785.16</v>
      </c>
    </row>
    <row r="78" spans="1:6" ht="31.5" outlineLevel="6" x14ac:dyDescent="0.25">
      <c r="A78" s="58" t="s">
        <v>52</v>
      </c>
      <c r="B78" s="77" t="s">
        <v>27</v>
      </c>
      <c r="C78" s="77" t="s">
        <v>181</v>
      </c>
      <c r="D78" s="77" t="s">
        <v>8</v>
      </c>
      <c r="E78" s="24">
        <f t="shared" si="2"/>
        <v>2785.16</v>
      </c>
      <c r="F78" s="24">
        <f t="shared" si="2"/>
        <v>2785.16</v>
      </c>
    </row>
    <row r="79" spans="1:6" ht="31.5" outlineLevel="6" x14ac:dyDescent="0.25">
      <c r="A79" s="76" t="s">
        <v>53</v>
      </c>
      <c r="B79" s="77" t="s">
        <v>27</v>
      </c>
      <c r="C79" s="77" t="s">
        <v>181</v>
      </c>
      <c r="D79" s="77" t="s">
        <v>54</v>
      </c>
      <c r="E79" s="24">
        <f t="shared" si="2"/>
        <v>2785.16</v>
      </c>
      <c r="F79" s="24">
        <f t="shared" si="2"/>
        <v>2785.16</v>
      </c>
    </row>
    <row r="80" spans="1:6" outlineLevel="6" x14ac:dyDescent="0.25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  <c r="F80" s="159">
        <v>2785.16</v>
      </c>
    </row>
    <row r="81" spans="1:6" outlineLevel="2" x14ac:dyDescent="0.25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E82+E88+E93+E98+E101+E85</f>
        <v>16987.79</v>
      </c>
      <c r="F81" s="24">
        <f>F82+F88+F93+F98+F101+F85</f>
        <v>16987.79</v>
      </c>
    </row>
    <row r="82" spans="1:6" ht="47.25" outlineLevel="4" x14ac:dyDescent="0.25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  <c r="F82" s="24">
        <f>F83</f>
        <v>13572.39</v>
      </c>
    </row>
    <row r="83" spans="1:6" ht="63" outlineLevel="5" x14ac:dyDescent="0.2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  <c r="F83" s="24">
        <f>F84</f>
        <v>13572.39</v>
      </c>
    </row>
    <row r="84" spans="1:6" ht="31.5" outlineLevel="6" x14ac:dyDescent="0.25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  <c r="F84" s="159">
        <v>13572.39</v>
      </c>
    </row>
    <row r="85" spans="1:6" ht="47.25" outlineLevel="6" x14ac:dyDescent="0.25">
      <c r="A85" s="11" t="s">
        <v>431</v>
      </c>
      <c r="B85" s="12" t="s">
        <v>27</v>
      </c>
      <c r="C85" s="12" t="s">
        <v>432</v>
      </c>
      <c r="D85" s="12" t="s">
        <v>8</v>
      </c>
      <c r="E85" s="24">
        <f>E86</f>
        <v>60</v>
      </c>
      <c r="F85" s="24">
        <f>F86</f>
        <v>60</v>
      </c>
    </row>
    <row r="86" spans="1:6" ht="63" outlineLevel="6" x14ac:dyDescent="0.25">
      <c r="A86" s="11" t="s">
        <v>14</v>
      </c>
      <c r="B86" s="12" t="s">
        <v>27</v>
      </c>
      <c r="C86" s="12" t="s">
        <v>432</v>
      </c>
      <c r="D86" s="12" t="s">
        <v>15</v>
      </c>
      <c r="E86" s="24">
        <f>E87</f>
        <v>60</v>
      </c>
      <c r="F86" s="24">
        <f>F87</f>
        <v>60</v>
      </c>
    </row>
    <row r="87" spans="1:6" ht="31.5" outlineLevel="6" x14ac:dyDescent="0.25">
      <c r="A87" s="11" t="s">
        <v>16</v>
      </c>
      <c r="B87" s="12" t="s">
        <v>27</v>
      </c>
      <c r="C87" s="12" t="s">
        <v>432</v>
      </c>
      <c r="D87" s="12" t="s">
        <v>17</v>
      </c>
      <c r="E87" s="24">
        <v>60</v>
      </c>
      <c r="F87" s="159">
        <v>60</v>
      </c>
    </row>
    <row r="88" spans="1:6" ht="78.75" outlineLevel="4" x14ac:dyDescent="0.25">
      <c r="A88" s="28" t="s">
        <v>510</v>
      </c>
      <c r="B88" s="12" t="s">
        <v>27</v>
      </c>
      <c r="C88" s="12" t="s">
        <v>333</v>
      </c>
      <c r="D88" s="12" t="s">
        <v>8</v>
      </c>
      <c r="E88" s="24">
        <f>E89+E91</f>
        <v>1163</v>
      </c>
      <c r="F88" s="24">
        <f>F89+F91</f>
        <v>1163</v>
      </c>
    </row>
    <row r="89" spans="1:6" ht="63" outlineLevel="5" x14ac:dyDescent="0.2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  <c r="F89" s="24">
        <f>F90</f>
        <v>1024</v>
      </c>
    </row>
    <row r="90" spans="1:6" ht="31.5" outlineLevel="6" x14ac:dyDescent="0.25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  <c r="F90" s="159">
        <v>1024</v>
      </c>
    </row>
    <row r="91" spans="1:6" ht="31.5" outlineLevel="5" x14ac:dyDescent="0.2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139</v>
      </c>
      <c r="F91" s="24">
        <f>F92</f>
        <v>139</v>
      </c>
    </row>
    <row r="92" spans="1:6" ht="31.5" outlineLevel="6" x14ac:dyDescent="0.25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139</v>
      </c>
      <c r="F92" s="159">
        <v>139</v>
      </c>
    </row>
    <row r="93" spans="1:6" ht="78.75" outlineLevel="4" x14ac:dyDescent="0.25">
      <c r="A93" s="28" t="s">
        <v>512</v>
      </c>
      <c r="B93" s="12" t="s">
        <v>27</v>
      </c>
      <c r="C93" s="12" t="s">
        <v>332</v>
      </c>
      <c r="D93" s="12" t="s">
        <v>8</v>
      </c>
      <c r="E93" s="24">
        <f>E94+E96</f>
        <v>1003.4</v>
      </c>
      <c r="F93" s="24">
        <f>F94+F96</f>
        <v>1003.4</v>
      </c>
    </row>
    <row r="94" spans="1:6" ht="63" outlineLevel="5" x14ac:dyDescent="0.25">
      <c r="A94" s="11" t="s">
        <v>14</v>
      </c>
      <c r="B94" s="12" t="s">
        <v>27</v>
      </c>
      <c r="C94" s="12" t="s">
        <v>332</v>
      </c>
      <c r="D94" s="12" t="s">
        <v>15</v>
      </c>
      <c r="E94" s="24">
        <f>E95</f>
        <v>983.4</v>
      </c>
      <c r="F94" s="24">
        <f>F95</f>
        <v>983.4</v>
      </c>
    </row>
    <row r="95" spans="1:6" ht="31.5" outlineLevel="6" x14ac:dyDescent="0.25">
      <c r="A95" s="11" t="s">
        <v>16</v>
      </c>
      <c r="B95" s="12" t="s">
        <v>27</v>
      </c>
      <c r="C95" s="12" t="s">
        <v>332</v>
      </c>
      <c r="D95" s="12" t="s">
        <v>17</v>
      </c>
      <c r="E95" s="24">
        <v>983.4</v>
      </c>
      <c r="F95" s="159">
        <v>983.4</v>
      </c>
    </row>
    <row r="96" spans="1:6" ht="31.5" outlineLevel="5" x14ac:dyDescent="0.25">
      <c r="A96" s="11" t="s">
        <v>18</v>
      </c>
      <c r="B96" s="12" t="s">
        <v>27</v>
      </c>
      <c r="C96" s="12" t="s">
        <v>332</v>
      </c>
      <c r="D96" s="12" t="s">
        <v>19</v>
      </c>
      <c r="E96" s="24">
        <f>E97</f>
        <v>20</v>
      </c>
      <c r="F96" s="24">
        <f>F97</f>
        <v>20</v>
      </c>
    </row>
    <row r="97" spans="1:6" ht="31.5" outlineLevel="6" x14ac:dyDescent="0.25">
      <c r="A97" s="11" t="s">
        <v>20</v>
      </c>
      <c r="B97" s="12" t="s">
        <v>27</v>
      </c>
      <c r="C97" s="12" t="s">
        <v>332</v>
      </c>
      <c r="D97" s="12" t="s">
        <v>21</v>
      </c>
      <c r="E97" s="24">
        <v>20</v>
      </c>
      <c r="F97" s="159">
        <v>20</v>
      </c>
    </row>
    <row r="98" spans="1:6" ht="63" outlineLevel="4" x14ac:dyDescent="0.25">
      <c r="A98" s="28" t="s">
        <v>516</v>
      </c>
      <c r="B98" s="12" t="s">
        <v>27</v>
      </c>
      <c r="C98" s="12" t="s">
        <v>334</v>
      </c>
      <c r="D98" s="12" t="s">
        <v>8</v>
      </c>
      <c r="E98" s="24">
        <f>E99</f>
        <v>651</v>
      </c>
      <c r="F98" s="24">
        <f>F99</f>
        <v>651</v>
      </c>
    </row>
    <row r="99" spans="1:6" ht="63" outlineLevel="5" x14ac:dyDescent="0.25">
      <c r="A99" s="11" t="s">
        <v>14</v>
      </c>
      <c r="B99" s="12" t="s">
        <v>27</v>
      </c>
      <c r="C99" s="12" t="s">
        <v>334</v>
      </c>
      <c r="D99" s="12" t="s">
        <v>15</v>
      </c>
      <c r="E99" s="24">
        <f>E100</f>
        <v>651</v>
      </c>
      <c r="F99" s="24">
        <f>F100</f>
        <v>651</v>
      </c>
    </row>
    <row r="100" spans="1:6" ht="31.5" outlineLevel="6" x14ac:dyDescent="0.25">
      <c r="A100" s="11" t="s">
        <v>16</v>
      </c>
      <c r="B100" s="12" t="s">
        <v>27</v>
      </c>
      <c r="C100" s="12" t="s">
        <v>334</v>
      </c>
      <c r="D100" s="12" t="s">
        <v>17</v>
      </c>
      <c r="E100" s="24">
        <v>651</v>
      </c>
      <c r="F100" s="159">
        <v>651</v>
      </c>
    </row>
    <row r="101" spans="1:6" ht="78.75" outlineLevel="4" x14ac:dyDescent="0.25">
      <c r="A101" s="28" t="s">
        <v>514</v>
      </c>
      <c r="B101" s="12" t="s">
        <v>27</v>
      </c>
      <c r="C101" s="12" t="s">
        <v>335</v>
      </c>
      <c r="D101" s="12" t="s">
        <v>8</v>
      </c>
      <c r="E101" s="24">
        <f>E102+E104</f>
        <v>538</v>
      </c>
      <c r="F101" s="24">
        <f>F102+F104</f>
        <v>538</v>
      </c>
    </row>
    <row r="102" spans="1:6" ht="63" outlineLevel="5" x14ac:dyDescent="0.25">
      <c r="A102" s="11" t="s">
        <v>14</v>
      </c>
      <c r="B102" s="12" t="s">
        <v>27</v>
      </c>
      <c r="C102" s="12" t="s">
        <v>335</v>
      </c>
      <c r="D102" s="12" t="s">
        <v>15</v>
      </c>
      <c r="E102" s="24">
        <f>E103</f>
        <v>518</v>
      </c>
      <c r="F102" s="24">
        <f>F103</f>
        <v>518</v>
      </c>
    </row>
    <row r="103" spans="1:6" ht="31.5" outlineLevel="6" x14ac:dyDescent="0.25">
      <c r="A103" s="11" t="s">
        <v>16</v>
      </c>
      <c r="B103" s="12" t="s">
        <v>27</v>
      </c>
      <c r="C103" s="12" t="s">
        <v>335</v>
      </c>
      <c r="D103" s="12" t="s">
        <v>17</v>
      </c>
      <c r="E103" s="24">
        <v>518</v>
      </c>
      <c r="F103" s="159">
        <v>518</v>
      </c>
    </row>
    <row r="104" spans="1:6" ht="31.5" outlineLevel="5" x14ac:dyDescent="0.25">
      <c r="A104" s="11" t="s">
        <v>18</v>
      </c>
      <c r="B104" s="12" t="s">
        <v>27</v>
      </c>
      <c r="C104" s="12" t="s">
        <v>335</v>
      </c>
      <c r="D104" s="12" t="s">
        <v>19</v>
      </c>
      <c r="E104" s="24">
        <f>E105</f>
        <v>20</v>
      </c>
      <c r="F104" s="24">
        <f>F105</f>
        <v>20</v>
      </c>
    </row>
    <row r="105" spans="1:6" ht="31.5" outlineLevel="6" x14ac:dyDescent="0.25">
      <c r="A105" s="11" t="s">
        <v>20</v>
      </c>
      <c r="B105" s="12" t="s">
        <v>27</v>
      </c>
      <c r="C105" s="12" t="s">
        <v>335</v>
      </c>
      <c r="D105" s="12" t="s">
        <v>21</v>
      </c>
      <c r="E105" s="24">
        <v>20</v>
      </c>
      <c r="F105" s="159">
        <v>20</v>
      </c>
    </row>
    <row r="106" spans="1:6" s="10" customFormat="1" x14ac:dyDescent="0.25">
      <c r="A106" s="8" t="s">
        <v>160</v>
      </c>
      <c r="B106" s="9" t="s">
        <v>30</v>
      </c>
      <c r="C106" s="9" t="s">
        <v>166</v>
      </c>
      <c r="D106" s="9" t="s">
        <v>8</v>
      </c>
      <c r="E106" s="26">
        <f t="shared" ref="E106:F110" si="3">E107</f>
        <v>1160</v>
      </c>
      <c r="F106" s="26">
        <f t="shared" si="3"/>
        <v>1160</v>
      </c>
    </row>
    <row r="107" spans="1:6" outlineLevel="1" x14ac:dyDescent="0.25">
      <c r="A107" s="11" t="s">
        <v>161</v>
      </c>
      <c r="B107" s="12" t="s">
        <v>162</v>
      </c>
      <c r="C107" s="12" t="s">
        <v>166</v>
      </c>
      <c r="D107" s="12" t="s">
        <v>8</v>
      </c>
      <c r="E107" s="24">
        <f t="shared" si="3"/>
        <v>1160</v>
      </c>
      <c r="F107" s="24">
        <f t="shared" si="3"/>
        <v>1160</v>
      </c>
    </row>
    <row r="108" spans="1:6" outlineLevel="3" x14ac:dyDescent="0.25">
      <c r="A108" s="11" t="s">
        <v>319</v>
      </c>
      <c r="B108" s="12" t="s">
        <v>162</v>
      </c>
      <c r="C108" s="12" t="s">
        <v>167</v>
      </c>
      <c r="D108" s="12" t="s">
        <v>8</v>
      </c>
      <c r="E108" s="24">
        <f t="shared" si="3"/>
        <v>1160</v>
      </c>
      <c r="F108" s="24">
        <f t="shared" si="3"/>
        <v>1160</v>
      </c>
    </row>
    <row r="109" spans="1:6" ht="78.75" outlineLevel="4" x14ac:dyDescent="0.25">
      <c r="A109" s="28" t="s">
        <v>519</v>
      </c>
      <c r="B109" s="12" t="s">
        <v>162</v>
      </c>
      <c r="C109" s="12" t="s">
        <v>336</v>
      </c>
      <c r="D109" s="12" t="s">
        <v>8</v>
      </c>
      <c r="E109" s="24">
        <f t="shared" si="3"/>
        <v>1160</v>
      </c>
      <c r="F109" s="24">
        <f t="shared" si="3"/>
        <v>1160</v>
      </c>
    </row>
    <row r="110" spans="1:6" outlineLevel="5" x14ac:dyDescent="0.25">
      <c r="A110" s="11" t="s">
        <v>31</v>
      </c>
      <c r="B110" s="12" t="s">
        <v>162</v>
      </c>
      <c r="C110" s="12" t="s">
        <v>336</v>
      </c>
      <c r="D110" s="12" t="s">
        <v>32</v>
      </c>
      <c r="E110" s="24">
        <f t="shared" si="3"/>
        <v>1160</v>
      </c>
      <c r="F110" s="24">
        <f t="shared" si="3"/>
        <v>1160</v>
      </c>
    </row>
    <row r="111" spans="1:6" outlineLevel="6" x14ac:dyDescent="0.25">
      <c r="A111" s="11" t="s">
        <v>163</v>
      </c>
      <c r="B111" s="12" t="s">
        <v>162</v>
      </c>
      <c r="C111" s="12" t="s">
        <v>336</v>
      </c>
      <c r="D111" s="12" t="s">
        <v>164</v>
      </c>
      <c r="E111" s="24">
        <v>1160</v>
      </c>
      <c r="F111" s="159">
        <v>1160</v>
      </c>
    </row>
    <row r="112" spans="1:6" s="10" customFormat="1" ht="31.5" x14ac:dyDescent="0.25">
      <c r="A112" s="8" t="s">
        <v>57</v>
      </c>
      <c r="B112" s="9" t="s">
        <v>58</v>
      </c>
      <c r="C112" s="9" t="s">
        <v>166</v>
      </c>
      <c r="D112" s="9" t="s">
        <v>8</v>
      </c>
      <c r="E112" s="26">
        <f t="shared" ref="E112:F116" si="4">E113</f>
        <v>65</v>
      </c>
      <c r="F112" s="26">
        <f t="shared" si="4"/>
        <v>65</v>
      </c>
    </row>
    <row r="113" spans="1:6" ht="31.5" outlineLevel="1" x14ac:dyDescent="0.25">
      <c r="A113" s="11" t="s">
        <v>59</v>
      </c>
      <c r="B113" s="12" t="s">
        <v>60</v>
      </c>
      <c r="C113" s="12" t="s">
        <v>166</v>
      </c>
      <c r="D113" s="12" t="s">
        <v>8</v>
      </c>
      <c r="E113" s="24">
        <f t="shared" si="4"/>
        <v>65</v>
      </c>
      <c r="F113" s="24">
        <f t="shared" si="4"/>
        <v>65</v>
      </c>
    </row>
    <row r="114" spans="1:6" outlineLevel="3" x14ac:dyDescent="0.25">
      <c r="A114" s="11" t="s">
        <v>319</v>
      </c>
      <c r="B114" s="12" t="s">
        <v>60</v>
      </c>
      <c r="C114" s="12" t="s">
        <v>167</v>
      </c>
      <c r="D114" s="12" t="s">
        <v>8</v>
      </c>
      <c r="E114" s="24">
        <f t="shared" si="4"/>
        <v>65</v>
      </c>
      <c r="F114" s="24">
        <f t="shared" si="4"/>
        <v>65</v>
      </c>
    </row>
    <row r="115" spans="1:6" ht="31.5" outlineLevel="4" x14ac:dyDescent="0.25">
      <c r="A115" s="11" t="s">
        <v>61</v>
      </c>
      <c r="B115" s="12" t="s">
        <v>60</v>
      </c>
      <c r="C115" s="12" t="s">
        <v>187</v>
      </c>
      <c r="D115" s="12" t="s">
        <v>8</v>
      </c>
      <c r="E115" s="24">
        <f t="shared" si="4"/>
        <v>65</v>
      </c>
      <c r="F115" s="24">
        <f t="shared" si="4"/>
        <v>65</v>
      </c>
    </row>
    <row r="116" spans="1:6" ht="31.5" outlineLevel="5" x14ac:dyDescent="0.25">
      <c r="A116" s="11" t="s">
        <v>18</v>
      </c>
      <c r="B116" s="12" t="s">
        <v>60</v>
      </c>
      <c r="C116" s="12" t="s">
        <v>187</v>
      </c>
      <c r="D116" s="12" t="s">
        <v>19</v>
      </c>
      <c r="E116" s="24">
        <f t="shared" si="4"/>
        <v>65</v>
      </c>
      <c r="F116" s="24">
        <f t="shared" si="4"/>
        <v>65</v>
      </c>
    </row>
    <row r="117" spans="1:6" ht="31.5" outlineLevel="6" x14ac:dyDescent="0.25">
      <c r="A117" s="11" t="s">
        <v>20</v>
      </c>
      <c r="B117" s="12" t="s">
        <v>60</v>
      </c>
      <c r="C117" s="12" t="s">
        <v>187</v>
      </c>
      <c r="D117" s="12" t="s">
        <v>21</v>
      </c>
      <c r="E117" s="24">
        <v>65</v>
      </c>
      <c r="F117" s="159">
        <v>65</v>
      </c>
    </row>
    <row r="118" spans="1:6" s="10" customFormat="1" x14ac:dyDescent="0.25">
      <c r="A118" s="8" t="s">
        <v>153</v>
      </c>
      <c r="B118" s="9" t="s">
        <v>62</v>
      </c>
      <c r="C118" s="9" t="s">
        <v>166</v>
      </c>
      <c r="D118" s="9" t="s">
        <v>8</v>
      </c>
      <c r="E118" s="26">
        <f>E124+E135+E119+E129</f>
        <v>11097.279999999999</v>
      </c>
      <c r="F118" s="26">
        <f>F124+F135+F119+F129</f>
        <v>11097.279999999999</v>
      </c>
    </row>
    <row r="119" spans="1:6" s="10" customFormat="1" x14ac:dyDescent="0.25">
      <c r="A119" s="11" t="s">
        <v>155</v>
      </c>
      <c r="B119" s="12" t="s">
        <v>156</v>
      </c>
      <c r="C119" s="12" t="s">
        <v>166</v>
      </c>
      <c r="D119" s="12" t="s">
        <v>8</v>
      </c>
      <c r="E119" s="24">
        <f>E120</f>
        <v>275.27999999999997</v>
      </c>
      <c r="F119" s="24">
        <f>F120</f>
        <v>275.27999999999997</v>
      </c>
    </row>
    <row r="120" spans="1:6" s="10" customFormat="1" x14ac:dyDescent="0.25">
      <c r="A120" s="11" t="s">
        <v>319</v>
      </c>
      <c r="B120" s="12" t="s">
        <v>156</v>
      </c>
      <c r="C120" s="12" t="s">
        <v>167</v>
      </c>
      <c r="D120" s="12" t="s">
        <v>8</v>
      </c>
      <c r="E120" s="24">
        <f t="shared" ref="E120:F122" si="5">E121</f>
        <v>275.27999999999997</v>
      </c>
      <c r="F120" s="24">
        <f t="shared" si="5"/>
        <v>275.27999999999997</v>
      </c>
    </row>
    <row r="121" spans="1:6" s="10" customFormat="1" ht="126" x14ac:dyDescent="0.25">
      <c r="A121" s="28" t="s">
        <v>522</v>
      </c>
      <c r="B121" s="12" t="s">
        <v>156</v>
      </c>
      <c r="C121" s="12" t="s">
        <v>188</v>
      </c>
      <c r="D121" s="12" t="s">
        <v>8</v>
      </c>
      <c r="E121" s="24">
        <f t="shared" si="5"/>
        <v>275.27999999999997</v>
      </c>
      <c r="F121" s="24">
        <f t="shared" si="5"/>
        <v>275.27999999999997</v>
      </c>
    </row>
    <row r="122" spans="1:6" s="10" customFormat="1" ht="31.5" x14ac:dyDescent="0.25">
      <c r="A122" s="11" t="s">
        <v>18</v>
      </c>
      <c r="B122" s="12" t="s">
        <v>156</v>
      </c>
      <c r="C122" s="12" t="s">
        <v>188</v>
      </c>
      <c r="D122" s="12" t="s">
        <v>19</v>
      </c>
      <c r="E122" s="24">
        <f t="shared" si="5"/>
        <v>275.27999999999997</v>
      </c>
      <c r="F122" s="24">
        <f t="shared" si="5"/>
        <v>275.27999999999997</v>
      </c>
    </row>
    <row r="123" spans="1:6" s="10" customFormat="1" ht="31.5" x14ac:dyDescent="0.25">
      <c r="A123" s="11" t="s">
        <v>20</v>
      </c>
      <c r="B123" s="12" t="s">
        <v>156</v>
      </c>
      <c r="C123" s="12" t="s">
        <v>188</v>
      </c>
      <c r="D123" s="12" t="s">
        <v>21</v>
      </c>
      <c r="E123" s="24">
        <v>275.27999999999997</v>
      </c>
      <c r="F123" s="160">
        <v>275.27999999999997</v>
      </c>
    </row>
    <row r="124" spans="1:6" outlineLevel="1" x14ac:dyDescent="0.25">
      <c r="A124" s="11" t="s">
        <v>63</v>
      </c>
      <c r="B124" s="12" t="s">
        <v>64</v>
      </c>
      <c r="C124" s="12" t="s">
        <v>166</v>
      </c>
      <c r="D124" s="12" t="s">
        <v>8</v>
      </c>
      <c r="E124" s="24">
        <f t="shared" ref="E124:F127" si="6">E125</f>
        <v>1795</v>
      </c>
      <c r="F124" s="24">
        <f t="shared" si="6"/>
        <v>1795</v>
      </c>
    </row>
    <row r="125" spans="1:6" ht="31.5" outlineLevel="2" x14ac:dyDescent="0.25">
      <c r="A125" s="11" t="s">
        <v>497</v>
      </c>
      <c r="B125" s="12" t="s">
        <v>64</v>
      </c>
      <c r="C125" s="12" t="s">
        <v>173</v>
      </c>
      <c r="D125" s="12" t="s">
        <v>8</v>
      </c>
      <c r="E125" s="24">
        <f t="shared" si="6"/>
        <v>1795</v>
      </c>
      <c r="F125" s="24">
        <f t="shared" si="6"/>
        <v>1795</v>
      </c>
    </row>
    <row r="126" spans="1:6" ht="31.5" outlineLevel="4" x14ac:dyDescent="0.25">
      <c r="A126" s="11" t="s">
        <v>322</v>
      </c>
      <c r="B126" s="12" t="s">
        <v>64</v>
      </c>
      <c r="C126" s="12" t="s">
        <v>190</v>
      </c>
      <c r="D126" s="12" t="s">
        <v>8</v>
      </c>
      <c r="E126" s="24">
        <f t="shared" si="6"/>
        <v>1795</v>
      </c>
      <c r="F126" s="24">
        <f t="shared" si="6"/>
        <v>1795</v>
      </c>
    </row>
    <row r="127" spans="1:6" outlineLevel="5" x14ac:dyDescent="0.25">
      <c r="A127" s="11" t="s">
        <v>22</v>
      </c>
      <c r="B127" s="12" t="s">
        <v>64</v>
      </c>
      <c r="C127" s="12" t="s">
        <v>190</v>
      </c>
      <c r="D127" s="12" t="s">
        <v>23</v>
      </c>
      <c r="E127" s="24">
        <f t="shared" si="6"/>
        <v>1795</v>
      </c>
      <c r="F127" s="24">
        <f t="shared" si="6"/>
        <v>1795</v>
      </c>
    </row>
    <row r="128" spans="1:6" ht="47.25" outlineLevel="6" x14ac:dyDescent="0.25">
      <c r="A128" s="11" t="s">
        <v>65</v>
      </c>
      <c r="B128" s="12" t="s">
        <v>64</v>
      </c>
      <c r="C128" s="12" t="s">
        <v>190</v>
      </c>
      <c r="D128" s="12" t="s">
        <v>66</v>
      </c>
      <c r="E128" s="24">
        <v>1795</v>
      </c>
      <c r="F128" s="159">
        <v>1795</v>
      </c>
    </row>
    <row r="129" spans="1:6" outlineLevel="6" x14ac:dyDescent="0.25">
      <c r="A129" s="11" t="s">
        <v>67</v>
      </c>
      <c r="B129" s="12" t="s">
        <v>68</v>
      </c>
      <c r="C129" s="12" t="s">
        <v>166</v>
      </c>
      <c r="D129" s="12" t="s">
        <v>8</v>
      </c>
      <c r="E129" s="24">
        <f t="shared" ref="E129:F133" si="7">E130</f>
        <v>7342</v>
      </c>
      <c r="F129" s="24">
        <f t="shared" si="7"/>
        <v>7342</v>
      </c>
    </row>
    <row r="130" spans="1:6" ht="47.25" outlineLevel="6" x14ac:dyDescent="0.25">
      <c r="A130" s="11" t="s">
        <v>491</v>
      </c>
      <c r="B130" s="12" t="s">
        <v>68</v>
      </c>
      <c r="C130" s="12" t="s">
        <v>192</v>
      </c>
      <c r="D130" s="12" t="s">
        <v>8</v>
      </c>
      <c r="E130" s="24">
        <f t="shared" si="7"/>
        <v>7342</v>
      </c>
      <c r="F130" s="24">
        <f t="shared" si="7"/>
        <v>7342</v>
      </c>
    </row>
    <row r="131" spans="1:6" ht="31.5" outlineLevel="6" x14ac:dyDescent="0.25">
      <c r="A131" s="11" t="s">
        <v>493</v>
      </c>
      <c r="B131" s="12" t="s">
        <v>68</v>
      </c>
      <c r="C131" s="12" t="s">
        <v>193</v>
      </c>
      <c r="D131" s="12" t="s">
        <v>8</v>
      </c>
      <c r="E131" s="24">
        <f t="shared" si="7"/>
        <v>7342</v>
      </c>
      <c r="F131" s="24">
        <f t="shared" si="7"/>
        <v>7342</v>
      </c>
    </row>
    <row r="132" spans="1:6" ht="63" outlineLevel="6" x14ac:dyDescent="0.25">
      <c r="A132" s="11" t="s">
        <v>69</v>
      </c>
      <c r="B132" s="12" t="s">
        <v>68</v>
      </c>
      <c r="C132" s="12" t="s">
        <v>194</v>
      </c>
      <c r="D132" s="12" t="s">
        <v>8</v>
      </c>
      <c r="E132" s="24">
        <f t="shared" si="7"/>
        <v>7342</v>
      </c>
      <c r="F132" s="24">
        <f t="shared" si="7"/>
        <v>7342</v>
      </c>
    </row>
    <row r="133" spans="1:6" ht="31.5" outlineLevel="6" x14ac:dyDescent="0.25">
      <c r="A133" s="11" t="s">
        <v>18</v>
      </c>
      <c r="B133" s="12" t="s">
        <v>68</v>
      </c>
      <c r="C133" s="12" t="s">
        <v>194</v>
      </c>
      <c r="D133" s="12" t="s">
        <v>19</v>
      </c>
      <c r="E133" s="24">
        <f t="shared" si="7"/>
        <v>7342</v>
      </c>
      <c r="F133" s="24">
        <f t="shared" si="7"/>
        <v>7342</v>
      </c>
    </row>
    <row r="134" spans="1:6" ht="31.5" outlineLevel="6" x14ac:dyDescent="0.25">
      <c r="A134" s="11" t="s">
        <v>20</v>
      </c>
      <c r="B134" s="12" t="s">
        <v>68</v>
      </c>
      <c r="C134" s="12" t="s">
        <v>194</v>
      </c>
      <c r="D134" s="12" t="s">
        <v>21</v>
      </c>
      <c r="E134" s="24">
        <v>7342</v>
      </c>
      <c r="F134" s="159">
        <v>7342</v>
      </c>
    </row>
    <row r="135" spans="1:6" outlineLevel="1" x14ac:dyDescent="0.25">
      <c r="A135" s="11" t="s">
        <v>71</v>
      </c>
      <c r="B135" s="12" t="s">
        <v>72</v>
      </c>
      <c r="C135" s="12" t="s">
        <v>166</v>
      </c>
      <c r="D135" s="12" t="s">
        <v>8</v>
      </c>
      <c r="E135" s="24">
        <f>E136</f>
        <v>1685</v>
      </c>
      <c r="F135" s="24">
        <f>F136</f>
        <v>1685</v>
      </c>
    </row>
    <row r="136" spans="1:6" ht="31.5" outlineLevel="1" x14ac:dyDescent="0.25">
      <c r="A136" s="11" t="s">
        <v>484</v>
      </c>
      <c r="B136" s="12" t="s">
        <v>72</v>
      </c>
      <c r="C136" s="12" t="s">
        <v>173</v>
      </c>
      <c r="D136" s="12" t="s">
        <v>8</v>
      </c>
      <c r="E136" s="24">
        <f>E137+E141</f>
        <v>1685</v>
      </c>
      <c r="F136" s="24">
        <f>F137+F141</f>
        <v>1685</v>
      </c>
    </row>
    <row r="137" spans="1:6" ht="47.25" outlineLevel="1" x14ac:dyDescent="0.25">
      <c r="A137" s="11" t="s">
        <v>498</v>
      </c>
      <c r="B137" s="12" t="s">
        <v>72</v>
      </c>
      <c r="C137" s="12" t="s">
        <v>195</v>
      </c>
      <c r="D137" s="12" t="s">
        <v>8</v>
      </c>
      <c r="E137" s="24">
        <f t="shared" ref="E137:F139" si="8">E138</f>
        <v>250</v>
      </c>
      <c r="F137" s="24">
        <f t="shared" si="8"/>
        <v>250</v>
      </c>
    </row>
    <row r="138" spans="1:6" ht="31.5" outlineLevel="1" x14ac:dyDescent="0.25">
      <c r="A138" s="11" t="s">
        <v>73</v>
      </c>
      <c r="B138" s="12" t="s">
        <v>72</v>
      </c>
      <c r="C138" s="12" t="s">
        <v>196</v>
      </c>
      <c r="D138" s="12" t="s">
        <v>8</v>
      </c>
      <c r="E138" s="24">
        <f t="shared" si="8"/>
        <v>250</v>
      </c>
      <c r="F138" s="24">
        <f t="shared" si="8"/>
        <v>250</v>
      </c>
    </row>
    <row r="139" spans="1:6" outlineLevel="1" x14ac:dyDescent="0.25">
      <c r="A139" s="11" t="s">
        <v>22</v>
      </c>
      <c r="B139" s="12" t="s">
        <v>72</v>
      </c>
      <c r="C139" s="12" t="s">
        <v>196</v>
      </c>
      <c r="D139" s="12" t="s">
        <v>23</v>
      </c>
      <c r="E139" s="24">
        <f t="shared" si="8"/>
        <v>250</v>
      </c>
      <c r="F139" s="24">
        <f t="shared" si="8"/>
        <v>250</v>
      </c>
    </row>
    <row r="140" spans="1:6" ht="47.25" outlineLevel="1" x14ac:dyDescent="0.25">
      <c r="A140" s="11" t="s">
        <v>65</v>
      </c>
      <c r="B140" s="12" t="s">
        <v>72</v>
      </c>
      <c r="C140" s="12" t="s">
        <v>196</v>
      </c>
      <c r="D140" s="12" t="s">
        <v>66</v>
      </c>
      <c r="E140" s="24">
        <v>250</v>
      </c>
      <c r="F140" s="159">
        <v>250</v>
      </c>
    </row>
    <row r="141" spans="1:6" ht="47.25" outlineLevel="1" x14ac:dyDescent="0.25">
      <c r="A141" s="11" t="s">
        <v>541</v>
      </c>
      <c r="B141" s="12" t="s">
        <v>72</v>
      </c>
      <c r="C141" s="12" t="s">
        <v>337</v>
      </c>
      <c r="D141" s="12" t="s">
        <v>8</v>
      </c>
      <c r="E141" s="24">
        <f>E142+E145</f>
        <v>1435</v>
      </c>
      <c r="F141" s="24">
        <f>F142+F145</f>
        <v>1435</v>
      </c>
    </row>
    <row r="142" spans="1:6" ht="31.5" outlineLevel="1" x14ac:dyDescent="0.25">
      <c r="A142" s="11" t="s">
        <v>391</v>
      </c>
      <c r="B142" s="12" t="s">
        <v>72</v>
      </c>
      <c r="C142" s="12" t="s">
        <v>392</v>
      </c>
      <c r="D142" s="12" t="s">
        <v>8</v>
      </c>
      <c r="E142" s="24">
        <f>E143</f>
        <v>35</v>
      </c>
      <c r="F142" s="24">
        <f>F143</f>
        <v>35</v>
      </c>
    </row>
    <row r="143" spans="1:6" ht="31.5" outlineLevel="1" x14ac:dyDescent="0.25">
      <c r="A143" s="11" t="s">
        <v>18</v>
      </c>
      <c r="B143" s="12" t="s">
        <v>72</v>
      </c>
      <c r="C143" s="12" t="s">
        <v>392</v>
      </c>
      <c r="D143" s="12" t="s">
        <v>19</v>
      </c>
      <c r="E143" s="24">
        <f>E144</f>
        <v>35</v>
      </c>
      <c r="F143" s="24">
        <f>F144</f>
        <v>35</v>
      </c>
    </row>
    <row r="144" spans="1:6" ht="31.5" outlineLevel="1" x14ac:dyDescent="0.25">
      <c r="A144" s="11" t="s">
        <v>20</v>
      </c>
      <c r="B144" s="12" t="s">
        <v>72</v>
      </c>
      <c r="C144" s="12" t="s">
        <v>392</v>
      </c>
      <c r="D144" s="12" t="s">
        <v>21</v>
      </c>
      <c r="E144" s="24">
        <v>35</v>
      </c>
      <c r="F144" s="159">
        <v>35</v>
      </c>
    </row>
    <row r="145" spans="1:6" outlineLevel="4" x14ac:dyDescent="0.25">
      <c r="A145" s="11" t="s">
        <v>74</v>
      </c>
      <c r="B145" s="12" t="s">
        <v>72</v>
      </c>
      <c r="C145" s="12" t="s">
        <v>197</v>
      </c>
      <c r="D145" s="12" t="s">
        <v>8</v>
      </c>
      <c r="E145" s="24">
        <f>E146</f>
        <v>1400</v>
      </c>
      <c r="F145" s="24">
        <f>F146</f>
        <v>1400</v>
      </c>
    </row>
    <row r="146" spans="1:6" ht="31.5" outlineLevel="5" x14ac:dyDescent="0.25">
      <c r="A146" s="11" t="s">
        <v>18</v>
      </c>
      <c r="B146" s="12" t="s">
        <v>72</v>
      </c>
      <c r="C146" s="12" t="s">
        <v>197</v>
      </c>
      <c r="D146" s="12" t="s">
        <v>19</v>
      </c>
      <c r="E146" s="24">
        <f>E147</f>
        <v>1400</v>
      </c>
      <c r="F146" s="24">
        <f>F147</f>
        <v>1400</v>
      </c>
    </row>
    <row r="147" spans="1:6" ht="31.5" outlineLevel="6" x14ac:dyDescent="0.25">
      <c r="A147" s="11" t="s">
        <v>20</v>
      </c>
      <c r="B147" s="12" t="s">
        <v>72</v>
      </c>
      <c r="C147" s="12" t="s">
        <v>197</v>
      </c>
      <c r="D147" s="12" t="s">
        <v>21</v>
      </c>
      <c r="E147" s="24">
        <v>1400</v>
      </c>
      <c r="F147" s="159">
        <v>1400</v>
      </c>
    </row>
    <row r="148" spans="1:6" s="10" customFormat="1" x14ac:dyDescent="0.25">
      <c r="A148" s="8" t="s">
        <v>75</v>
      </c>
      <c r="B148" s="9" t="s">
        <v>76</v>
      </c>
      <c r="C148" s="9" t="s">
        <v>166</v>
      </c>
      <c r="D148" s="9" t="s">
        <v>8</v>
      </c>
      <c r="E148" s="26">
        <f>E149+E155+E164</f>
        <v>7961.7800000000007</v>
      </c>
      <c r="F148" s="26">
        <f>F149+F155+F164</f>
        <v>7801.04</v>
      </c>
    </row>
    <row r="149" spans="1:6" s="10" customFormat="1" x14ac:dyDescent="0.25">
      <c r="A149" s="11" t="s">
        <v>77</v>
      </c>
      <c r="B149" s="12" t="s">
        <v>78</v>
      </c>
      <c r="C149" s="12" t="s">
        <v>166</v>
      </c>
      <c r="D149" s="12" t="s">
        <v>8</v>
      </c>
      <c r="E149" s="24">
        <f t="shared" ref="E149:F153" si="9">E150</f>
        <v>1186.17</v>
      </c>
      <c r="F149" s="24">
        <f t="shared" si="9"/>
        <v>1186.17</v>
      </c>
    </row>
    <row r="150" spans="1:6" s="10" customFormat="1" ht="47.25" x14ac:dyDescent="0.25">
      <c r="A150" s="11" t="s">
        <v>491</v>
      </c>
      <c r="B150" s="12" t="s">
        <v>78</v>
      </c>
      <c r="C150" s="12" t="s">
        <v>192</v>
      </c>
      <c r="D150" s="12" t="s">
        <v>8</v>
      </c>
      <c r="E150" s="24">
        <f t="shared" si="9"/>
        <v>1186.17</v>
      </c>
      <c r="F150" s="24">
        <f t="shared" si="9"/>
        <v>1186.17</v>
      </c>
    </row>
    <row r="151" spans="1:6" s="10" customFormat="1" ht="47.25" x14ac:dyDescent="0.25">
      <c r="A151" s="11" t="s">
        <v>492</v>
      </c>
      <c r="B151" s="12" t="s">
        <v>78</v>
      </c>
      <c r="C151" s="12" t="s">
        <v>198</v>
      </c>
      <c r="D151" s="12" t="s">
        <v>8</v>
      </c>
      <c r="E151" s="24">
        <f t="shared" si="9"/>
        <v>1186.17</v>
      </c>
      <c r="F151" s="24">
        <f t="shared" si="9"/>
        <v>1186.17</v>
      </c>
    </row>
    <row r="152" spans="1:6" s="10" customFormat="1" ht="63" x14ac:dyDescent="0.25">
      <c r="A152" s="95" t="s">
        <v>79</v>
      </c>
      <c r="B152" s="12" t="s">
        <v>78</v>
      </c>
      <c r="C152" s="12" t="s">
        <v>199</v>
      </c>
      <c r="D152" s="12" t="s">
        <v>8</v>
      </c>
      <c r="E152" s="24">
        <f t="shared" si="9"/>
        <v>1186.17</v>
      </c>
      <c r="F152" s="24">
        <f t="shared" si="9"/>
        <v>1186.17</v>
      </c>
    </row>
    <row r="153" spans="1:6" s="10" customFormat="1" ht="31.5" x14ac:dyDescent="0.25">
      <c r="A153" s="11" t="s">
        <v>18</v>
      </c>
      <c r="B153" s="12" t="s">
        <v>78</v>
      </c>
      <c r="C153" s="12" t="s">
        <v>199</v>
      </c>
      <c r="D153" s="12" t="s">
        <v>19</v>
      </c>
      <c r="E153" s="24">
        <f t="shared" si="9"/>
        <v>1186.17</v>
      </c>
      <c r="F153" s="24">
        <f t="shared" si="9"/>
        <v>1186.17</v>
      </c>
    </row>
    <row r="154" spans="1:6" s="10" customFormat="1" ht="31.5" x14ac:dyDescent="0.25">
      <c r="A154" s="11" t="s">
        <v>20</v>
      </c>
      <c r="B154" s="12" t="s">
        <v>78</v>
      </c>
      <c r="C154" s="12" t="s">
        <v>199</v>
      </c>
      <c r="D154" s="12" t="s">
        <v>21</v>
      </c>
      <c r="E154" s="24">
        <v>1186.17</v>
      </c>
      <c r="F154" s="159">
        <v>1186.17</v>
      </c>
    </row>
    <row r="155" spans="1:6" s="10" customFormat="1" x14ac:dyDescent="0.25">
      <c r="A155" s="11" t="s">
        <v>80</v>
      </c>
      <c r="B155" s="12" t="s">
        <v>81</v>
      </c>
      <c r="C155" s="12" t="s">
        <v>166</v>
      </c>
      <c r="D155" s="12" t="s">
        <v>8</v>
      </c>
      <c r="E155" s="24">
        <f t="shared" ref="E155:F159" si="10">E156</f>
        <v>6525.6100000000006</v>
      </c>
      <c r="F155" s="24">
        <f t="shared" si="10"/>
        <v>6364.87</v>
      </c>
    </row>
    <row r="156" spans="1:6" s="10" customFormat="1" ht="47.25" x14ac:dyDescent="0.25">
      <c r="A156" s="11" t="s">
        <v>491</v>
      </c>
      <c r="B156" s="12" t="s">
        <v>81</v>
      </c>
      <c r="C156" s="12" t="s">
        <v>192</v>
      </c>
      <c r="D156" s="12" t="s">
        <v>8</v>
      </c>
      <c r="E156" s="24">
        <f t="shared" si="10"/>
        <v>6525.6100000000006</v>
      </c>
      <c r="F156" s="24">
        <f t="shared" si="10"/>
        <v>6364.87</v>
      </c>
    </row>
    <row r="157" spans="1:6" s="10" customFormat="1" ht="47.25" x14ac:dyDescent="0.25">
      <c r="A157" s="11" t="s">
        <v>492</v>
      </c>
      <c r="B157" s="12" t="s">
        <v>81</v>
      </c>
      <c r="C157" s="12" t="s">
        <v>198</v>
      </c>
      <c r="D157" s="12" t="s">
        <v>8</v>
      </c>
      <c r="E157" s="24">
        <f>E158+E161</f>
        <v>6525.6100000000006</v>
      </c>
      <c r="F157" s="24">
        <f>F158+F161</f>
        <v>6364.87</v>
      </c>
    </row>
    <row r="158" spans="1:6" s="10" customFormat="1" ht="63" x14ac:dyDescent="0.25">
      <c r="A158" s="95" t="s">
        <v>82</v>
      </c>
      <c r="B158" s="12" t="s">
        <v>81</v>
      </c>
      <c r="C158" s="12" t="s">
        <v>200</v>
      </c>
      <c r="D158" s="12" t="s">
        <v>8</v>
      </c>
      <c r="E158" s="24">
        <f t="shared" si="10"/>
        <v>2325.61</v>
      </c>
      <c r="F158" s="24">
        <f t="shared" si="10"/>
        <v>2164.87</v>
      </c>
    </row>
    <row r="159" spans="1:6" s="10" customFormat="1" ht="31.5" x14ac:dyDescent="0.25">
      <c r="A159" s="11" t="s">
        <v>18</v>
      </c>
      <c r="B159" s="12" t="s">
        <v>81</v>
      </c>
      <c r="C159" s="12" t="s">
        <v>200</v>
      </c>
      <c r="D159" s="12" t="s">
        <v>19</v>
      </c>
      <c r="E159" s="24">
        <f t="shared" si="10"/>
        <v>2325.61</v>
      </c>
      <c r="F159" s="24">
        <f t="shared" si="10"/>
        <v>2164.87</v>
      </c>
    </row>
    <row r="160" spans="1:6" s="10" customFormat="1" ht="31.5" x14ac:dyDescent="0.25">
      <c r="A160" s="11" t="s">
        <v>20</v>
      </c>
      <c r="B160" s="12" t="s">
        <v>81</v>
      </c>
      <c r="C160" s="12" t="s">
        <v>200</v>
      </c>
      <c r="D160" s="12" t="s">
        <v>21</v>
      </c>
      <c r="E160" s="24">
        <v>2325.61</v>
      </c>
      <c r="F160" s="159">
        <v>2164.87</v>
      </c>
    </row>
    <row r="161" spans="1:6" s="10" customFormat="1" ht="47.25" x14ac:dyDescent="0.25">
      <c r="A161" s="11" t="s">
        <v>566</v>
      </c>
      <c r="B161" s="12" t="s">
        <v>81</v>
      </c>
      <c r="C161" s="12" t="s">
        <v>567</v>
      </c>
      <c r="D161" s="12" t="s">
        <v>8</v>
      </c>
      <c r="E161" s="22">
        <f>E162</f>
        <v>4200</v>
      </c>
      <c r="F161" s="22">
        <f>F162</f>
        <v>4200</v>
      </c>
    </row>
    <row r="162" spans="1:6" s="10" customFormat="1" x14ac:dyDescent="0.25">
      <c r="A162" s="11" t="s">
        <v>22</v>
      </c>
      <c r="B162" s="12" t="s">
        <v>81</v>
      </c>
      <c r="C162" s="12" t="s">
        <v>567</v>
      </c>
      <c r="D162" s="12" t="s">
        <v>23</v>
      </c>
      <c r="E162" s="22">
        <f>E163</f>
        <v>4200</v>
      </c>
      <c r="F162" s="22">
        <f>F163</f>
        <v>4200</v>
      </c>
    </row>
    <row r="163" spans="1:6" s="10" customFormat="1" ht="47.25" x14ac:dyDescent="0.25">
      <c r="A163" s="11" t="s">
        <v>65</v>
      </c>
      <c r="B163" s="12" t="s">
        <v>81</v>
      </c>
      <c r="C163" s="12" t="s">
        <v>567</v>
      </c>
      <c r="D163" s="12" t="s">
        <v>66</v>
      </c>
      <c r="E163" s="22">
        <v>4200</v>
      </c>
      <c r="F163" s="22">
        <v>4200</v>
      </c>
    </row>
    <row r="164" spans="1:6" s="10" customFormat="1" x14ac:dyDescent="0.25">
      <c r="A164" s="11" t="s">
        <v>83</v>
      </c>
      <c r="B164" s="12" t="s">
        <v>84</v>
      </c>
      <c r="C164" s="12" t="s">
        <v>166</v>
      </c>
      <c r="D164" s="12" t="s">
        <v>8</v>
      </c>
      <c r="E164" s="24">
        <f t="shared" ref="E164:F167" si="11">E165</f>
        <v>250</v>
      </c>
      <c r="F164" s="24">
        <f t="shared" si="11"/>
        <v>250</v>
      </c>
    </row>
    <row r="165" spans="1:6" s="10" customFormat="1" ht="47.25" x14ac:dyDescent="0.25">
      <c r="A165" s="11" t="s">
        <v>491</v>
      </c>
      <c r="B165" s="12" t="s">
        <v>84</v>
      </c>
      <c r="C165" s="12" t="s">
        <v>192</v>
      </c>
      <c r="D165" s="12" t="s">
        <v>8</v>
      </c>
      <c r="E165" s="24">
        <f t="shared" si="11"/>
        <v>250</v>
      </c>
      <c r="F165" s="24">
        <f t="shared" si="11"/>
        <v>250</v>
      </c>
    </row>
    <row r="166" spans="1:6" s="10" customFormat="1" ht="78.75" x14ac:dyDescent="0.25">
      <c r="A166" s="95" t="s">
        <v>323</v>
      </c>
      <c r="B166" s="12" t="s">
        <v>84</v>
      </c>
      <c r="C166" s="12" t="s">
        <v>201</v>
      </c>
      <c r="D166" s="12" t="s">
        <v>8</v>
      </c>
      <c r="E166" s="24">
        <f t="shared" si="11"/>
        <v>250</v>
      </c>
      <c r="F166" s="24">
        <f t="shared" si="11"/>
        <v>250</v>
      </c>
    </row>
    <row r="167" spans="1:6" s="10" customFormat="1" ht="31.5" x14ac:dyDescent="0.25">
      <c r="A167" s="11" t="s">
        <v>18</v>
      </c>
      <c r="B167" s="12" t="s">
        <v>84</v>
      </c>
      <c r="C167" s="12" t="s">
        <v>201</v>
      </c>
      <c r="D167" s="12" t="s">
        <v>19</v>
      </c>
      <c r="E167" s="24">
        <f t="shared" si="11"/>
        <v>250</v>
      </c>
      <c r="F167" s="24">
        <f t="shared" si="11"/>
        <v>250</v>
      </c>
    </row>
    <row r="168" spans="1:6" s="10" customFormat="1" ht="31.5" x14ac:dyDescent="0.25">
      <c r="A168" s="11" t="s">
        <v>20</v>
      </c>
      <c r="B168" s="12" t="s">
        <v>84</v>
      </c>
      <c r="C168" s="12" t="s">
        <v>201</v>
      </c>
      <c r="D168" s="12" t="s">
        <v>21</v>
      </c>
      <c r="E168" s="24">
        <v>250</v>
      </c>
      <c r="F168" s="159">
        <v>250</v>
      </c>
    </row>
    <row r="169" spans="1:6" s="10" customFormat="1" x14ac:dyDescent="0.25">
      <c r="A169" s="8" t="s">
        <v>86</v>
      </c>
      <c r="B169" s="9" t="s">
        <v>87</v>
      </c>
      <c r="C169" s="9" t="s">
        <v>166</v>
      </c>
      <c r="D169" s="9" t="s">
        <v>8</v>
      </c>
      <c r="E169" s="26">
        <f>E170</f>
        <v>155</v>
      </c>
      <c r="F169" s="26">
        <f>F170</f>
        <v>155</v>
      </c>
    </row>
    <row r="170" spans="1:6" outlineLevel="1" x14ac:dyDescent="0.25">
      <c r="A170" s="11" t="s">
        <v>88</v>
      </c>
      <c r="B170" s="12" t="s">
        <v>89</v>
      </c>
      <c r="C170" s="12" t="s">
        <v>166</v>
      </c>
      <c r="D170" s="12" t="s">
        <v>8</v>
      </c>
      <c r="E170" s="24">
        <f>E171</f>
        <v>155</v>
      </c>
      <c r="F170" s="24">
        <f>F171</f>
        <v>155</v>
      </c>
    </row>
    <row r="171" spans="1:6" ht="31.5" outlineLevel="2" x14ac:dyDescent="0.25">
      <c r="A171" s="11" t="s">
        <v>480</v>
      </c>
      <c r="B171" s="12" t="s">
        <v>89</v>
      </c>
      <c r="C171" s="12" t="s">
        <v>202</v>
      </c>
      <c r="D171" s="12" t="s">
        <v>8</v>
      </c>
      <c r="E171" s="24">
        <f>E176+E179+E172</f>
        <v>155</v>
      </c>
      <c r="F171" s="24">
        <f>F176+F179+F172</f>
        <v>155</v>
      </c>
    </row>
    <row r="172" spans="1:6" ht="47.25" outlineLevel="2" x14ac:dyDescent="0.25">
      <c r="A172" s="11" t="s">
        <v>459</v>
      </c>
      <c r="B172" s="12" t="s">
        <v>89</v>
      </c>
      <c r="C172" s="12" t="s">
        <v>460</v>
      </c>
      <c r="D172" s="12" t="s">
        <v>8</v>
      </c>
      <c r="E172" s="24">
        <f t="shared" ref="E172:F174" si="12">E173</f>
        <v>80</v>
      </c>
      <c r="F172" s="24">
        <f t="shared" si="12"/>
        <v>80</v>
      </c>
    </row>
    <row r="173" spans="1:6" ht="31.5" outlineLevel="2" x14ac:dyDescent="0.25">
      <c r="A173" s="11" t="s">
        <v>461</v>
      </c>
      <c r="B173" s="12" t="s">
        <v>89</v>
      </c>
      <c r="C173" s="12" t="s">
        <v>462</v>
      </c>
      <c r="D173" s="12" t="s">
        <v>8</v>
      </c>
      <c r="E173" s="24">
        <f t="shared" si="12"/>
        <v>80</v>
      </c>
      <c r="F173" s="24">
        <f t="shared" si="12"/>
        <v>80</v>
      </c>
    </row>
    <row r="174" spans="1:6" ht="31.5" outlineLevel="2" x14ac:dyDescent="0.25">
      <c r="A174" s="11" t="s">
        <v>18</v>
      </c>
      <c r="B174" s="12" t="s">
        <v>89</v>
      </c>
      <c r="C174" s="12" t="s">
        <v>462</v>
      </c>
      <c r="D174" s="12" t="s">
        <v>19</v>
      </c>
      <c r="E174" s="24">
        <f t="shared" si="12"/>
        <v>80</v>
      </c>
      <c r="F174" s="24">
        <f t="shared" si="12"/>
        <v>80</v>
      </c>
    </row>
    <row r="175" spans="1:6" ht="31.5" outlineLevel="2" x14ac:dyDescent="0.25">
      <c r="A175" s="11" t="s">
        <v>20</v>
      </c>
      <c r="B175" s="12" t="s">
        <v>89</v>
      </c>
      <c r="C175" s="12" t="s">
        <v>462</v>
      </c>
      <c r="D175" s="12" t="s">
        <v>21</v>
      </c>
      <c r="E175" s="24">
        <v>80</v>
      </c>
      <c r="F175" s="24">
        <v>80</v>
      </c>
    </row>
    <row r="176" spans="1:6" ht="31.5" outlineLevel="4" x14ac:dyDescent="0.25">
      <c r="A176" s="11" t="s">
        <v>91</v>
      </c>
      <c r="B176" s="12" t="s">
        <v>89</v>
      </c>
      <c r="C176" s="12" t="s">
        <v>203</v>
      </c>
      <c r="D176" s="12" t="s">
        <v>8</v>
      </c>
      <c r="E176" s="24">
        <f>E177</f>
        <v>45</v>
      </c>
      <c r="F176" s="24">
        <f>F177</f>
        <v>45</v>
      </c>
    </row>
    <row r="177" spans="1:6" ht="31.5" outlineLevel="5" x14ac:dyDescent="0.25">
      <c r="A177" s="11" t="s">
        <v>18</v>
      </c>
      <c r="B177" s="12" t="s">
        <v>89</v>
      </c>
      <c r="C177" s="12" t="s">
        <v>203</v>
      </c>
      <c r="D177" s="12" t="s">
        <v>19</v>
      </c>
      <c r="E177" s="24">
        <f>E178</f>
        <v>45</v>
      </c>
      <c r="F177" s="24">
        <f>F178</f>
        <v>45</v>
      </c>
    </row>
    <row r="178" spans="1:6" ht="31.5" outlineLevel="6" x14ac:dyDescent="0.25">
      <c r="A178" s="11" t="s">
        <v>20</v>
      </c>
      <c r="B178" s="12" t="s">
        <v>89</v>
      </c>
      <c r="C178" s="12" t="s">
        <v>203</v>
      </c>
      <c r="D178" s="12" t="s">
        <v>21</v>
      </c>
      <c r="E178" s="24">
        <v>45</v>
      </c>
      <c r="F178" s="159">
        <v>45</v>
      </c>
    </row>
    <row r="179" spans="1:6" outlineLevel="4" x14ac:dyDescent="0.25">
      <c r="A179" s="11" t="s">
        <v>90</v>
      </c>
      <c r="B179" s="12" t="s">
        <v>89</v>
      </c>
      <c r="C179" s="12" t="s">
        <v>463</v>
      </c>
      <c r="D179" s="12" t="s">
        <v>8</v>
      </c>
      <c r="E179" s="24">
        <f>E180</f>
        <v>30</v>
      </c>
      <c r="F179" s="24">
        <f>F180</f>
        <v>30</v>
      </c>
    </row>
    <row r="180" spans="1:6" ht="31.5" outlineLevel="5" x14ac:dyDescent="0.25">
      <c r="A180" s="11" t="s">
        <v>18</v>
      </c>
      <c r="B180" s="12" t="s">
        <v>89</v>
      </c>
      <c r="C180" s="12" t="s">
        <v>463</v>
      </c>
      <c r="D180" s="12" t="s">
        <v>19</v>
      </c>
      <c r="E180" s="24">
        <f>E181</f>
        <v>30</v>
      </c>
      <c r="F180" s="24">
        <f>F181</f>
        <v>30</v>
      </c>
    </row>
    <row r="181" spans="1:6" ht="31.5" outlineLevel="6" x14ac:dyDescent="0.25">
      <c r="A181" s="11" t="s">
        <v>20</v>
      </c>
      <c r="B181" s="12" t="s">
        <v>89</v>
      </c>
      <c r="C181" s="12" t="s">
        <v>463</v>
      </c>
      <c r="D181" s="12" t="s">
        <v>21</v>
      </c>
      <c r="E181" s="24">
        <v>30</v>
      </c>
      <c r="F181" s="159">
        <v>30</v>
      </c>
    </row>
    <row r="182" spans="1:6" s="10" customFormat="1" x14ac:dyDescent="0.25">
      <c r="A182" s="8" t="s">
        <v>92</v>
      </c>
      <c r="B182" s="9" t="s">
        <v>93</v>
      </c>
      <c r="C182" s="9" t="s">
        <v>166</v>
      </c>
      <c r="D182" s="9" t="s">
        <v>8</v>
      </c>
      <c r="E182" s="26">
        <f>E183+E198+E232+E246+E216</f>
        <v>360212.67000000004</v>
      </c>
      <c r="F182" s="26">
        <f>F183+F198+F232+F246+F216</f>
        <v>360499.45</v>
      </c>
    </row>
    <row r="183" spans="1:6" outlineLevel="1" x14ac:dyDescent="0.25">
      <c r="A183" s="11" t="s">
        <v>142</v>
      </c>
      <c r="B183" s="12" t="s">
        <v>143</v>
      </c>
      <c r="C183" s="12" t="s">
        <v>166</v>
      </c>
      <c r="D183" s="12" t="s">
        <v>8</v>
      </c>
      <c r="E183" s="24">
        <f>E184</f>
        <v>76721.350000000006</v>
      </c>
      <c r="F183" s="24">
        <f>F184</f>
        <v>77102.080000000016</v>
      </c>
    </row>
    <row r="184" spans="1:6" ht="31.5" outlineLevel="2" x14ac:dyDescent="0.25">
      <c r="A184" s="11" t="s">
        <v>475</v>
      </c>
      <c r="B184" s="12" t="s">
        <v>143</v>
      </c>
      <c r="C184" s="12" t="s">
        <v>206</v>
      </c>
      <c r="D184" s="12" t="s">
        <v>8</v>
      </c>
      <c r="E184" s="24">
        <f>E185</f>
        <v>76721.350000000006</v>
      </c>
      <c r="F184" s="24">
        <f>F185</f>
        <v>77102.080000000016</v>
      </c>
    </row>
    <row r="185" spans="1:6" ht="31.5" outlineLevel="3" x14ac:dyDescent="0.25">
      <c r="A185" s="11" t="s">
        <v>476</v>
      </c>
      <c r="B185" s="12" t="s">
        <v>143</v>
      </c>
      <c r="C185" s="12" t="s">
        <v>207</v>
      </c>
      <c r="D185" s="12" t="s">
        <v>8</v>
      </c>
      <c r="E185" s="24">
        <f>+E195+E186+E189+E192</f>
        <v>76721.350000000006</v>
      </c>
      <c r="F185" s="24">
        <f>+F195+F186+F189+F192</f>
        <v>77102.080000000016</v>
      </c>
    </row>
    <row r="186" spans="1:6" ht="47.25" outlineLevel="4" x14ac:dyDescent="0.25">
      <c r="A186" s="11" t="s">
        <v>145</v>
      </c>
      <c r="B186" s="12" t="s">
        <v>143</v>
      </c>
      <c r="C186" s="12" t="s">
        <v>218</v>
      </c>
      <c r="D186" s="12" t="s">
        <v>8</v>
      </c>
      <c r="E186" s="24">
        <f>E187</f>
        <v>28205.35</v>
      </c>
      <c r="F186" s="24">
        <f>F187</f>
        <v>28586.080000000002</v>
      </c>
    </row>
    <row r="187" spans="1:6" ht="31.5" outlineLevel="5" x14ac:dyDescent="0.25">
      <c r="A187" s="11" t="s">
        <v>53</v>
      </c>
      <c r="B187" s="12" t="s">
        <v>143</v>
      </c>
      <c r="C187" s="12" t="s">
        <v>218</v>
      </c>
      <c r="D187" s="12" t="s">
        <v>54</v>
      </c>
      <c r="E187" s="24">
        <f>E188</f>
        <v>28205.35</v>
      </c>
      <c r="F187" s="24">
        <f>F188</f>
        <v>28586.080000000002</v>
      </c>
    </row>
    <row r="188" spans="1:6" outlineLevel="6" x14ac:dyDescent="0.25">
      <c r="A188" s="11" t="s">
        <v>97</v>
      </c>
      <c r="B188" s="12" t="s">
        <v>143</v>
      </c>
      <c r="C188" s="12" t="s">
        <v>218</v>
      </c>
      <c r="D188" s="12" t="s">
        <v>98</v>
      </c>
      <c r="E188" s="24">
        <v>28205.35</v>
      </c>
      <c r="F188" s="159">
        <v>28586.080000000002</v>
      </c>
    </row>
    <row r="189" spans="1:6" ht="110.25" outlineLevel="4" x14ac:dyDescent="0.25">
      <c r="A189" s="28" t="s">
        <v>520</v>
      </c>
      <c r="B189" s="12" t="s">
        <v>143</v>
      </c>
      <c r="C189" s="12" t="s">
        <v>219</v>
      </c>
      <c r="D189" s="12" t="s">
        <v>8</v>
      </c>
      <c r="E189" s="24">
        <f>E190</f>
        <v>48326</v>
      </c>
      <c r="F189" s="24">
        <f>F190</f>
        <v>48326</v>
      </c>
    </row>
    <row r="190" spans="1:6" ht="31.5" outlineLevel="5" x14ac:dyDescent="0.25">
      <c r="A190" s="11" t="s">
        <v>53</v>
      </c>
      <c r="B190" s="12" t="s">
        <v>143</v>
      </c>
      <c r="C190" s="12" t="s">
        <v>219</v>
      </c>
      <c r="D190" s="12" t="s">
        <v>54</v>
      </c>
      <c r="E190" s="24">
        <f>E191</f>
        <v>48326</v>
      </c>
      <c r="F190" s="24">
        <f>F191</f>
        <v>48326</v>
      </c>
    </row>
    <row r="191" spans="1:6" outlineLevel="6" x14ac:dyDescent="0.25">
      <c r="A191" s="11" t="s">
        <v>97</v>
      </c>
      <c r="B191" s="12" t="s">
        <v>143</v>
      </c>
      <c r="C191" s="12" t="s">
        <v>219</v>
      </c>
      <c r="D191" s="12" t="s">
        <v>98</v>
      </c>
      <c r="E191" s="24">
        <v>48326</v>
      </c>
      <c r="F191" s="159">
        <v>48326</v>
      </c>
    </row>
    <row r="192" spans="1:6" ht="31.5" outlineLevel="3" x14ac:dyDescent="0.25">
      <c r="A192" s="18" t="s">
        <v>152</v>
      </c>
      <c r="B192" s="12" t="s">
        <v>143</v>
      </c>
      <c r="C192" s="12" t="s">
        <v>216</v>
      </c>
      <c r="D192" s="12" t="s">
        <v>8</v>
      </c>
      <c r="E192" s="24">
        <f>E193</f>
        <v>83.1</v>
      </c>
      <c r="F192" s="24">
        <f>F193</f>
        <v>83.1</v>
      </c>
    </row>
    <row r="193" spans="1:6" ht="31.5" outlineLevel="3" x14ac:dyDescent="0.25">
      <c r="A193" s="11" t="s">
        <v>53</v>
      </c>
      <c r="B193" s="12" t="s">
        <v>143</v>
      </c>
      <c r="C193" s="12" t="s">
        <v>216</v>
      </c>
      <c r="D193" s="12" t="s">
        <v>54</v>
      </c>
      <c r="E193" s="24">
        <f>E194</f>
        <v>83.1</v>
      </c>
      <c r="F193" s="24">
        <f>F194</f>
        <v>83.1</v>
      </c>
    </row>
    <row r="194" spans="1:6" outlineLevel="3" x14ac:dyDescent="0.25">
      <c r="A194" s="11" t="s">
        <v>97</v>
      </c>
      <c r="B194" s="12" t="s">
        <v>143</v>
      </c>
      <c r="C194" s="12" t="s">
        <v>216</v>
      </c>
      <c r="D194" s="12" t="s">
        <v>98</v>
      </c>
      <c r="E194" s="24">
        <v>83.1</v>
      </c>
      <c r="F194" s="159">
        <v>83.1</v>
      </c>
    </row>
    <row r="195" spans="1:6" outlineLevel="6" x14ac:dyDescent="0.25">
      <c r="A195" s="11" t="s">
        <v>144</v>
      </c>
      <c r="B195" s="12" t="s">
        <v>143</v>
      </c>
      <c r="C195" s="12" t="s">
        <v>217</v>
      </c>
      <c r="D195" s="12" t="s">
        <v>8</v>
      </c>
      <c r="E195" s="24">
        <f>E196</f>
        <v>106.9</v>
      </c>
      <c r="F195" s="24">
        <f>F196</f>
        <v>106.9</v>
      </c>
    </row>
    <row r="196" spans="1:6" ht="31.5" outlineLevel="6" x14ac:dyDescent="0.25">
      <c r="A196" s="11" t="s">
        <v>53</v>
      </c>
      <c r="B196" s="12" t="s">
        <v>143</v>
      </c>
      <c r="C196" s="12" t="s">
        <v>217</v>
      </c>
      <c r="D196" s="12" t="s">
        <v>54</v>
      </c>
      <c r="E196" s="24">
        <f>E197</f>
        <v>106.9</v>
      </c>
      <c r="F196" s="24">
        <f>F197</f>
        <v>106.9</v>
      </c>
    </row>
    <row r="197" spans="1:6" outlineLevel="6" x14ac:dyDescent="0.25">
      <c r="A197" s="11" t="s">
        <v>97</v>
      </c>
      <c r="B197" s="12" t="s">
        <v>143</v>
      </c>
      <c r="C197" s="12" t="s">
        <v>217</v>
      </c>
      <c r="D197" s="12" t="s">
        <v>98</v>
      </c>
      <c r="E197" s="24">
        <v>106.9</v>
      </c>
      <c r="F197" s="159">
        <v>106.9</v>
      </c>
    </row>
    <row r="198" spans="1:6" outlineLevel="1" x14ac:dyDescent="0.25">
      <c r="A198" s="11" t="s">
        <v>94</v>
      </c>
      <c r="B198" s="12" t="s">
        <v>95</v>
      </c>
      <c r="C198" s="12" t="s">
        <v>166</v>
      </c>
      <c r="D198" s="12" t="s">
        <v>8</v>
      </c>
      <c r="E198" s="24">
        <f>E199</f>
        <v>239803.85</v>
      </c>
      <c r="F198" s="24">
        <f>F199</f>
        <v>240151.05000000002</v>
      </c>
    </row>
    <row r="199" spans="1:6" ht="31.5" outlineLevel="2" x14ac:dyDescent="0.25">
      <c r="A199" s="11" t="s">
        <v>475</v>
      </c>
      <c r="B199" s="12" t="s">
        <v>95</v>
      </c>
      <c r="C199" s="12" t="s">
        <v>206</v>
      </c>
      <c r="D199" s="12" t="s">
        <v>8</v>
      </c>
      <c r="E199" s="24">
        <f>E200</f>
        <v>239803.85</v>
      </c>
      <c r="F199" s="24">
        <f>F200</f>
        <v>240151.05000000002</v>
      </c>
    </row>
    <row r="200" spans="1:6" ht="31.5" outlineLevel="3" x14ac:dyDescent="0.25">
      <c r="A200" s="11" t="s">
        <v>477</v>
      </c>
      <c r="B200" s="12" t="s">
        <v>95</v>
      </c>
      <c r="C200" s="12" t="s">
        <v>220</v>
      </c>
      <c r="D200" s="12" t="s">
        <v>8</v>
      </c>
      <c r="E200" s="24">
        <f>+E207+E213+E210+E204+E201</f>
        <v>239803.85</v>
      </c>
      <c r="F200" s="24">
        <f>+F207+F213+F210+F204+F201</f>
        <v>240151.05000000002</v>
      </c>
    </row>
    <row r="201" spans="1:6" ht="31.5" outlineLevel="3" x14ac:dyDescent="0.25">
      <c r="A201" s="18" t="s">
        <v>152</v>
      </c>
      <c r="B201" s="12" t="s">
        <v>95</v>
      </c>
      <c r="C201" s="12" t="s">
        <v>221</v>
      </c>
      <c r="D201" s="12" t="s">
        <v>8</v>
      </c>
      <c r="E201" s="24">
        <f>E202</f>
        <v>229.2</v>
      </c>
      <c r="F201" s="24">
        <f>F202</f>
        <v>229.2</v>
      </c>
    </row>
    <row r="202" spans="1:6" ht="31.5" outlineLevel="3" x14ac:dyDescent="0.25">
      <c r="A202" s="11" t="s">
        <v>53</v>
      </c>
      <c r="B202" s="12" t="s">
        <v>95</v>
      </c>
      <c r="C202" s="12" t="s">
        <v>221</v>
      </c>
      <c r="D202" s="12" t="s">
        <v>54</v>
      </c>
      <c r="E202" s="24">
        <f>E203</f>
        <v>229.2</v>
      </c>
      <c r="F202" s="24">
        <f>F203</f>
        <v>229.2</v>
      </c>
    </row>
    <row r="203" spans="1:6" outlineLevel="3" x14ac:dyDescent="0.25">
      <c r="A203" s="11" t="s">
        <v>97</v>
      </c>
      <c r="B203" s="12" t="s">
        <v>95</v>
      </c>
      <c r="C203" s="12" t="s">
        <v>221</v>
      </c>
      <c r="D203" s="12" t="s">
        <v>98</v>
      </c>
      <c r="E203" s="24">
        <v>229.2</v>
      </c>
      <c r="F203" s="159">
        <v>229.2</v>
      </c>
    </row>
    <row r="204" spans="1:6" ht="31.5" outlineLevel="6" x14ac:dyDescent="0.25">
      <c r="A204" s="15" t="s">
        <v>146</v>
      </c>
      <c r="B204" s="12" t="s">
        <v>95</v>
      </c>
      <c r="C204" s="12" t="s">
        <v>222</v>
      </c>
      <c r="D204" s="12" t="s">
        <v>8</v>
      </c>
      <c r="E204" s="24">
        <f>E205</f>
        <v>663.4</v>
      </c>
      <c r="F204" s="24">
        <f>F205</f>
        <v>663.4</v>
      </c>
    </row>
    <row r="205" spans="1:6" ht="31.5" outlineLevel="6" x14ac:dyDescent="0.25">
      <c r="A205" s="11" t="s">
        <v>53</v>
      </c>
      <c r="B205" s="12" t="s">
        <v>95</v>
      </c>
      <c r="C205" s="12" t="s">
        <v>222</v>
      </c>
      <c r="D205" s="12" t="s">
        <v>54</v>
      </c>
      <c r="E205" s="24">
        <f>E206</f>
        <v>663.4</v>
      </c>
      <c r="F205" s="24">
        <f>F206</f>
        <v>663.4</v>
      </c>
    </row>
    <row r="206" spans="1:6" outlineLevel="6" x14ac:dyDescent="0.25">
      <c r="A206" s="11" t="s">
        <v>97</v>
      </c>
      <c r="B206" s="12" t="s">
        <v>95</v>
      </c>
      <c r="C206" s="12" t="s">
        <v>222</v>
      </c>
      <c r="D206" s="12" t="s">
        <v>98</v>
      </c>
      <c r="E206" s="24">
        <v>663.4</v>
      </c>
      <c r="F206" s="159">
        <v>663.4</v>
      </c>
    </row>
    <row r="207" spans="1:6" ht="47.25" outlineLevel="4" x14ac:dyDescent="0.25">
      <c r="A207" s="11" t="s">
        <v>147</v>
      </c>
      <c r="B207" s="12" t="s">
        <v>95</v>
      </c>
      <c r="C207" s="12" t="s">
        <v>223</v>
      </c>
      <c r="D207" s="12" t="s">
        <v>8</v>
      </c>
      <c r="E207" s="24">
        <f>E208</f>
        <v>58667.25</v>
      </c>
      <c r="F207" s="24">
        <f>F208</f>
        <v>59014.45</v>
      </c>
    </row>
    <row r="208" spans="1:6" ht="31.5" outlineLevel="5" x14ac:dyDescent="0.25">
      <c r="A208" s="11" t="s">
        <v>53</v>
      </c>
      <c r="B208" s="12" t="s">
        <v>95</v>
      </c>
      <c r="C208" s="12" t="s">
        <v>223</v>
      </c>
      <c r="D208" s="12" t="s">
        <v>54</v>
      </c>
      <c r="E208" s="24">
        <f>E209</f>
        <v>58667.25</v>
      </c>
      <c r="F208" s="24">
        <f>F209</f>
        <v>59014.45</v>
      </c>
    </row>
    <row r="209" spans="1:6" outlineLevel="6" x14ac:dyDescent="0.25">
      <c r="A209" s="11" t="s">
        <v>97</v>
      </c>
      <c r="B209" s="12" t="s">
        <v>95</v>
      </c>
      <c r="C209" s="12" t="s">
        <v>223</v>
      </c>
      <c r="D209" s="12" t="s">
        <v>98</v>
      </c>
      <c r="E209" s="24">
        <v>58667.25</v>
      </c>
      <c r="F209" s="159">
        <v>59014.45</v>
      </c>
    </row>
    <row r="210" spans="1:6" ht="110.25" outlineLevel="4" x14ac:dyDescent="0.25">
      <c r="A210" s="28" t="s">
        <v>513</v>
      </c>
      <c r="B210" s="12" t="s">
        <v>95</v>
      </c>
      <c r="C210" s="12" t="s">
        <v>225</v>
      </c>
      <c r="D210" s="12" t="s">
        <v>8</v>
      </c>
      <c r="E210" s="24">
        <f>E211</f>
        <v>177119</v>
      </c>
      <c r="F210" s="24">
        <f>F211</f>
        <v>177119</v>
      </c>
    </row>
    <row r="211" spans="1:6" ht="31.5" outlineLevel="5" x14ac:dyDescent="0.25">
      <c r="A211" s="11" t="s">
        <v>53</v>
      </c>
      <c r="B211" s="12" t="s">
        <v>95</v>
      </c>
      <c r="C211" s="12" t="s">
        <v>225</v>
      </c>
      <c r="D211" s="12" t="s">
        <v>54</v>
      </c>
      <c r="E211" s="24">
        <f>E212</f>
        <v>177119</v>
      </c>
      <c r="F211" s="24">
        <f>F212</f>
        <v>177119</v>
      </c>
    </row>
    <row r="212" spans="1:6" outlineLevel="6" x14ac:dyDescent="0.25">
      <c r="A212" s="11" t="s">
        <v>97</v>
      </c>
      <c r="B212" s="12" t="s">
        <v>95</v>
      </c>
      <c r="C212" s="12" t="s">
        <v>225</v>
      </c>
      <c r="D212" s="12" t="s">
        <v>98</v>
      </c>
      <c r="E212" s="24">
        <v>177119</v>
      </c>
      <c r="F212" s="159">
        <v>177119</v>
      </c>
    </row>
    <row r="213" spans="1:6" ht="110.25" outlineLevel="4" x14ac:dyDescent="0.25">
      <c r="A213" s="28" t="s">
        <v>518</v>
      </c>
      <c r="B213" s="12" t="s">
        <v>95</v>
      </c>
      <c r="C213" s="12" t="s">
        <v>224</v>
      </c>
      <c r="D213" s="12" t="s">
        <v>8</v>
      </c>
      <c r="E213" s="24">
        <f>E214</f>
        <v>3125</v>
      </c>
      <c r="F213" s="24">
        <f>F214</f>
        <v>3125</v>
      </c>
    </row>
    <row r="214" spans="1:6" ht="31.5" outlineLevel="5" x14ac:dyDescent="0.25">
      <c r="A214" s="11" t="s">
        <v>53</v>
      </c>
      <c r="B214" s="12" t="s">
        <v>95</v>
      </c>
      <c r="C214" s="12" t="s">
        <v>224</v>
      </c>
      <c r="D214" s="12" t="s">
        <v>54</v>
      </c>
      <c r="E214" s="24">
        <f>E215</f>
        <v>3125</v>
      </c>
      <c r="F214" s="24">
        <f>F215</f>
        <v>3125</v>
      </c>
    </row>
    <row r="215" spans="1:6" outlineLevel="6" x14ac:dyDescent="0.25">
      <c r="A215" s="11" t="s">
        <v>97</v>
      </c>
      <c r="B215" s="12" t="s">
        <v>95</v>
      </c>
      <c r="C215" s="12" t="s">
        <v>224</v>
      </c>
      <c r="D215" s="12" t="s">
        <v>98</v>
      </c>
      <c r="E215" s="24">
        <v>3125</v>
      </c>
      <c r="F215" s="159">
        <v>3125</v>
      </c>
    </row>
    <row r="216" spans="1:6" outlineLevel="6" x14ac:dyDescent="0.25">
      <c r="A216" s="11" t="s">
        <v>571</v>
      </c>
      <c r="B216" s="12" t="s">
        <v>570</v>
      </c>
      <c r="C216" s="12" t="s">
        <v>166</v>
      </c>
      <c r="D216" s="12" t="s">
        <v>8</v>
      </c>
      <c r="E216" s="24">
        <f>E217+E228</f>
        <v>26431.53</v>
      </c>
      <c r="F216" s="24">
        <f>F217+F228</f>
        <v>26047.11</v>
      </c>
    </row>
    <row r="217" spans="1:6" ht="31.5" outlineLevel="6" x14ac:dyDescent="0.25">
      <c r="A217" s="11" t="s">
        <v>475</v>
      </c>
      <c r="B217" s="12" t="s">
        <v>570</v>
      </c>
      <c r="C217" s="12" t="s">
        <v>206</v>
      </c>
      <c r="D217" s="12" t="s">
        <v>8</v>
      </c>
      <c r="E217" s="24">
        <f>E218</f>
        <v>15110.8</v>
      </c>
      <c r="F217" s="24">
        <f>F218</f>
        <v>14726.38</v>
      </c>
    </row>
    <row r="218" spans="1:6" ht="47.25" outlineLevel="3" x14ac:dyDescent="0.25">
      <c r="A218" s="11" t="s">
        <v>478</v>
      </c>
      <c r="B218" s="12" t="s">
        <v>570</v>
      </c>
      <c r="C218" s="12" t="s">
        <v>226</v>
      </c>
      <c r="D218" s="12" t="s">
        <v>8</v>
      </c>
      <c r="E218" s="24">
        <f>E225+E222+E219</f>
        <v>15110.8</v>
      </c>
      <c r="F218" s="24">
        <f>F225+F222+F219</f>
        <v>14726.38</v>
      </c>
    </row>
    <row r="219" spans="1:6" ht="31.5" outlineLevel="3" x14ac:dyDescent="0.25">
      <c r="A219" s="18" t="s">
        <v>152</v>
      </c>
      <c r="B219" s="12" t="s">
        <v>570</v>
      </c>
      <c r="C219" s="12" t="s">
        <v>227</v>
      </c>
      <c r="D219" s="12" t="s">
        <v>8</v>
      </c>
      <c r="E219" s="24">
        <f>E220</f>
        <v>63</v>
      </c>
      <c r="F219" s="24">
        <f>F220</f>
        <v>63</v>
      </c>
    </row>
    <row r="220" spans="1:6" ht="31.5" outlineLevel="3" x14ac:dyDescent="0.25">
      <c r="A220" s="11" t="s">
        <v>53</v>
      </c>
      <c r="B220" s="12" t="s">
        <v>570</v>
      </c>
      <c r="C220" s="12" t="s">
        <v>227</v>
      </c>
      <c r="D220" s="12" t="s">
        <v>54</v>
      </c>
      <c r="E220" s="24">
        <f>E221</f>
        <v>63</v>
      </c>
      <c r="F220" s="24">
        <f>F221</f>
        <v>63</v>
      </c>
    </row>
    <row r="221" spans="1:6" outlineLevel="3" x14ac:dyDescent="0.25">
      <c r="A221" s="11" t="s">
        <v>97</v>
      </c>
      <c r="B221" s="12" t="s">
        <v>570</v>
      </c>
      <c r="C221" s="12" t="s">
        <v>227</v>
      </c>
      <c r="D221" s="12" t="s">
        <v>98</v>
      </c>
      <c r="E221" s="24">
        <v>63</v>
      </c>
      <c r="F221" s="159">
        <v>63</v>
      </c>
    </row>
    <row r="222" spans="1:6" ht="47.25" outlineLevel="4" x14ac:dyDescent="0.25">
      <c r="A222" s="11" t="s">
        <v>148</v>
      </c>
      <c r="B222" s="12" t="s">
        <v>570</v>
      </c>
      <c r="C222" s="12" t="s">
        <v>229</v>
      </c>
      <c r="D222" s="12" t="s">
        <v>8</v>
      </c>
      <c r="E222" s="24">
        <f>E223</f>
        <v>15013</v>
      </c>
      <c r="F222" s="24">
        <f>F223</f>
        <v>14628.58</v>
      </c>
    </row>
    <row r="223" spans="1:6" ht="31.5" outlineLevel="5" x14ac:dyDescent="0.25">
      <c r="A223" s="11" t="s">
        <v>53</v>
      </c>
      <c r="B223" s="12" t="s">
        <v>570</v>
      </c>
      <c r="C223" s="12" t="s">
        <v>229</v>
      </c>
      <c r="D223" s="12" t="s">
        <v>54</v>
      </c>
      <c r="E223" s="24">
        <f>E224</f>
        <v>15013</v>
      </c>
      <c r="F223" s="24">
        <f>F224</f>
        <v>14628.58</v>
      </c>
    </row>
    <row r="224" spans="1:6" outlineLevel="6" x14ac:dyDescent="0.25">
      <c r="A224" s="11" t="s">
        <v>97</v>
      </c>
      <c r="B224" s="12" t="s">
        <v>570</v>
      </c>
      <c r="C224" s="12" t="s">
        <v>229</v>
      </c>
      <c r="D224" s="12" t="s">
        <v>98</v>
      </c>
      <c r="E224" s="24">
        <v>15013</v>
      </c>
      <c r="F224" s="159">
        <v>14628.58</v>
      </c>
    </row>
    <row r="225" spans="1:6" outlineLevel="4" x14ac:dyDescent="0.25">
      <c r="A225" s="11" t="s">
        <v>144</v>
      </c>
      <c r="B225" s="12" t="s">
        <v>570</v>
      </c>
      <c r="C225" s="12" t="s">
        <v>228</v>
      </c>
      <c r="D225" s="12" t="s">
        <v>8</v>
      </c>
      <c r="E225" s="24">
        <f>E226</f>
        <v>34.799999999999997</v>
      </c>
      <c r="F225" s="24">
        <f>F226</f>
        <v>34.799999999999997</v>
      </c>
    </row>
    <row r="226" spans="1:6" ht="31.5" outlineLevel="5" x14ac:dyDescent="0.25">
      <c r="A226" s="11" t="s">
        <v>53</v>
      </c>
      <c r="B226" s="12" t="s">
        <v>570</v>
      </c>
      <c r="C226" s="12" t="s">
        <v>228</v>
      </c>
      <c r="D226" s="12" t="s">
        <v>54</v>
      </c>
      <c r="E226" s="24">
        <f>E227</f>
        <v>34.799999999999997</v>
      </c>
      <c r="F226" s="24">
        <f>F227</f>
        <v>34.799999999999997</v>
      </c>
    </row>
    <row r="227" spans="1:6" outlineLevel="6" x14ac:dyDescent="0.25">
      <c r="A227" s="11" t="s">
        <v>97</v>
      </c>
      <c r="B227" s="12" t="s">
        <v>570</v>
      </c>
      <c r="C227" s="12" t="s">
        <v>228</v>
      </c>
      <c r="D227" s="12" t="s">
        <v>98</v>
      </c>
      <c r="E227" s="24">
        <v>34.799999999999997</v>
      </c>
      <c r="F227" s="159">
        <v>34.799999999999997</v>
      </c>
    </row>
    <row r="228" spans="1:6" ht="31.5" outlineLevel="2" x14ac:dyDescent="0.25">
      <c r="A228" s="11" t="s">
        <v>479</v>
      </c>
      <c r="B228" s="12" t="s">
        <v>570</v>
      </c>
      <c r="C228" s="12" t="s">
        <v>204</v>
      </c>
      <c r="D228" s="12" t="s">
        <v>8</v>
      </c>
      <c r="E228" s="24">
        <f t="shared" ref="E228:F230" si="13">E229</f>
        <v>11320.73</v>
      </c>
      <c r="F228" s="24">
        <f t="shared" si="13"/>
        <v>11320.73</v>
      </c>
    </row>
    <row r="229" spans="1:6" ht="47.25" outlineLevel="4" x14ac:dyDescent="0.25">
      <c r="A229" s="11" t="s">
        <v>96</v>
      </c>
      <c r="B229" s="12" t="s">
        <v>570</v>
      </c>
      <c r="C229" s="12" t="s">
        <v>205</v>
      </c>
      <c r="D229" s="12" t="s">
        <v>8</v>
      </c>
      <c r="E229" s="24">
        <f t="shared" si="13"/>
        <v>11320.73</v>
      </c>
      <c r="F229" s="24">
        <f t="shared" si="13"/>
        <v>11320.73</v>
      </c>
    </row>
    <row r="230" spans="1:6" ht="31.5" outlineLevel="5" x14ac:dyDescent="0.25">
      <c r="A230" s="11" t="s">
        <v>53</v>
      </c>
      <c r="B230" s="12" t="s">
        <v>570</v>
      </c>
      <c r="C230" s="12" t="s">
        <v>205</v>
      </c>
      <c r="D230" s="12" t="s">
        <v>54</v>
      </c>
      <c r="E230" s="24">
        <f t="shared" si="13"/>
        <v>11320.73</v>
      </c>
      <c r="F230" s="24">
        <f t="shared" si="13"/>
        <v>11320.73</v>
      </c>
    </row>
    <row r="231" spans="1:6" outlineLevel="6" x14ac:dyDescent="0.25">
      <c r="A231" s="11" t="s">
        <v>97</v>
      </c>
      <c r="B231" s="12" t="s">
        <v>570</v>
      </c>
      <c r="C231" s="12" t="s">
        <v>205</v>
      </c>
      <c r="D231" s="12" t="s">
        <v>98</v>
      </c>
      <c r="E231" s="24">
        <v>11320.73</v>
      </c>
      <c r="F231" s="159">
        <v>11320.73</v>
      </c>
    </row>
    <row r="232" spans="1:6" outlineLevel="1" x14ac:dyDescent="0.25">
      <c r="A232" s="11" t="s">
        <v>99</v>
      </c>
      <c r="B232" s="12" t="s">
        <v>100</v>
      </c>
      <c r="C232" s="12" t="s">
        <v>166</v>
      </c>
      <c r="D232" s="12" t="s">
        <v>8</v>
      </c>
      <c r="E232" s="24">
        <f>E233</f>
        <v>2938</v>
      </c>
      <c r="F232" s="24">
        <f>F233</f>
        <v>2938</v>
      </c>
    </row>
    <row r="233" spans="1:6" ht="31.5" outlineLevel="2" x14ac:dyDescent="0.25">
      <c r="A233" s="11" t="s">
        <v>475</v>
      </c>
      <c r="B233" s="12" t="s">
        <v>100</v>
      </c>
      <c r="C233" s="12" t="s">
        <v>206</v>
      </c>
      <c r="D233" s="12" t="s">
        <v>8</v>
      </c>
      <c r="E233" s="24">
        <f>E234+E243</f>
        <v>2938</v>
      </c>
      <c r="F233" s="24">
        <f>F234+F243</f>
        <v>2938</v>
      </c>
    </row>
    <row r="234" spans="1:6" ht="31.5" outlineLevel="3" x14ac:dyDescent="0.25">
      <c r="A234" s="11" t="s">
        <v>477</v>
      </c>
      <c r="B234" s="12" t="s">
        <v>100</v>
      </c>
      <c r="C234" s="12" t="s">
        <v>220</v>
      </c>
      <c r="D234" s="12" t="s">
        <v>8</v>
      </c>
      <c r="E234" s="24">
        <f>E238+E235</f>
        <v>2864</v>
      </c>
      <c r="F234" s="24">
        <f>F238+F235</f>
        <v>2864</v>
      </c>
    </row>
    <row r="235" spans="1:6" ht="31.5" outlineLevel="3" x14ac:dyDescent="0.25">
      <c r="A235" s="11" t="s">
        <v>101</v>
      </c>
      <c r="B235" s="12" t="s">
        <v>100</v>
      </c>
      <c r="C235" s="12" t="s">
        <v>393</v>
      </c>
      <c r="D235" s="12" t="s">
        <v>8</v>
      </c>
      <c r="E235" s="24">
        <f>E236</f>
        <v>70</v>
      </c>
      <c r="F235" s="24">
        <f>F236</f>
        <v>70</v>
      </c>
    </row>
    <row r="236" spans="1:6" ht="31.5" outlineLevel="3" x14ac:dyDescent="0.25">
      <c r="A236" s="11" t="s">
        <v>18</v>
      </c>
      <c r="B236" s="12" t="s">
        <v>100</v>
      </c>
      <c r="C236" s="12" t="s">
        <v>393</v>
      </c>
      <c r="D236" s="12" t="s">
        <v>19</v>
      </c>
      <c r="E236" s="24">
        <f>E237</f>
        <v>70</v>
      </c>
      <c r="F236" s="24">
        <f>F237</f>
        <v>70</v>
      </c>
    </row>
    <row r="237" spans="1:6" ht="31.5" outlineLevel="3" x14ac:dyDescent="0.25">
      <c r="A237" s="11" t="s">
        <v>20</v>
      </c>
      <c r="B237" s="12" t="s">
        <v>100</v>
      </c>
      <c r="C237" s="12" t="s">
        <v>393</v>
      </c>
      <c r="D237" s="12" t="s">
        <v>21</v>
      </c>
      <c r="E237" s="24">
        <v>70</v>
      </c>
      <c r="F237" s="159">
        <v>70</v>
      </c>
    </row>
    <row r="238" spans="1:6" ht="94.5" outlineLevel="4" x14ac:dyDescent="0.25">
      <c r="A238" s="28" t="s">
        <v>521</v>
      </c>
      <c r="B238" s="12" t="s">
        <v>100</v>
      </c>
      <c r="C238" s="12" t="s">
        <v>230</v>
      </c>
      <c r="D238" s="12" t="s">
        <v>8</v>
      </c>
      <c r="E238" s="24">
        <f>E241+E239</f>
        <v>2794</v>
      </c>
      <c r="F238" s="24">
        <f>F241+F239</f>
        <v>2794</v>
      </c>
    </row>
    <row r="239" spans="1:6" outlineLevel="6" x14ac:dyDescent="0.25">
      <c r="A239" s="11" t="s">
        <v>114</v>
      </c>
      <c r="B239" s="12" t="s">
        <v>100</v>
      </c>
      <c r="C239" s="12" t="s">
        <v>230</v>
      </c>
      <c r="D239" s="12" t="s">
        <v>115</v>
      </c>
      <c r="E239" s="24">
        <f>E240</f>
        <v>200</v>
      </c>
      <c r="F239" s="24">
        <f>F240</f>
        <v>200</v>
      </c>
    </row>
    <row r="240" spans="1:6" ht="31.5" outlineLevel="6" x14ac:dyDescent="0.25">
      <c r="A240" s="11" t="s">
        <v>121</v>
      </c>
      <c r="B240" s="12" t="s">
        <v>100</v>
      </c>
      <c r="C240" s="12" t="s">
        <v>230</v>
      </c>
      <c r="D240" s="12" t="s">
        <v>122</v>
      </c>
      <c r="E240" s="24">
        <v>200</v>
      </c>
      <c r="F240" s="159">
        <v>200</v>
      </c>
    </row>
    <row r="241" spans="1:9" ht="31.5" outlineLevel="5" x14ac:dyDescent="0.25">
      <c r="A241" s="11" t="s">
        <v>53</v>
      </c>
      <c r="B241" s="12" t="s">
        <v>100</v>
      </c>
      <c r="C241" s="12" t="s">
        <v>230</v>
      </c>
      <c r="D241" s="12" t="s">
        <v>54</v>
      </c>
      <c r="E241" s="24">
        <f>E242</f>
        <v>2594</v>
      </c>
      <c r="F241" s="24">
        <f>F242</f>
        <v>2594</v>
      </c>
    </row>
    <row r="242" spans="1:9" outlineLevel="6" x14ac:dyDescent="0.25">
      <c r="A242" s="11" t="s">
        <v>97</v>
      </c>
      <c r="B242" s="12" t="s">
        <v>100</v>
      </c>
      <c r="C242" s="12" t="s">
        <v>230</v>
      </c>
      <c r="D242" s="12" t="s">
        <v>98</v>
      </c>
      <c r="E242" s="24">
        <v>2594</v>
      </c>
      <c r="F242" s="159">
        <v>2594</v>
      </c>
    </row>
    <row r="243" spans="1:9" outlineLevel="4" x14ac:dyDescent="0.25">
      <c r="A243" s="11" t="s">
        <v>102</v>
      </c>
      <c r="B243" s="12" t="s">
        <v>100</v>
      </c>
      <c r="C243" s="12" t="s">
        <v>231</v>
      </c>
      <c r="D243" s="12" t="s">
        <v>8</v>
      </c>
      <c r="E243" s="24">
        <f>E244</f>
        <v>74</v>
      </c>
      <c r="F243" s="24">
        <f>F244</f>
        <v>74</v>
      </c>
    </row>
    <row r="244" spans="1:9" ht="31.5" outlineLevel="5" x14ac:dyDescent="0.25">
      <c r="A244" s="11" t="s">
        <v>18</v>
      </c>
      <c r="B244" s="12" t="s">
        <v>100</v>
      </c>
      <c r="C244" s="12" t="s">
        <v>231</v>
      </c>
      <c r="D244" s="12" t="s">
        <v>19</v>
      </c>
      <c r="E244" s="24">
        <f>E245</f>
        <v>74</v>
      </c>
      <c r="F244" s="24">
        <f>F245</f>
        <v>74</v>
      </c>
    </row>
    <row r="245" spans="1:9" ht="31.5" outlineLevel="6" x14ac:dyDescent="0.25">
      <c r="A245" s="11" t="s">
        <v>20</v>
      </c>
      <c r="B245" s="12" t="s">
        <v>100</v>
      </c>
      <c r="C245" s="12" t="s">
        <v>231</v>
      </c>
      <c r="D245" s="12" t="s">
        <v>21</v>
      </c>
      <c r="E245" s="24">
        <v>74</v>
      </c>
      <c r="F245" s="159">
        <v>74</v>
      </c>
    </row>
    <row r="246" spans="1:9" outlineLevel="1" x14ac:dyDescent="0.25">
      <c r="A246" s="11" t="s">
        <v>149</v>
      </c>
      <c r="B246" s="12" t="s">
        <v>150</v>
      </c>
      <c r="C246" s="12" t="s">
        <v>166</v>
      </c>
      <c r="D246" s="12" t="s">
        <v>8</v>
      </c>
      <c r="E246" s="24">
        <f>E247</f>
        <v>14317.94</v>
      </c>
      <c r="F246" s="24">
        <f>F247</f>
        <v>14261.210000000001</v>
      </c>
    </row>
    <row r="247" spans="1:9" ht="31.5" outlineLevel="2" x14ac:dyDescent="0.25">
      <c r="A247" s="11" t="s">
        <v>553</v>
      </c>
      <c r="B247" s="12" t="s">
        <v>150</v>
      </c>
      <c r="C247" s="12" t="s">
        <v>206</v>
      </c>
      <c r="D247" s="12" t="s">
        <v>8</v>
      </c>
      <c r="E247" s="24">
        <f>E248+E253+E260</f>
        <v>14317.94</v>
      </c>
      <c r="F247" s="24">
        <f>F248+F253+F260</f>
        <v>14261.210000000001</v>
      </c>
    </row>
    <row r="248" spans="1:9" ht="47.25" outlineLevel="4" x14ac:dyDescent="0.25">
      <c r="A248" s="11" t="s">
        <v>13</v>
      </c>
      <c r="B248" s="12" t="s">
        <v>150</v>
      </c>
      <c r="C248" s="12" t="s">
        <v>232</v>
      </c>
      <c r="D248" s="12" t="s">
        <v>8</v>
      </c>
      <c r="E248" s="24">
        <f>E249+E251</f>
        <v>2241.3700000000003</v>
      </c>
      <c r="F248" s="24">
        <f>F249+F251</f>
        <v>2241.3700000000003</v>
      </c>
    </row>
    <row r="249" spans="1:9" ht="63" outlineLevel="5" x14ac:dyDescent="0.25">
      <c r="A249" s="11" t="s">
        <v>14</v>
      </c>
      <c r="B249" s="12" t="s">
        <v>150</v>
      </c>
      <c r="C249" s="12" t="s">
        <v>232</v>
      </c>
      <c r="D249" s="12" t="s">
        <v>15</v>
      </c>
      <c r="E249" s="24">
        <f>E250</f>
        <v>2199.5700000000002</v>
      </c>
      <c r="F249" s="24">
        <f>F250</f>
        <v>2199.5700000000002</v>
      </c>
    </row>
    <row r="250" spans="1:9" ht="31.5" outlineLevel="6" x14ac:dyDescent="0.25">
      <c r="A250" s="11" t="s">
        <v>16</v>
      </c>
      <c r="B250" s="12" t="s">
        <v>150</v>
      </c>
      <c r="C250" s="12" t="s">
        <v>232</v>
      </c>
      <c r="D250" s="12" t="s">
        <v>17</v>
      </c>
      <c r="E250" s="24">
        <v>2199.5700000000002</v>
      </c>
      <c r="F250" s="159">
        <v>2199.5700000000002</v>
      </c>
    </row>
    <row r="251" spans="1:9" ht="31.5" outlineLevel="5" x14ac:dyDescent="0.25">
      <c r="A251" s="11" t="s">
        <v>18</v>
      </c>
      <c r="B251" s="12" t="s">
        <v>150</v>
      </c>
      <c r="C251" s="12" t="s">
        <v>232</v>
      </c>
      <c r="D251" s="12" t="s">
        <v>19</v>
      </c>
      <c r="E251" s="24">
        <f>E252</f>
        <v>41.8</v>
      </c>
      <c r="F251" s="24">
        <f>F252</f>
        <v>41.8</v>
      </c>
    </row>
    <row r="252" spans="1:9" ht="31.5" outlineLevel="6" x14ac:dyDescent="0.25">
      <c r="A252" s="11" t="s">
        <v>20</v>
      </c>
      <c r="B252" s="12" t="s">
        <v>150</v>
      </c>
      <c r="C252" s="12" t="s">
        <v>232</v>
      </c>
      <c r="D252" s="12" t="s">
        <v>21</v>
      </c>
      <c r="E252" s="24">
        <v>41.8</v>
      </c>
      <c r="F252" s="159">
        <v>41.8</v>
      </c>
    </row>
    <row r="253" spans="1:9" ht="31.5" outlineLevel="4" x14ac:dyDescent="0.25">
      <c r="A253" s="11" t="s">
        <v>49</v>
      </c>
      <c r="B253" s="12" t="s">
        <v>150</v>
      </c>
      <c r="C253" s="12" t="s">
        <v>233</v>
      </c>
      <c r="D253" s="12" t="s">
        <v>8</v>
      </c>
      <c r="E253" s="24">
        <f>E254+E256+E258</f>
        <v>10660.47</v>
      </c>
      <c r="F253" s="24">
        <f>F254+F256+F258</f>
        <v>10603.74</v>
      </c>
      <c r="I253" s="1" t="s">
        <v>70</v>
      </c>
    </row>
    <row r="254" spans="1:9" ht="63" outlineLevel="5" x14ac:dyDescent="0.25">
      <c r="A254" s="11" t="s">
        <v>14</v>
      </c>
      <c r="B254" s="12" t="s">
        <v>150</v>
      </c>
      <c r="C254" s="12" t="s">
        <v>233</v>
      </c>
      <c r="D254" s="12" t="s">
        <v>15</v>
      </c>
      <c r="E254" s="24">
        <f>E255</f>
        <v>8424.4</v>
      </c>
      <c r="F254" s="24">
        <f>F255</f>
        <v>8424.4</v>
      </c>
    </row>
    <row r="255" spans="1:9" outlineLevel="6" x14ac:dyDescent="0.25">
      <c r="A255" s="11" t="s">
        <v>50</v>
      </c>
      <c r="B255" s="12" t="s">
        <v>150</v>
      </c>
      <c r="C255" s="12" t="s">
        <v>233</v>
      </c>
      <c r="D255" s="12" t="s">
        <v>51</v>
      </c>
      <c r="E255" s="24">
        <v>8424.4</v>
      </c>
      <c r="F255" s="159">
        <v>8424.4</v>
      </c>
    </row>
    <row r="256" spans="1:9" ht="31.5" outlineLevel="5" x14ac:dyDescent="0.25">
      <c r="A256" s="11" t="s">
        <v>18</v>
      </c>
      <c r="B256" s="12" t="s">
        <v>150</v>
      </c>
      <c r="C256" s="12" t="s">
        <v>233</v>
      </c>
      <c r="D256" s="12" t="s">
        <v>19</v>
      </c>
      <c r="E256" s="24">
        <f>E257</f>
        <v>2212.4699999999998</v>
      </c>
      <c r="F256" s="24">
        <f>F257</f>
        <v>2155.7399999999998</v>
      </c>
    </row>
    <row r="257" spans="1:6" ht="31.5" outlineLevel="6" x14ac:dyDescent="0.25">
      <c r="A257" s="11" t="s">
        <v>20</v>
      </c>
      <c r="B257" s="12" t="s">
        <v>150</v>
      </c>
      <c r="C257" s="12" t="s">
        <v>233</v>
      </c>
      <c r="D257" s="12" t="s">
        <v>21</v>
      </c>
      <c r="E257" s="24">
        <v>2212.4699999999998</v>
      </c>
      <c r="F257" s="159">
        <v>2155.7399999999998</v>
      </c>
    </row>
    <row r="258" spans="1:6" outlineLevel="5" x14ac:dyDescent="0.25">
      <c r="A258" s="11" t="s">
        <v>22</v>
      </c>
      <c r="B258" s="12" t="s">
        <v>150</v>
      </c>
      <c r="C258" s="12" t="s">
        <v>233</v>
      </c>
      <c r="D258" s="12" t="s">
        <v>23</v>
      </c>
      <c r="E258" s="24">
        <f>E259</f>
        <v>23.6</v>
      </c>
      <c r="F258" s="24">
        <f>F259</f>
        <v>23.6</v>
      </c>
    </row>
    <row r="259" spans="1:6" outlineLevel="6" x14ac:dyDescent="0.25">
      <c r="A259" s="11" t="s">
        <v>24</v>
      </c>
      <c r="B259" s="12" t="s">
        <v>150</v>
      </c>
      <c r="C259" s="12" t="s">
        <v>233</v>
      </c>
      <c r="D259" s="12" t="s">
        <v>25</v>
      </c>
      <c r="E259" s="24">
        <v>23.6</v>
      </c>
      <c r="F259" s="159">
        <v>23.6</v>
      </c>
    </row>
    <row r="260" spans="1:6" ht="31.5" outlineLevel="6" x14ac:dyDescent="0.25">
      <c r="A260" s="13" t="s">
        <v>52</v>
      </c>
      <c r="B260" s="12" t="s">
        <v>150</v>
      </c>
      <c r="C260" s="12" t="s">
        <v>234</v>
      </c>
      <c r="D260" s="12" t="s">
        <v>8</v>
      </c>
      <c r="E260" s="24">
        <f>E261</f>
        <v>1416.1</v>
      </c>
      <c r="F260" s="24">
        <f>F261</f>
        <v>1416.1</v>
      </c>
    </row>
    <row r="261" spans="1:6" ht="31.5" outlineLevel="6" x14ac:dyDescent="0.25">
      <c r="A261" s="11" t="s">
        <v>53</v>
      </c>
      <c r="B261" s="12" t="s">
        <v>150</v>
      </c>
      <c r="C261" s="12" t="s">
        <v>234</v>
      </c>
      <c r="D261" s="12" t="s">
        <v>54</v>
      </c>
      <c r="E261" s="24">
        <f>E262</f>
        <v>1416.1</v>
      </c>
      <c r="F261" s="24">
        <f>F262</f>
        <v>1416.1</v>
      </c>
    </row>
    <row r="262" spans="1:6" outlineLevel="6" x14ac:dyDescent="0.25">
      <c r="A262" s="11" t="s">
        <v>55</v>
      </c>
      <c r="B262" s="12" t="s">
        <v>150</v>
      </c>
      <c r="C262" s="12" t="s">
        <v>234</v>
      </c>
      <c r="D262" s="12" t="s">
        <v>56</v>
      </c>
      <c r="E262" s="24">
        <v>1416.1</v>
      </c>
      <c r="F262" s="159">
        <v>1416.1</v>
      </c>
    </row>
    <row r="263" spans="1:6" s="10" customFormat="1" x14ac:dyDescent="0.25">
      <c r="A263" s="8" t="s">
        <v>103</v>
      </c>
      <c r="B263" s="9" t="s">
        <v>104</v>
      </c>
      <c r="C263" s="9" t="s">
        <v>166</v>
      </c>
      <c r="D263" s="9" t="s">
        <v>8</v>
      </c>
      <c r="E263" s="26">
        <f>E264</f>
        <v>6569.72</v>
      </c>
      <c r="F263" s="26">
        <f>F264</f>
        <v>6656.18</v>
      </c>
    </row>
    <row r="264" spans="1:6" outlineLevel="1" x14ac:dyDescent="0.25">
      <c r="A264" s="11" t="s">
        <v>105</v>
      </c>
      <c r="B264" s="12" t="s">
        <v>106</v>
      </c>
      <c r="C264" s="12" t="s">
        <v>166</v>
      </c>
      <c r="D264" s="12" t="s">
        <v>8</v>
      </c>
      <c r="E264" s="24">
        <f>E265</f>
        <v>6569.72</v>
      </c>
      <c r="F264" s="24">
        <f>F265</f>
        <v>6656.18</v>
      </c>
    </row>
    <row r="265" spans="1:6" ht="31.5" outlineLevel="2" x14ac:dyDescent="0.25">
      <c r="A265" s="11" t="s">
        <v>479</v>
      </c>
      <c r="B265" s="12" t="s">
        <v>106</v>
      </c>
      <c r="C265" s="12" t="s">
        <v>204</v>
      </c>
      <c r="D265" s="12" t="s">
        <v>8</v>
      </c>
      <c r="E265" s="24">
        <f>E266+E271</f>
        <v>6569.72</v>
      </c>
      <c r="F265" s="24">
        <f>F266+F271</f>
        <v>6656.18</v>
      </c>
    </row>
    <row r="266" spans="1:6" outlineLevel="4" x14ac:dyDescent="0.25">
      <c r="A266" s="11" t="s">
        <v>107</v>
      </c>
      <c r="B266" s="12" t="s">
        <v>106</v>
      </c>
      <c r="C266" s="12" t="s">
        <v>208</v>
      </c>
      <c r="D266" s="12" t="s">
        <v>8</v>
      </c>
      <c r="E266" s="24">
        <f>E267+E269</f>
        <v>824</v>
      </c>
      <c r="F266" s="24">
        <f>F267+F269</f>
        <v>824</v>
      </c>
    </row>
    <row r="267" spans="1:6" ht="31.5" outlineLevel="5" x14ac:dyDescent="0.25">
      <c r="A267" s="11" t="s">
        <v>53</v>
      </c>
      <c r="B267" s="12" t="s">
        <v>106</v>
      </c>
      <c r="C267" s="12" t="s">
        <v>208</v>
      </c>
      <c r="D267" s="12" t="s">
        <v>54</v>
      </c>
      <c r="E267" s="24">
        <f>E268</f>
        <v>710</v>
      </c>
      <c r="F267" s="24">
        <f>F268</f>
        <v>710</v>
      </c>
    </row>
    <row r="268" spans="1:6" outlineLevel="6" x14ac:dyDescent="0.25">
      <c r="A268" s="11" t="s">
        <v>97</v>
      </c>
      <c r="B268" s="12" t="s">
        <v>106</v>
      </c>
      <c r="C268" s="12" t="s">
        <v>208</v>
      </c>
      <c r="D268" s="12" t="s">
        <v>98</v>
      </c>
      <c r="E268" s="24">
        <v>710</v>
      </c>
      <c r="F268" s="159">
        <v>710</v>
      </c>
    </row>
    <row r="269" spans="1:6" ht="31.5" outlineLevel="6" x14ac:dyDescent="0.25">
      <c r="A269" s="11" t="s">
        <v>53</v>
      </c>
      <c r="B269" s="12" t="s">
        <v>106</v>
      </c>
      <c r="C269" s="12" t="s">
        <v>208</v>
      </c>
      <c r="D269" s="12" t="s">
        <v>54</v>
      </c>
      <c r="E269" s="24">
        <f>E270</f>
        <v>114</v>
      </c>
      <c r="F269" s="24">
        <f>F270</f>
        <v>114</v>
      </c>
    </row>
    <row r="270" spans="1:6" ht="47.25" outlineLevel="6" x14ac:dyDescent="0.25">
      <c r="A270" s="11" t="s">
        <v>569</v>
      </c>
      <c r="B270" s="12" t="s">
        <v>106</v>
      </c>
      <c r="C270" s="12" t="s">
        <v>208</v>
      </c>
      <c r="D270" s="12" t="s">
        <v>568</v>
      </c>
      <c r="E270" s="24">
        <v>114</v>
      </c>
      <c r="F270" s="159">
        <v>114</v>
      </c>
    </row>
    <row r="271" spans="1:6" ht="31.5" outlineLevel="6" x14ac:dyDescent="0.25">
      <c r="A271" s="13" t="s">
        <v>108</v>
      </c>
      <c r="B271" s="12" t="s">
        <v>106</v>
      </c>
      <c r="C271" s="12" t="s">
        <v>209</v>
      </c>
      <c r="D271" s="12" t="s">
        <v>8</v>
      </c>
      <c r="E271" s="24">
        <f>E272</f>
        <v>5745.72</v>
      </c>
      <c r="F271" s="24">
        <f>F272</f>
        <v>5832.18</v>
      </c>
    </row>
    <row r="272" spans="1:6" ht="31.5" outlineLevel="6" x14ac:dyDescent="0.25">
      <c r="A272" s="11" t="s">
        <v>53</v>
      </c>
      <c r="B272" s="12" t="s">
        <v>106</v>
      </c>
      <c r="C272" s="12" t="s">
        <v>209</v>
      </c>
      <c r="D272" s="12" t="s">
        <v>54</v>
      </c>
      <c r="E272" s="24">
        <f>E273</f>
        <v>5745.72</v>
      </c>
      <c r="F272" s="24">
        <f>F273</f>
        <v>5832.18</v>
      </c>
    </row>
    <row r="273" spans="1:6" ht="18" customHeight="1" outlineLevel="6" x14ac:dyDescent="0.25">
      <c r="A273" s="11" t="s">
        <v>97</v>
      </c>
      <c r="B273" s="12" t="s">
        <v>106</v>
      </c>
      <c r="C273" s="12" t="s">
        <v>209</v>
      </c>
      <c r="D273" s="12" t="s">
        <v>98</v>
      </c>
      <c r="E273" s="24">
        <v>5745.72</v>
      </c>
      <c r="F273" s="159">
        <v>5832.18</v>
      </c>
    </row>
    <row r="274" spans="1:6" s="10" customFormat="1" ht="18" customHeight="1" x14ac:dyDescent="0.25">
      <c r="A274" s="8" t="s">
        <v>109</v>
      </c>
      <c r="B274" s="9" t="s">
        <v>110</v>
      </c>
      <c r="C274" s="9" t="s">
        <v>166</v>
      </c>
      <c r="D274" s="9" t="s">
        <v>8</v>
      </c>
      <c r="E274" s="26">
        <f>E275+E290+E280</f>
        <v>6943.95</v>
      </c>
      <c r="F274" s="26">
        <f>F275+F290+F280</f>
        <v>6943.95</v>
      </c>
    </row>
    <row r="275" spans="1:6" outlineLevel="1" x14ac:dyDescent="0.25">
      <c r="A275" s="11" t="s">
        <v>111</v>
      </c>
      <c r="B275" s="12" t="s">
        <v>112</v>
      </c>
      <c r="C275" s="12" t="s">
        <v>166</v>
      </c>
      <c r="D275" s="12" t="s">
        <v>8</v>
      </c>
      <c r="E275" s="24">
        <f t="shared" ref="E275:F278" si="14">E276</f>
        <v>3077.95</v>
      </c>
      <c r="F275" s="24">
        <f t="shared" si="14"/>
        <v>3077.95</v>
      </c>
    </row>
    <row r="276" spans="1:6" outlineLevel="3" x14ac:dyDescent="0.25">
      <c r="A276" s="11" t="s">
        <v>319</v>
      </c>
      <c r="B276" s="12" t="s">
        <v>112</v>
      </c>
      <c r="C276" s="12" t="s">
        <v>167</v>
      </c>
      <c r="D276" s="12" t="s">
        <v>8</v>
      </c>
      <c r="E276" s="24">
        <f t="shared" si="14"/>
        <v>3077.95</v>
      </c>
      <c r="F276" s="24">
        <f t="shared" si="14"/>
        <v>3077.95</v>
      </c>
    </row>
    <row r="277" spans="1:6" outlineLevel="4" x14ac:dyDescent="0.25">
      <c r="A277" s="11" t="s">
        <v>113</v>
      </c>
      <c r="B277" s="12" t="s">
        <v>112</v>
      </c>
      <c r="C277" s="12" t="s">
        <v>210</v>
      </c>
      <c r="D277" s="12" t="s">
        <v>8</v>
      </c>
      <c r="E277" s="24">
        <f t="shared" si="14"/>
        <v>3077.95</v>
      </c>
      <c r="F277" s="24">
        <f t="shared" si="14"/>
        <v>3077.95</v>
      </c>
    </row>
    <row r="278" spans="1:6" outlineLevel="5" x14ac:dyDescent="0.25">
      <c r="A278" s="11" t="s">
        <v>114</v>
      </c>
      <c r="B278" s="12" t="s">
        <v>112</v>
      </c>
      <c r="C278" s="12" t="s">
        <v>210</v>
      </c>
      <c r="D278" s="12" t="s">
        <v>115</v>
      </c>
      <c r="E278" s="24">
        <f t="shared" si="14"/>
        <v>3077.95</v>
      </c>
      <c r="F278" s="24">
        <f t="shared" si="14"/>
        <v>3077.95</v>
      </c>
    </row>
    <row r="279" spans="1:6" outlineLevel="6" x14ac:dyDescent="0.25">
      <c r="A279" s="11" t="s">
        <v>116</v>
      </c>
      <c r="B279" s="12" t="s">
        <v>112</v>
      </c>
      <c r="C279" s="12" t="s">
        <v>210</v>
      </c>
      <c r="D279" s="12" t="s">
        <v>117</v>
      </c>
      <c r="E279" s="24">
        <v>3077.95</v>
      </c>
      <c r="F279" s="159">
        <v>3077.95</v>
      </c>
    </row>
    <row r="280" spans="1:6" outlineLevel="6" x14ac:dyDescent="0.25">
      <c r="A280" s="11" t="s">
        <v>118</v>
      </c>
      <c r="B280" s="12" t="s">
        <v>119</v>
      </c>
      <c r="C280" s="12" t="s">
        <v>166</v>
      </c>
      <c r="D280" s="12" t="s">
        <v>8</v>
      </c>
      <c r="E280" s="24">
        <f>E281</f>
        <v>683</v>
      </c>
      <c r="F280" s="24">
        <f>F281</f>
        <v>683</v>
      </c>
    </row>
    <row r="281" spans="1:6" ht="31.5" outlineLevel="6" x14ac:dyDescent="0.25">
      <c r="A281" s="11" t="s">
        <v>484</v>
      </c>
      <c r="B281" s="12" t="s">
        <v>119</v>
      </c>
      <c r="C281" s="12" t="s">
        <v>173</v>
      </c>
      <c r="D281" s="12" t="s">
        <v>8</v>
      </c>
      <c r="E281" s="24">
        <f>E282+E286</f>
        <v>683</v>
      </c>
      <c r="F281" s="24">
        <f>F282+F286</f>
        <v>683</v>
      </c>
    </row>
    <row r="282" spans="1:6" outlineLevel="6" x14ac:dyDescent="0.25">
      <c r="A282" s="11" t="s">
        <v>542</v>
      </c>
      <c r="B282" s="12" t="s">
        <v>119</v>
      </c>
      <c r="C282" s="12" t="s">
        <v>211</v>
      </c>
      <c r="D282" s="12" t="s">
        <v>8</v>
      </c>
      <c r="E282" s="24">
        <f t="shared" ref="E282:F284" si="15">E283</f>
        <v>510</v>
      </c>
      <c r="F282" s="24">
        <f t="shared" si="15"/>
        <v>510</v>
      </c>
    </row>
    <row r="283" spans="1:6" ht="31.5" outlineLevel="6" x14ac:dyDescent="0.25">
      <c r="A283" s="11" t="s">
        <v>123</v>
      </c>
      <c r="B283" s="12" t="s">
        <v>119</v>
      </c>
      <c r="C283" s="12" t="s">
        <v>212</v>
      </c>
      <c r="D283" s="12" t="s">
        <v>8</v>
      </c>
      <c r="E283" s="24">
        <f t="shared" si="15"/>
        <v>510</v>
      </c>
      <c r="F283" s="24">
        <f t="shared" si="15"/>
        <v>510</v>
      </c>
    </row>
    <row r="284" spans="1:6" outlineLevel="6" x14ac:dyDescent="0.25">
      <c r="A284" s="11" t="s">
        <v>114</v>
      </c>
      <c r="B284" s="12" t="s">
        <v>119</v>
      </c>
      <c r="C284" s="12" t="s">
        <v>212</v>
      </c>
      <c r="D284" s="12" t="s">
        <v>115</v>
      </c>
      <c r="E284" s="24">
        <f t="shared" si="15"/>
        <v>510</v>
      </c>
      <c r="F284" s="24">
        <f t="shared" si="15"/>
        <v>510</v>
      </c>
    </row>
    <row r="285" spans="1:6" ht="31.5" outlineLevel="6" x14ac:dyDescent="0.25">
      <c r="A285" s="11" t="s">
        <v>121</v>
      </c>
      <c r="B285" s="12" t="s">
        <v>119</v>
      </c>
      <c r="C285" s="12" t="s">
        <v>212</v>
      </c>
      <c r="D285" s="12" t="s">
        <v>122</v>
      </c>
      <c r="E285" s="24">
        <v>510</v>
      </c>
      <c r="F285" s="159">
        <v>510</v>
      </c>
    </row>
    <row r="286" spans="1:6" ht="31.5" outlineLevel="6" x14ac:dyDescent="0.25">
      <c r="A286" s="11" t="s">
        <v>120</v>
      </c>
      <c r="B286" s="12" t="s">
        <v>119</v>
      </c>
      <c r="C286" s="12" t="s">
        <v>464</v>
      </c>
      <c r="D286" s="12" t="s">
        <v>8</v>
      </c>
      <c r="E286" s="24">
        <f>E287</f>
        <v>173</v>
      </c>
      <c r="F286" s="24">
        <f>F287</f>
        <v>173</v>
      </c>
    </row>
    <row r="287" spans="1:6" outlineLevel="6" x14ac:dyDescent="0.25">
      <c r="A287" s="11" t="s">
        <v>114</v>
      </c>
      <c r="B287" s="12" t="s">
        <v>119</v>
      </c>
      <c r="C287" s="12" t="s">
        <v>464</v>
      </c>
      <c r="D287" s="12" t="s">
        <v>115</v>
      </c>
      <c r="E287" s="24">
        <f>E288</f>
        <v>173</v>
      </c>
      <c r="F287" s="24">
        <f>F288</f>
        <v>173</v>
      </c>
    </row>
    <row r="288" spans="1:6" ht="31.5" outlineLevel="6" x14ac:dyDescent="0.25">
      <c r="A288" s="11" t="s">
        <v>121</v>
      </c>
      <c r="B288" s="12" t="s">
        <v>119</v>
      </c>
      <c r="C288" s="12" t="s">
        <v>464</v>
      </c>
      <c r="D288" s="12" t="s">
        <v>122</v>
      </c>
      <c r="E288" s="24">
        <v>173</v>
      </c>
      <c r="F288" s="159">
        <v>173</v>
      </c>
    </row>
    <row r="289" spans="1:6" outlineLevel="1" x14ac:dyDescent="0.25">
      <c r="A289" s="11" t="s">
        <v>157</v>
      </c>
      <c r="B289" s="12" t="s">
        <v>158</v>
      </c>
      <c r="C289" s="12" t="s">
        <v>166</v>
      </c>
      <c r="D289" s="12" t="s">
        <v>8</v>
      </c>
      <c r="E289" s="24">
        <f t="shared" ref="E289:F291" si="16">E290</f>
        <v>3183</v>
      </c>
      <c r="F289" s="24">
        <f t="shared" si="16"/>
        <v>3183</v>
      </c>
    </row>
    <row r="290" spans="1:6" ht="31.5" outlineLevel="2" x14ac:dyDescent="0.25">
      <c r="A290" s="11" t="s">
        <v>553</v>
      </c>
      <c r="B290" s="12" t="s">
        <v>158</v>
      </c>
      <c r="C290" s="12" t="s">
        <v>206</v>
      </c>
      <c r="D290" s="12" t="s">
        <v>8</v>
      </c>
      <c r="E290" s="24">
        <f t="shared" si="16"/>
        <v>3183</v>
      </c>
      <c r="F290" s="24">
        <f t="shared" si="16"/>
        <v>3183</v>
      </c>
    </row>
    <row r="291" spans="1:6" ht="31.5" outlineLevel="3" x14ac:dyDescent="0.25">
      <c r="A291" s="11" t="s">
        <v>554</v>
      </c>
      <c r="B291" s="12" t="s">
        <v>158</v>
      </c>
      <c r="C291" s="12" t="s">
        <v>207</v>
      </c>
      <c r="D291" s="12" t="s">
        <v>8</v>
      </c>
      <c r="E291" s="24">
        <f t="shared" si="16"/>
        <v>3183</v>
      </c>
      <c r="F291" s="24">
        <f t="shared" si="16"/>
        <v>3183</v>
      </c>
    </row>
    <row r="292" spans="1:6" ht="126" outlineLevel="4" x14ac:dyDescent="0.25">
      <c r="A292" s="28" t="s">
        <v>517</v>
      </c>
      <c r="B292" s="12" t="s">
        <v>158</v>
      </c>
      <c r="C292" s="12" t="s">
        <v>235</v>
      </c>
      <c r="D292" s="12" t="s">
        <v>8</v>
      </c>
      <c r="E292" s="24">
        <f>E293+E295</f>
        <v>3183</v>
      </c>
      <c r="F292" s="24">
        <f>F293+F295</f>
        <v>3183</v>
      </c>
    </row>
    <row r="293" spans="1:6" ht="31.5" outlineLevel="5" x14ac:dyDescent="0.25">
      <c r="A293" s="11" t="s">
        <v>18</v>
      </c>
      <c r="B293" s="12" t="s">
        <v>158</v>
      </c>
      <c r="C293" s="12" t="s">
        <v>235</v>
      </c>
      <c r="D293" s="12" t="s">
        <v>19</v>
      </c>
      <c r="E293" s="24">
        <f>E294</f>
        <v>18</v>
      </c>
      <c r="F293" s="24">
        <f>F294</f>
        <v>18</v>
      </c>
    </row>
    <row r="294" spans="1:6" ht="31.5" outlineLevel="6" x14ac:dyDescent="0.25">
      <c r="A294" s="11" t="s">
        <v>20</v>
      </c>
      <c r="B294" s="12" t="s">
        <v>158</v>
      </c>
      <c r="C294" s="12" t="s">
        <v>235</v>
      </c>
      <c r="D294" s="12" t="s">
        <v>21</v>
      </c>
      <c r="E294" s="24">
        <v>18</v>
      </c>
      <c r="F294" s="159">
        <v>18</v>
      </c>
    </row>
    <row r="295" spans="1:6" outlineLevel="5" x14ac:dyDescent="0.25">
      <c r="A295" s="11" t="s">
        <v>114</v>
      </c>
      <c r="B295" s="12" t="s">
        <v>158</v>
      </c>
      <c r="C295" s="12" t="s">
        <v>235</v>
      </c>
      <c r="D295" s="12" t="s">
        <v>115</v>
      </c>
      <c r="E295" s="24">
        <f>E296</f>
        <v>3165</v>
      </c>
      <c r="F295" s="24">
        <f>F296</f>
        <v>3165</v>
      </c>
    </row>
    <row r="296" spans="1:6" outlineLevel="6" x14ac:dyDescent="0.25">
      <c r="A296" s="11" t="s">
        <v>116</v>
      </c>
      <c r="B296" s="12" t="s">
        <v>158</v>
      </c>
      <c r="C296" s="12" t="s">
        <v>235</v>
      </c>
      <c r="D296" s="12" t="s">
        <v>117</v>
      </c>
      <c r="E296" s="24">
        <v>3165</v>
      </c>
      <c r="F296" s="159">
        <v>3165</v>
      </c>
    </row>
    <row r="297" spans="1:6" s="10" customFormat="1" x14ac:dyDescent="0.25">
      <c r="A297" s="8" t="s">
        <v>124</v>
      </c>
      <c r="B297" s="9" t="s">
        <v>125</v>
      </c>
      <c r="C297" s="9" t="s">
        <v>166</v>
      </c>
      <c r="D297" s="9" t="s">
        <v>8</v>
      </c>
      <c r="E297" s="26">
        <f t="shared" ref="E297:F301" si="17">E298</f>
        <v>561</v>
      </c>
      <c r="F297" s="26">
        <f t="shared" si="17"/>
        <v>561</v>
      </c>
    </row>
    <row r="298" spans="1:6" outlineLevel="1" x14ac:dyDescent="0.25">
      <c r="A298" s="11" t="s">
        <v>126</v>
      </c>
      <c r="B298" s="12" t="s">
        <v>127</v>
      </c>
      <c r="C298" s="12" t="s">
        <v>166</v>
      </c>
      <c r="D298" s="12" t="s">
        <v>8</v>
      </c>
      <c r="E298" s="24">
        <f t="shared" si="17"/>
        <v>561</v>
      </c>
      <c r="F298" s="24">
        <f t="shared" si="17"/>
        <v>561</v>
      </c>
    </row>
    <row r="299" spans="1:6" ht="47.25" outlineLevel="2" x14ac:dyDescent="0.25">
      <c r="A299" s="11" t="s">
        <v>555</v>
      </c>
      <c r="B299" s="12" t="s">
        <v>127</v>
      </c>
      <c r="C299" s="12" t="s">
        <v>328</v>
      </c>
      <c r="D299" s="12" t="s">
        <v>8</v>
      </c>
      <c r="E299" s="24">
        <f t="shared" si="17"/>
        <v>561</v>
      </c>
      <c r="F299" s="24">
        <f t="shared" si="17"/>
        <v>561</v>
      </c>
    </row>
    <row r="300" spans="1:6" ht="31.5" outlineLevel="4" x14ac:dyDescent="0.25">
      <c r="A300" s="11" t="s">
        <v>128</v>
      </c>
      <c r="B300" s="12" t="s">
        <v>127</v>
      </c>
      <c r="C300" s="12" t="s">
        <v>329</v>
      </c>
      <c r="D300" s="12" t="s">
        <v>8</v>
      </c>
      <c r="E300" s="24">
        <f t="shared" si="17"/>
        <v>561</v>
      </c>
      <c r="F300" s="24">
        <f t="shared" si="17"/>
        <v>561</v>
      </c>
    </row>
    <row r="301" spans="1:6" ht="31.5" outlineLevel="5" x14ac:dyDescent="0.25">
      <c r="A301" s="11" t="s">
        <v>53</v>
      </c>
      <c r="B301" s="12" t="s">
        <v>127</v>
      </c>
      <c r="C301" s="12" t="s">
        <v>329</v>
      </c>
      <c r="D301" s="12" t="s">
        <v>54</v>
      </c>
      <c r="E301" s="24">
        <f t="shared" si="17"/>
        <v>561</v>
      </c>
      <c r="F301" s="24">
        <f t="shared" si="17"/>
        <v>561</v>
      </c>
    </row>
    <row r="302" spans="1:6" outlineLevel="6" x14ac:dyDescent="0.25">
      <c r="A302" s="11" t="s">
        <v>97</v>
      </c>
      <c r="B302" s="12" t="s">
        <v>127</v>
      </c>
      <c r="C302" s="12" t="s">
        <v>329</v>
      </c>
      <c r="D302" s="12" t="s">
        <v>98</v>
      </c>
      <c r="E302" s="24">
        <v>561</v>
      </c>
      <c r="F302" s="159">
        <v>561</v>
      </c>
    </row>
    <row r="303" spans="1:6" s="10" customFormat="1" x14ac:dyDescent="0.25">
      <c r="A303" s="8" t="s">
        <v>129</v>
      </c>
      <c r="B303" s="9" t="s">
        <v>130</v>
      </c>
      <c r="C303" s="9" t="s">
        <v>166</v>
      </c>
      <c r="D303" s="9" t="s">
        <v>8</v>
      </c>
      <c r="E303" s="26">
        <f t="shared" ref="E303:F308" si="18">E304</f>
        <v>881.25</v>
      </c>
      <c r="F303" s="26">
        <f t="shared" si="18"/>
        <v>881.25</v>
      </c>
    </row>
    <row r="304" spans="1:6" outlineLevel="1" x14ac:dyDescent="0.25">
      <c r="A304" s="11" t="s">
        <v>131</v>
      </c>
      <c r="B304" s="12" t="s">
        <v>132</v>
      </c>
      <c r="C304" s="12" t="s">
        <v>166</v>
      </c>
      <c r="D304" s="12" t="s">
        <v>8</v>
      </c>
      <c r="E304" s="24">
        <f t="shared" si="18"/>
        <v>881.25</v>
      </c>
      <c r="F304" s="24">
        <f t="shared" si="18"/>
        <v>881.25</v>
      </c>
    </row>
    <row r="305" spans="1:7" ht="47.25" outlineLevel="2" x14ac:dyDescent="0.25">
      <c r="A305" s="11" t="s">
        <v>539</v>
      </c>
      <c r="B305" s="12" t="s">
        <v>132</v>
      </c>
      <c r="C305" s="12" t="s">
        <v>169</v>
      </c>
      <c r="D305" s="12" t="s">
        <v>8</v>
      </c>
      <c r="E305" s="24">
        <f t="shared" si="18"/>
        <v>881.25</v>
      </c>
      <c r="F305" s="24">
        <f t="shared" si="18"/>
        <v>881.25</v>
      </c>
    </row>
    <row r="306" spans="1:7" ht="47.25" outlineLevel="3" x14ac:dyDescent="0.25">
      <c r="A306" s="123" t="s">
        <v>538</v>
      </c>
      <c r="B306" s="12" t="s">
        <v>132</v>
      </c>
      <c r="C306" s="12" t="s">
        <v>465</v>
      </c>
      <c r="D306" s="12" t="s">
        <v>8</v>
      </c>
      <c r="E306" s="24">
        <f t="shared" si="18"/>
        <v>881.25</v>
      </c>
      <c r="F306" s="24">
        <f t="shared" si="18"/>
        <v>881.25</v>
      </c>
    </row>
    <row r="307" spans="1:7" ht="31.5" outlineLevel="4" x14ac:dyDescent="0.25">
      <c r="A307" s="11" t="s">
        <v>133</v>
      </c>
      <c r="B307" s="12" t="s">
        <v>132</v>
      </c>
      <c r="C307" s="12" t="s">
        <v>466</v>
      </c>
      <c r="D307" s="12" t="s">
        <v>8</v>
      </c>
      <c r="E307" s="24">
        <f t="shared" si="18"/>
        <v>881.25</v>
      </c>
      <c r="F307" s="24">
        <f t="shared" si="18"/>
        <v>881.25</v>
      </c>
    </row>
    <row r="308" spans="1:7" ht="31.5" outlineLevel="5" x14ac:dyDescent="0.25">
      <c r="A308" s="11" t="s">
        <v>53</v>
      </c>
      <c r="B308" s="12" t="s">
        <v>132</v>
      </c>
      <c r="C308" s="12" t="s">
        <v>466</v>
      </c>
      <c r="D308" s="12" t="s">
        <v>54</v>
      </c>
      <c r="E308" s="24">
        <f t="shared" si="18"/>
        <v>881.25</v>
      </c>
      <c r="F308" s="24">
        <f t="shared" si="18"/>
        <v>881.25</v>
      </c>
    </row>
    <row r="309" spans="1:7" outlineLevel="6" x14ac:dyDescent="0.25">
      <c r="A309" s="11" t="s">
        <v>55</v>
      </c>
      <c r="B309" s="12" t="s">
        <v>132</v>
      </c>
      <c r="C309" s="12" t="s">
        <v>466</v>
      </c>
      <c r="D309" s="12" t="s">
        <v>56</v>
      </c>
      <c r="E309" s="24">
        <v>881.25</v>
      </c>
      <c r="F309" s="159">
        <v>881.25</v>
      </c>
    </row>
    <row r="310" spans="1:7" s="10" customFormat="1" ht="47.25" x14ac:dyDescent="0.25">
      <c r="A310" s="8" t="s">
        <v>33</v>
      </c>
      <c r="B310" s="9" t="s">
        <v>34</v>
      </c>
      <c r="C310" s="9" t="s">
        <v>166</v>
      </c>
      <c r="D310" s="9" t="s">
        <v>8</v>
      </c>
      <c r="E310" s="26">
        <f>E311</f>
        <v>13835</v>
      </c>
      <c r="F310" s="26">
        <f>F311</f>
        <v>13835</v>
      </c>
    </row>
    <row r="311" spans="1:7" ht="47.25" outlineLevel="1" x14ac:dyDescent="0.25">
      <c r="A311" s="11" t="s">
        <v>35</v>
      </c>
      <c r="B311" s="12" t="s">
        <v>36</v>
      </c>
      <c r="C311" s="12" t="s">
        <v>166</v>
      </c>
      <c r="D311" s="12" t="s">
        <v>8</v>
      </c>
      <c r="E311" s="24">
        <f>E312</f>
        <v>13835</v>
      </c>
      <c r="F311" s="24">
        <f>F312</f>
        <v>13835</v>
      </c>
    </row>
    <row r="312" spans="1:7" ht="31.5" outlineLevel="2" x14ac:dyDescent="0.25">
      <c r="A312" s="11" t="s">
        <v>484</v>
      </c>
      <c r="B312" s="12" t="s">
        <v>36</v>
      </c>
      <c r="C312" s="12" t="s">
        <v>173</v>
      </c>
      <c r="D312" s="12" t="s">
        <v>8</v>
      </c>
      <c r="E312" s="24">
        <f>E313+E316</f>
        <v>13835</v>
      </c>
      <c r="F312" s="24">
        <f>F313+F316</f>
        <v>13835</v>
      </c>
    </row>
    <row r="313" spans="1:7" ht="47.25" outlineLevel="4" x14ac:dyDescent="0.25">
      <c r="A313" s="11" t="s">
        <v>37</v>
      </c>
      <c r="B313" s="12" t="s">
        <v>36</v>
      </c>
      <c r="C313" s="12" t="s">
        <v>174</v>
      </c>
      <c r="D313" s="12" t="s">
        <v>8</v>
      </c>
      <c r="E313" s="24">
        <f>E314</f>
        <v>500</v>
      </c>
      <c r="F313" s="24">
        <f>F314</f>
        <v>500</v>
      </c>
    </row>
    <row r="314" spans="1:7" outlineLevel="5" x14ac:dyDescent="0.25">
      <c r="A314" s="11" t="s">
        <v>31</v>
      </c>
      <c r="B314" s="12" t="s">
        <v>36</v>
      </c>
      <c r="C314" s="12" t="s">
        <v>174</v>
      </c>
      <c r="D314" s="12" t="s">
        <v>32</v>
      </c>
      <c r="E314" s="24">
        <f>E315</f>
        <v>500</v>
      </c>
      <c r="F314" s="24">
        <f>F315</f>
        <v>500</v>
      </c>
    </row>
    <row r="315" spans="1:7" outlineLevel="6" x14ac:dyDescent="0.25">
      <c r="A315" s="11" t="s">
        <v>38</v>
      </c>
      <c r="B315" s="12" t="s">
        <v>36</v>
      </c>
      <c r="C315" s="12" t="s">
        <v>174</v>
      </c>
      <c r="D315" s="12" t="s">
        <v>39</v>
      </c>
      <c r="E315" s="24">
        <v>500</v>
      </c>
      <c r="F315" s="159">
        <v>500</v>
      </c>
    </row>
    <row r="316" spans="1:7" ht="94.5" outlineLevel="4" x14ac:dyDescent="0.25">
      <c r="A316" s="28" t="s">
        <v>511</v>
      </c>
      <c r="B316" s="12" t="s">
        <v>36</v>
      </c>
      <c r="C316" s="12" t="s">
        <v>435</v>
      </c>
      <c r="D316" s="12" t="s">
        <v>8</v>
      </c>
      <c r="E316" s="24">
        <f>E317</f>
        <v>13335</v>
      </c>
      <c r="F316" s="24">
        <f>F317</f>
        <v>13335</v>
      </c>
    </row>
    <row r="317" spans="1:7" outlineLevel="5" x14ac:dyDescent="0.25">
      <c r="A317" s="11" t="s">
        <v>31</v>
      </c>
      <c r="B317" s="12" t="s">
        <v>36</v>
      </c>
      <c r="C317" s="12" t="s">
        <v>435</v>
      </c>
      <c r="D317" s="12" t="s">
        <v>32</v>
      </c>
      <c r="E317" s="24">
        <f>E318</f>
        <v>13335</v>
      </c>
      <c r="F317" s="24">
        <f>F318</f>
        <v>13335</v>
      </c>
    </row>
    <row r="318" spans="1:7" outlineLevel="6" x14ac:dyDescent="0.25">
      <c r="A318" s="11" t="s">
        <v>38</v>
      </c>
      <c r="B318" s="12" t="s">
        <v>36</v>
      </c>
      <c r="C318" s="12" t="s">
        <v>435</v>
      </c>
      <c r="D318" s="12" t="s">
        <v>39</v>
      </c>
      <c r="E318" s="24">
        <v>13335</v>
      </c>
      <c r="F318" s="159">
        <v>13335</v>
      </c>
    </row>
    <row r="319" spans="1:7" s="10" customFormat="1" x14ac:dyDescent="0.25">
      <c r="A319" s="198" t="s">
        <v>151</v>
      </c>
      <c r="B319" s="198"/>
      <c r="C319" s="198"/>
      <c r="D319" s="198"/>
      <c r="E319" s="26">
        <f>E9+E106+E112+E118+E148+E169+E182+E263+E274+E297+E303+E310</f>
        <v>465827.18</v>
      </c>
      <c r="F319" s="26">
        <f>F9+F106+F112+F118+F148+F169+F182+F263+F274+F297+F303+F310</f>
        <v>466228.88</v>
      </c>
      <c r="G319" s="67"/>
    </row>
    <row r="320" spans="1:7" x14ac:dyDescent="0.25">
      <c r="A320" s="16"/>
      <c r="B320" s="16"/>
      <c r="C320" s="16"/>
      <c r="D320" s="16"/>
      <c r="E320" s="68"/>
    </row>
    <row r="321" spans="1:6" x14ac:dyDescent="0.25">
      <c r="A321" s="199"/>
      <c r="B321" s="199"/>
      <c r="C321" s="199"/>
      <c r="D321" s="199"/>
      <c r="E321" s="199"/>
    </row>
    <row r="322" spans="1:6" x14ac:dyDescent="0.25">
      <c r="C322" s="69"/>
      <c r="E322" s="70"/>
    </row>
    <row r="323" spans="1:6" x14ac:dyDescent="0.25">
      <c r="C323" s="69"/>
      <c r="E323" s="70"/>
    </row>
    <row r="324" spans="1:6" x14ac:dyDescent="0.25">
      <c r="C324" s="69" t="s">
        <v>414</v>
      </c>
      <c r="E324" s="70">
        <f>E184+E199+E233+E247+E290+E217</f>
        <v>352074.94</v>
      </c>
      <c r="F324" s="70">
        <f>F184+F199+F233+F247+F290+F217</f>
        <v>352361.72000000003</v>
      </c>
    </row>
    <row r="325" spans="1:6" x14ac:dyDescent="0.25">
      <c r="C325" s="69" t="s">
        <v>415</v>
      </c>
      <c r="E325" s="70">
        <f>E228+E265</f>
        <v>17890.45</v>
      </c>
      <c r="F325" s="70">
        <f>F228+F265</f>
        <v>17976.91</v>
      </c>
    </row>
    <row r="326" spans="1:6" x14ac:dyDescent="0.25">
      <c r="C326" s="69" t="s">
        <v>416</v>
      </c>
      <c r="E326" s="70">
        <f>E171</f>
        <v>155</v>
      </c>
      <c r="F326" s="70">
        <f>F171</f>
        <v>155</v>
      </c>
    </row>
    <row r="327" spans="1:6" x14ac:dyDescent="0.25">
      <c r="C327" s="69" t="s">
        <v>417</v>
      </c>
      <c r="E327" s="70">
        <f>E299</f>
        <v>561</v>
      </c>
      <c r="F327" s="70">
        <f>F299</f>
        <v>561</v>
      </c>
    </row>
    <row r="328" spans="1:6" x14ac:dyDescent="0.25">
      <c r="C328" s="69" t="s">
        <v>418</v>
      </c>
      <c r="E328" s="70">
        <f>E312+E281+E136+E125</f>
        <v>17998</v>
      </c>
      <c r="F328" s="70">
        <f>F312+F281+F136+F125</f>
        <v>17998</v>
      </c>
    </row>
    <row r="329" spans="1:6" x14ac:dyDescent="0.25">
      <c r="C329" s="69" t="s">
        <v>419</v>
      </c>
      <c r="E329" s="70">
        <f>E305+E53</f>
        <v>15254.440000000002</v>
      </c>
      <c r="F329" s="70">
        <f>F305+F53</f>
        <v>15447.64</v>
      </c>
    </row>
    <row r="330" spans="1:6" x14ac:dyDescent="0.25">
      <c r="C330" s="69" t="s">
        <v>420</v>
      </c>
      <c r="E330" s="70">
        <f>E165+E156+E150+E130</f>
        <v>15303.78</v>
      </c>
      <c r="F330" s="70">
        <f>F165+F156+F150+F130</f>
        <v>15143.04</v>
      </c>
    </row>
    <row r="331" spans="1:6" x14ac:dyDescent="0.25">
      <c r="C331" s="69" t="s">
        <v>421</v>
      </c>
      <c r="E331" s="70">
        <f>E77</f>
        <v>2785.16</v>
      </c>
      <c r="F331" s="70">
        <f>F77</f>
        <v>2785.16</v>
      </c>
    </row>
    <row r="332" spans="1:6" x14ac:dyDescent="0.25">
      <c r="C332" s="69" t="s">
        <v>422</v>
      </c>
      <c r="E332" s="70">
        <f>E11+E16+E31+E38+E81+E108+E114+E120+E276</f>
        <v>43804.409999999996</v>
      </c>
      <c r="F332" s="70">
        <f>F11+F16+F31+F38+F81+F108+F114+F120+F276</f>
        <v>43800.409999999996</v>
      </c>
    </row>
    <row r="333" spans="1:6" x14ac:dyDescent="0.25">
      <c r="C333" s="69"/>
      <c r="E333" s="70">
        <f>SUM(E324:E332)</f>
        <v>465827.18</v>
      </c>
      <c r="F333" s="70">
        <f>SUM(F324:F332)</f>
        <v>466228.87999999995</v>
      </c>
    </row>
    <row r="334" spans="1:6" x14ac:dyDescent="0.25">
      <c r="C334" s="69"/>
    </row>
    <row r="335" spans="1:6" x14ac:dyDescent="0.25">
      <c r="C335" s="69"/>
      <c r="E335" s="70">
        <f>E319-E333</f>
        <v>0</v>
      </c>
    </row>
    <row r="336" spans="1:6" x14ac:dyDescent="0.25">
      <c r="C336" s="69"/>
    </row>
    <row r="337" spans="3:6" x14ac:dyDescent="0.25">
      <c r="C337" s="69" t="s">
        <v>364</v>
      </c>
      <c r="E337" s="70">
        <f>E195+E186+E189</f>
        <v>76638.25</v>
      </c>
      <c r="F337" s="70">
        <f>F195+F186+F189</f>
        <v>77018.98000000001</v>
      </c>
    </row>
    <row r="338" spans="3:6" x14ac:dyDescent="0.25">
      <c r="C338" s="69" t="s">
        <v>366</v>
      </c>
      <c r="E338" s="70">
        <f>E192</f>
        <v>83.1</v>
      </c>
      <c r="F338" s="70">
        <f>F192</f>
        <v>83.1</v>
      </c>
    </row>
    <row r="339" spans="3:6" x14ac:dyDescent="0.25">
      <c r="C339" s="69" t="s">
        <v>390</v>
      </c>
      <c r="E339" s="70">
        <f>E292</f>
        <v>3183</v>
      </c>
      <c r="F339" s="70">
        <f>F292</f>
        <v>3183</v>
      </c>
    </row>
    <row r="340" spans="3:6" x14ac:dyDescent="0.25">
      <c r="C340" s="69" t="s">
        <v>367</v>
      </c>
      <c r="E340" s="70">
        <f>E201+E204+E207+E210</f>
        <v>236678.85</v>
      </c>
      <c r="F340" s="70">
        <f>F201+F204+F207+F210</f>
        <v>237026.05</v>
      </c>
    </row>
    <row r="341" spans="3:6" x14ac:dyDescent="0.25">
      <c r="C341" s="69" t="s">
        <v>365</v>
      </c>
      <c r="E341" s="70">
        <f>E235</f>
        <v>70</v>
      </c>
      <c r="F341" s="70">
        <f>F235</f>
        <v>70</v>
      </c>
    </row>
    <row r="342" spans="3:6" x14ac:dyDescent="0.25">
      <c r="C342" s="69" t="s">
        <v>368</v>
      </c>
      <c r="E342" s="70"/>
      <c r="F342" s="70"/>
    </row>
    <row r="343" spans="3:6" x14ac:dyDescent="0.25">
      <c r="C343" s="69" t="s">
        <v>369</v>
      </c>
      <c r="E343" s="70">
        <f>E213+E238</f>
        <v>5919</v>
      </c>
      <c r="F343" s="70">
        <f>F213+F238</f>
        <v>5919</v>
      </c>
    </row>
    <row r="344" spans="3:6" x14ac:dyDescent="0.25">
      <c r="C344" s="69" t="s">
        <v>370</v>
      </c>
      <c r="E344" s="70">
        <f>E219+E222</f>
        <v>15076</v>
      </c>
      <c r="F344" s="70">
        <f>F219+F222</f>
        <v>14691.58</v>
      </c>
    </row>
    <row r="345" spans="3:6" x14ac:dyDescent="0.25">
      <c r="C345" s="69" t="s">
        <v>371</v>
      </c>
      <c r="E345" s="70">
        <f>E225</f>
        <v>34.799999999999997</v>
      </c>
      <c r="F345" s="70">
        <f>F225</f>
        <v>34.799999999999997</v>
      </c>
    </row>
    <row r="346" spans="3:6" x14ac:dyDescent="0.25">
      <c r="C346" s="69" t="s">
        <v>372</v>
      </c>
      <c r="E346" s="70">
        <f>E248+E253+E260</f>
        <v>14317.94</v>
      </c>
      <c r="F346" s="70">
        <f>F248+F253+F260</f>
        <v>14261.210000000001</v>
      </c>
    </row>
    <row r="347" spans="3:6" x14ac:dyDescent="0.25">
      <c r="C347" s="69" t="s">
        <v>401</v>
      </c>
      <c r="E347" s="70">
        <f>E243</f>
        <v>74</v>
      </c>
      <c r="F347" s="70">
        <f>F243</f>
        <v>74</v>
      </c>
    </row>
    <row r="348" spans="3:6" x14ac:dyDescent="0.25">
      <c r="C348" s="69" t="s">
        <v>373</v>
      </c>
      <c r="E348" s="70">
        <f>E271</f>
        <v>5745.72</v>
      </c>
      <c r="F348" s="70">
        <f>F271</f>
        <v>5832.18</v>
      </c>
    </row>
    <row r="349" spans="3:6" x14ac:dyDescent="0.25">
      <c r="C349" s="69" t="s">
        <v>374</v>
      </c>
      <c r="E349" s="70">
        <f>E229</f>
        <v>11320.73</v>
      </c>
      <c r="F349" s="70">
        <f>F229</f>
        <v>11320.73</v>
      </c>
    </row>
    <row r="350" spans="3:6" x14ac:dyDescent="0.25">
      <c r="C350" s="69" t="s">
        <v>375</v>
      </c>
      <c r="E350" s="70">
        <f>E266</f>
        <v>824</v>
      </c>
      <c r="F350" s="70">
        <f>F266</f>
        <v>824</v>
      </c>
    </row>
    <row r="351" spans="3:6" x14ac:dyDescent="0.25">
      <c r="C351" s="69" t="s">
        <v>470</v>
      </c>
      <c r="E351" s="70">
        <f>E173</f>
        <v>80</v>
      </c>
      <c r="F351" s="70">
        <f>F173</f>
        <v>80</v>
      </c>
    </row>
    <row r="352" spans="3:6" x14ac:dyDescent="0.25">
      <c r="C352" s="69" t="s">
        <v>376</v>
      </c>
      <c r="E352" s="70">
        <f>E176</f>
        <v>45</v>
      </c>
      <c r="F352" s="70">
        <f>F176</f>
        <v>45</v>
      </c>
    </row>
    <row r="353" spans="3:6" x14ac:dyDescent="0.25">
      <c r="C353" s="69" t="s">
        <v>471</v>
      </c>
      <c r="E353" s="70">
        <f>E179</f>
        <v>30</v>
      </c>
      <c r="F353" s="70">
        <f>F179</f>
        <v>30</v>
      </c>
    </row>
    <row r="354" spans="3:6" x14ac:dyDescent="0.25">
      <c r="C354" s="69" t="s">
        <v>377</v>
      </c>
      <c r="E354" s="70">
        <f>E300</f>
        <v>561</v>
      </c>
      <c r="F354" s="70">
        <f>F300</f>
        <v>561</v>
      </c>
    </row>
    <row r="355" spans="3:6" x14ac:dyDescent="0.25">
      <c r="C355" s="69" t="s">
        <v>378</v>
      </c>
      <c r="E355" s="70">
        <f>E283</f>
        <v>510</v>
      </c>
      <c r="F355" s="70">
        <f>F283</f>
        <v>510</v>
      </c>
    </row>
    <row r="356" spans="3:6" x14ac:dyDescent="0.25">
      <c r="C356" s="69" t="s">
        <v>379</v>
      </c>
      <c r="E356" s="70">
        <f>E138</f>
        <v>250</v>
      </c>
      <c r="F356" s="70">
        <f>F138</f>
        <v>250</v>
      </c>
    </row>
    <row r="357" spans="3:6" x14ac:dyDescent="0.25">
      <c r="C357" s="69" t="s">
        <v>380</v>
      </c>
      <c r="E357" s="70">
        <f>E142+E145</f>
        <v>1435</v>
      </c>
      <c r="F357" s="70">
        <f>F142+F145</f>
        <v>1435</v>
      </c>
    </row>
    <row r="358" spans="3:6" x14ac:dyDescent="0.25">
      <c r="C358" s="69" t="s">
        <v>381</v>
      </c>
      <c r="E358" s="70">
        <f>E126</f>
        <v>1795</v>
      </c>
      <c r="F358" s="70">
        <f>F126</f>
        <v>1795</v>
      </c>
    </row>
    <row r="359" spans="3:6" x14ac:dyDescent="0.25">
      <c r="C359" s="69" t="s">
        <v>426</v>
      </c>
      <c r="F359" s="1"/>
    </row>
    <row r="360" spans="3:6" x14ac:dyDescent="0.25">
      <c r="C360" s="69" t="s">
        <v>382</v>
      </c>
      <c r="E360" s="70">
        <f>E313+E316</f>
        <v>13835</v>
      </c>
      <c r="F360" s="70">
        <f>F313+F316</f>
        <v>13835</v>
      </c>
    </row>
    <row r="361" spans="3:6" x14ac:dyDescent="0.25">
      <c r="C361" s="69" t="s">
        <v>433</v>
      </c>
      <c r="E361" s="70"/>
      <c r="F361" s="70"/>
    </row>
    <row r="362" spans="3:6" x14ac:dyDescent="0.25">
      <c r="C362" s="69" t="s">
        <v>469</v>
      </c>
      <c r="E362" s="70">
        <f>E286</f>
        <v>173</v>
      </c>
      <c r="F362" s="70">
        <f>F286</f>
        <v>173</v>
      </c>
    </row>
    <row r="363" spans="3:6" x14ac:dyDescent="0.25">
      <c r="C363" s="69" t="s">
        <v>383</v>
      </c>
      <c r="E363" s="70">
        <f>E55+E58</f>
        <v>869.95</v>
      </c>
      <c r="F363" s="70">
        <f>F55+F58</f>
        <v>860.2</v>
      </c>
    </row>
    <row r="364" spans="3:6" x14ac:dyDescent="0.25">
      <c r="C364" s="69" t="s">
        <v>400</v>
      </c>
      <c r="E364" s="70">
        <f>E62</f>
        <v>48</v>
      </c>
      <c r="F364" s="70">
        <f>F62</f>
        <v>47</v>
      </c>
    </row>
    <row r="365" spans="3:6" x14ac:dyDescent="0.25">
      <c r="C365" s="69" t="s">
        <v>427</v>
      </c>
      <c r="E365" s="70">
        <f>E307</f>
        <v>881.25</v>
      </c>
      <c r="F365" s="70">
        <f>F307</f>
        <v>881.25</v>
      </c>
    </row>
    <row r="366" spans="3:6" x14ac:dyDescent="0.25">
      <c r="C366" s="69" t="s">
        <v>384</v>
      </c>
      <c r="E366" s="70">
        <f>E65</f>
        <v>1050.0899999999999</v>
      </c>
      <c r="F366" s="70">
        <f>F65</f>
        <v>1050.0899999999999</v>
      </c>
    </row>
    <row r="367" spans="3:6" x14ac:dyDescent="0.25">
      <c r="C367" s="69" t="s">
        <v>385</v>
      </c>
      <c r="E367" s="70">
        <f>E70</f>
        <v>12405.150000000001</v>
      </c>
      <c r="F367" s="70">
        <f>F70</f>
        <v>12609.1</v>
      </c>
    </row>
    <row r="368" spans="3:6" x14ac:dyDescent="0.25">
      <c r="C368" s="69" t="s">
        <v>428</v>
      </c>
      <c r="F368" s="1"/>
    </row>
    <row r="369" spans="3:7" x14ac:dyDescent="0.25">
      <c r="C369" s="69" t="s">
        <v>386</v>
      </c>
      <c r="E369" s="70">
        <f>E158+E152+E161</f>
        <v>7711.7800000000007</v>
      </c>
      <c r="F369" s="70">
        <f>F158+F152+F161</f>
        <v>7551.04</v>
      </c>
    </row>
    <row r="370" spans="3:7" x14ac:dyDescent="0.25">
      <c r="C370" s="69" t="s">
        <v>387</v>
      </c>
      <c r="E370" s="70">
        <f>E132</f>
        <v>7342</v>
      </c>
      <c r="F370" s="70">
        <f>F132</f>
        <v>7342</v>
      </c>
    </row>
    <row r="371" spans="3:7" x14ac:dyDescent="0.25">
      <c r="C371" s="69" t="s">
        <v>388</v>
      </c>
      <c r="E371" s="70">
        <f>E166</f>
        <v>250</v>
      </c>
      <c r="F371" s="70">
        <f>F166</f>
        <v>250</v>
      </c>
    </row>
    <row r="372" spans="3:7" x14ac:dyDescent="0.25">
      <c r="C372" s="69" t="s">
        <v>389</v>
      </c>
      <c r="E372" s="70">
        <f>E78</f>
        <v>2785.16</v>
      </c>
      <c r="F372" s="70">
        <f>F78</f>
        <v>2785.16</v>
      </c>
      <c r="G372" s="70"/>
    </row>
    <row r="373" spans="3:7" x14ac:dyDescent="0.25">
      <c r="C373" s="69" t="s">
        <v>167</v>
      </c>
      <c r="E373" s="70">
        <f>E12+E16+E31+E38+E81+E108+E114+E120+E276</f>
        <v>43804.409999999996</v>
      </c>
      <c r="F373" s="70">
        <f>F12+F16+F31+F38+F81+F108+F114+F120+F276</f>
        <v>43800.409999999996</v>
      </c>
    </row>
    <row r="374" spans="3:7" x14ac:dyDescent="0.25">
      <c r="C374" s="69"/>
      <c r="E374" s="70">
        <f>SUM(E337:E373)</f>
        <v>465827.18</v>
      </c>
      <c r="F374" s="70">
        <f>SUM(F337:F373)</f>
        <v>466228.87999999995</v>
      </c>
    </row>
    <row r="375" spans="3:7" x14ac:dyDescent="0.25">
      <c r="C375" s="69"/>
    </row>
    <row r="376" spans="3:7" x14ac:dyDescent="0.25">
      <c r="C376" s="69"/>
    </row>
    <row r="377" spans="3:7" x14ac:dyDescent="0.25">
      <c r="C377" s="69"/>
      <c r="E377" s="70">
        <f>E333-E374</f>
        <v>0</v>
      </c>
      <c r="F377" s="70">
        <f>F333-F374</f>
        <v>0</v>
      </c>
    </row>
    <row r="378" spans="3:7" x14ac:dyDescent="0.25">
      <c r="C378" s="69"/>
    </row>
    <row r="379" spans="3:7" x14ac:dyDescent="0.25">
      <c r="C379" s="69"/>
    </row>
    <row r="380" spans="3:7" x14ac:dyDescent="0.25">
      <c r="C380" s="69"/>
    </row>
    <row r="381" spans="3:7" x14ac:dyDescent="0.25">
      <c r="C381" s="69"/>
    </row>
  </sheetData>
  <mergeCells count="4">
    <mergeCell ref="A319:D319"/>
    <mergeCell ref="A321:E321"/>
    <mergeCell ref="A6:F6"/>
    <mergeCell ref="A5:F5"/>
  </mergeCells>
  <pageMargins left="1.1811023622047245" right="0.59055118110236227" top="0.82677165354330717" bottom="0.7480314960629921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Normal="100" zoomScaleSheetLayoutView="93" workbookViewId="0">
      <selection activeCell="A5" sqref="A5:C5"/>
    </sheetView>
  </sheetViews>
  <sheetFormatPr defaultRowHeight="15.75" x14ac:dyDescent="0.25"/>
  <cols>
    <col min="1" max="1" width="71.7109375" style="1" customWidth="1"/>
    <col min="2" max="2" width="14.85546875" style="1" customWidth="1"/>
    <col min="3" max="3" width="15.85546875" style="1" customWidth="1"/>
    <col min="4" max="4" width="9.140625" style="8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03" t="s">
        <v>447</v>
      </c>
    </row>
    <row r="2" spans="1:11" x14ac:dyDescent="0.25">
      <c r="C2" s="33" t="s">
        <v>575</v>
      </c>
    </row>
    <row r="3" spans="1:11" x14ac:dyDescent="0.25">
      <c r="C3" s="104" t="s">
        <v>573</v>
      </c>
    </row>
    <row r="4" spans="1:11" x14ac:dyDescent="0.25">
      <c r="B4" s="203" t="s">
        <v>572</v>
      </c>
      <c r="C4" s="203"/>
    </row>
    <row r="5" spans="1:11" ht="18.75" x14ac:dyDescent="0.3">
      <c r="A5" s="204" t="s">
        <v>317</v>
      </c>
      <c r="B5" s="205"/>
      <c r="C5" s="205"/>
    </row>
    <row r="6" spans="1:11" ht="33" customHeight="1" x14ac:dyDescent="0.25">
      <c r="A6" s="206" t="s">
        <v>536</v>
      </c>
      <c r="B6" s="207"/>
      <c r="C6" s="207"/>
    </row>
    <row r="7" spans="1:11" s="73" customFormat="1" x14ac:dyDescent="0.25">
      <c r="A7" s="71"/>
      <c r="B7" s="72"/>
      <c r="C7" s="99" t="s">
        <v>394</v>
      </c>
      <c r="D7" s="82"/>
      <c r="E7" s="119"/>
      <c r="F7" s="82"/>
    </row>
    <row r="8" spans="1:11" ht="23.25" customHeight="1" x14ac:dyDescent="0.25">
      <c r="A8" s="6" t="s">
        <v>413</v>
      </c>
      <c r="B8" s="6" t="s">
        <v>3</v>
      </c>
      <c r="C8" s="6" t="s">
        <v>318</v>
      </c>
    </row>
    <row r="9" spans="1:11" ht="36" customHeight="1" x14ac:dyDescent="0.25">
      <c r="A9" s="8" t="s">
        <v>475</v>
      </c>
      <c r="B9" s="9" t="s">
        <v>206</v>
      </c>
      <c r="C9" s="26">
        <f>C10+C14+C18+C21+C22</f>
        <v>354287.33999999997</v>
      </c>
      <c r="E9" s="23">
        <f>прил13!E330</f>
        <v>354287.34</v>
      </c>
      <c r="F9" s="23"/>
      <c r="G9" s="7"/>
      <c r="H9" s="7"/>
      <c r="I9" s="7"/>
      <c r="J9" s="7"/>
      <c r="K9" s="14"/>
    </row>
    <row r="10" spans="1:11" ht="38.25" customHeight="1" x14ac:dyDescent="0.25">
      <c r="A10" s="83" t="s">
        <v>476</v>
      </c>
      <c r="B10" s="85" t="s">
        <v>207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 x14ac:dyDescent="0.25">
      <c r="A11" s="78" t="s">
        <v>338</v>
      </c>
      <c r="B11" s="87" t="s">
        <v>364</v>
      </c>
      <c r="C11" s="88">
        <v>77056.149999999994</v>
      </c>
      <c r="E11" s="23"/>
      <c r="F11" s="23"/>
      <c r="G11" s="7"/>
      <c r="H11" s="7"/>
      <c r="I11" s="7"/>
      <c r="J11" s="7"/>
      <c r="K11" s="14"/>
    </row>
    <row r="12" spans="1:11" ht="38.25" customHeight="1" x14ac:dyDescent="0.25">
      <c r="A12" s="78" t="s">
        <v>339</v>
      </c>
      <c r="B12" s="87" t="s">
        <v>366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 x14ac:dyDescent="0.25">
      <c r="A13" s="79" t="s">
        <v>340</v>
      </c>
      <c r="B13" s="87" t="s">
        <v>390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 x14ac:dyDescent="0.25">
      <c r="A14" s="84" t="s">
        <v>477</v>
      </c>
      <c r="B14" s="85" t="s">
        <v>220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 x14ac:dyDescent="0.25">
      <c r="A15" s="78" t="s">
        <v>341</v>
      </c>
      <c r="B15" s="87" t="s">
        <v>367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 x14ac:dyDescent="0.25">
      <c r="A16" s="79" t="s">
        <v>342</v>
      </c>
      <c r="B16" s="87" t="s">
        <v>365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 x14ac:dyDescent="0.25">
      <c r="A17" s="79" t="s">
        <v>472</v>
      </c>
      <c r="B17" s="87" t="s">
        <v>369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 x14ac:dyDescent="0.25">
      <c r="A18" s="84" t="s">
        <v>478</v>
      </c>
      <c r="B18" s="85" t="s">
        <v>226</v>
      </c>
      <c r="C18" s="89">
        <f>C19+C20</f>
        <v>15701.369999999999</v>
      </c>
      <c r="E18" s="23"/>
      <c r="F18" s="23"/>
      <c r="G18" s="7"/>
      <c r="H18" s="7"/>
      <c r="I18" s="7"/>
      <c r="J18" s="7"/>
      <c r="K18" s="14"/>
    </row>
    <row r="19" spans="1:11" ht="38.25" customHeight="1" x14ac:dyDescent="0.25">
      <c r="A19" s="78" t="s">
        <v>344</v>
      </c>
      <c r="B19" s="87" t="s">
        <v>370</v>
      </c>
      <c r="C19" s="88">
        <v>15666.57</v>
      </c>
      <c r="E19" s="23"/>
      <c r="F19" s="23"/>
      <c r="G19" s="7"/>
      <c r="H19" s="7"/>
      <c r="I19" s="7"/>
      <c r="J19" s="7"/>
      <c r="K19" s="14"/>
    </row>
    <row r="20" spans="1:11" ht="38.25" customHeight="1" x14ac:dyDescent="0.25">
      <c r="A20" s="78" t="s">
        <v>345</v>
      </c>
      <c r="B20" s="87" t="s">
        <v>371</v>
      </c>
      <c r="C20" s="88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 x14ac:dyDescent="0.25">
      <c r="A21" s="78" t="s">
        <v>346</v>
      </c>
      <c r="B21" s="87" t="s">
        <v>372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 x14ac:dyDescent="0.25">
      <c r="A22" s="78" t="s">
        <v>402</v>
      </c>
      <c r="B22" s="87" t="s">
        <v>401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 x14ac:dyDescent="0.25">
      <c r="A23" s="8" t="s">
        <v>479</v>
      </c>
      <c r="B23" s="9" t="s">
        <v>204</v>
      </c>
      <c r="C23" s="26">
        <f>C24+C25+C26</f>
        <v>17886.18</v>
      </c>
      <c r="E23" s="23">
        <f>прил13!E331</f>
        <v>17886.18</v>
      </c>
      <c r="F23" s="23"/>
      <c r="G23" s="7"/>
      <c r="H23" s="7"/>
      <c r="I23" s="7"/>
      <c r="J23" s="7"/>
      <c r="K23" s="14"/>
    </row>
    <row r="24" spans="1:11" ht="38.25" customHeight="1" x14ac:dyDescent="0.25">
      <c r="A24" s="78" t="s">
        <v>347</v>
      </c>
      <c r="B24" s="87" t="s">
        <v>373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 x14ac:dyDescent="0.25">
      <c r="A25" s="78" t="s">
        <v>344</v>
      </c>
      <c r="B25" s="87" t="s">
        <v>374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 x14ac:dyDescent="0.25">
      <c r="A26" s="78" t="s">
        <v>348</v>
      </c>
      <c r="B26" s="87" t="s">
        <v>375</v>
      </c>
      <c r="C26" s="88">
        <v>631</v>
      </c>
      <c r="E26" s="23"/>
      <c r="F26" s="23"/>
      <c r="G26" s="7"/>
      <c r="H26" s="7"/>
      <c r="I26" s="7"/>
      <c r="J26" s="7"/>
      <c r="K26" s="14"/>
    </row>
    <row r="27" spans="1:11" ht="38.25" customHeight="1" x14ac:dyDescent="0.25">
      <c r="A27" s="8" t="s">
        <v>480</v>
      </c>
      <c r="B27" s="9" t="s">
        <v>202</v>
      </c>
      <c r="C27" s="26">
        <f>C28+C30+C31</f>
        <v>155</v>
      </c>
      <c r="E27" s="23">
        <f>прил13!E332</f>
        <v>155</v>
      </c>
      <c r="F27" s="23"/>
      <c r="G27" s="7"/>
      <c r="H27" s="7"/>
      <c r="I27" s="7"/>
      <c r="J27" s="7"/>
      <c r="K27" s="14"/>
    </row>
    <row r="28" spans="1:11" ht="53.25" customHeight="1" x14ac:dyDescent="0.25">
      <c r="A28" s="161" t="s">
        <v>473</v>
      </c>
      <c r="B28" s="85" t="s">
        <v>460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 x14ac:dyDescent="0.25">
      <c r="A29" s="78" t="s">
        <v>474</v>
      </c>
      <c r="B29" s="87" t="s">
        <v>470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 x14ac:dyDescent="0.25">
      <c r="A30" s="78" t="s">
        <v>349</v>
      </c>
      <c r="B30" s="87" t="s">
        <v>376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78" t="s">
        <v>481</v>
      </c>
      <c r="B31" s="87" t="s">
        <v>471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 x14ac:dyDescent="0.25">
      <c r="A32" s="8" t="s">
        <v>551</v>
      </c>
      <c r="B32" s="9" t="s">
        <v>328</v>
      </c>
      <c r="C32" s="26">
        <f>C33</f>
        <v>561</v>
      </c>
      <c r="E32" s="23">
        <f>прил13!E333</f>
        <v>561</v>
      </c>
      <c r="F32" s="23"/>
      <c r="G32" s="7"/>
      <c r="H32" s="7"/>
      <c r="I32" s="7"/>
      <c r="J32" s="7"/>
      <c r="K32" s="14"/>
    </row>
    <row r="33" spans="1:11" ht="38.25" customHeight="1" x14ac:dyDescent="0.25">
      <c r="A33" s="78" t="s">
        <v>350</v>
      </c>
      <c r="B33" s="87" t="s">
        <v>377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8" t="s">
        <v>484</v>
      </c>
      <c r="B34" s="9" t="s">
        <v>173</v>
      </c>
      <c r="C34" s="26">
        <f>C35+C37+C39+C41+C42+C43</f>
        <v>17998.5</v>
      </c>
      <c r="E34" s="23">
        <f>прил13!E334</f>
        <v>17998.5</v>
      </c>
      <c r="F34" s="23"/>
      <c r="G34" s="7"/>
      <c r="H34" s="7"/>
      <c r="I34" s="7"/>
      <c r="J34" s="7"/>
      <c r="K34" s="14"/>
    </row>
    <row r="35" spans="1:11" ht="22.5" customHeight="1" x14ac:dyDescent="0.25">
      <c r="A35" s="84" t="s">
        <v>485</v>
      </c>
      <c r="B35" s="85" t="s">
        <v>211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 x14ac:dyDescent="0.25">
      <c r="A36" s="79" t="s">
        <v>351</v>
      </c>
      <c r="B36" s="87" t="s">
        <v>378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43.5" customHeight="1" x14ac:dyDescent="0.25">
      <c r="A37" s="84" t="s">
        <v>486</v>
      </c>
      <c r="B37" s="85" t="s">
        <v>195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 x14ac:dyDescent="0.25">
      <c r="A38" s="79" t="s">
        <v>352</v>
      </c>
      <c r="B38" s="87" t="s">
        <v>379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 x14ac:dyDescent="0.25">
      <c r="A39" s="84" t="s">
        <v>487</v>
      </c>
      <c r="B39" s="85" t="s">
        <v>337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 x14ac:dyDescent="0.25">
      <c r="A40" s="79" t="s">
        <v>353</v>
      </c>
      <c r="B40" s="87" t="s">
        <v>380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 x14ac:dyDescent="0.25">
      <c r="A41" s="79" t="s">
        <v>354</v>
      </c>
      <c r="B41" s="87" t="s">
        <v>381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 x14ac:dyDescent="0.25">
      <c r="A42" s="79" t="s">
        <v>355</v>
      </c>
      <c r="B42" s="87" t="s">
        <v>382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 x14ac:dyDescent="0.25">
      <c r="A43" s="79" t="s">
        <v>482</v>
      </c>
      <c r="B43" s="87" t="s">
        <v>469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 x14ac:dyDescent="0.25">
      <c r="A44" s="8" t="s">
        <v>488</v>
      </c>
      <c r="B44" s="9" t="s">
        <v>169</v>
      </c>
      <c r="C44" s="26">
        <f>C45+C49+C51+C52+C47</f>
        <v>15480.39</v>
      </c>
      <c r="E44" s="23">
        <f>прил13!E335</f>
        <v>15480.39</v>
      </c>
      <c r="F44" s="23"/>
      <c r="G44" s="7"/>
      <c r="H44" s="7"/>
      <c r="I44" s="7"/>
      <c r="J44" s="7"/>
      <c r="K44" s="14"/>
    </row>
    <row r="45" spans="1:11" ht="38.25" customHeight="1" x14ac:dyDescent="0.25">
      <c r="A45" s="84" t="s">
        <v>489</v>
      </c>
      <c r="B45" s="85" t="s">
        <v>177</v>
      </c>
      <c r="C45" s="89">
        <f>C46</f>
        <v>889.95</v>
      </c>
      <c r="E45" s="23"/>
      <c r="F45" s="23"/>
      <c r="G45" s="7"/>
      <c r="H45" s="7"/>
      <c r="I45" s="7"/>
      <c r="J45" s="7"/>
      <c r="K45" s="14"/>
    </row>
    <row r="46" spans="1:11" ht="38.25" customHeight="1" x14ac:dyDescent="0.25">
      <c r="A46" s="79" t="s">
        <v>356</v>
      </c>
      <c r="B46" s="87" t="s">
        <v>383</v>
      </c>
      <c r="C46" s="88">
        <v>889.95</v>
      </c>
      <c r="E46" s="23"/>
      <c r="F46" s="23"/>
      <c r="G46" s="7"/>
      <c r="H46" s="7"/>
      <c r="I46" s="7"/>
      <c r="J46" s="7"/>
      <c r="K46" s="14"/>
    </row>
    <row r="47" spans="1:11" ht="51" customHeight="1" x14ac:dyDescent="0.25">
      <c r="A47" s="8" t="s">
        <v>552</v>
      </c>
      <c r="B47" s="9" t="s">
        <v>465</v>
      </c>
      <c r="C47" s="26">
        <f>C48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 x14ac:dyDescent="0.25">
      <c r="A48" s="178" t="s">
        <v>537</v>
      </c>
      <c r="B48" s="12" t="s">
        <v>427</v>
      </c>
      <c r="C48" s="24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108" t="s">
        <v>490</v>
      </c>
      <c r="B49" s="163" t="s">
        <v>398</v>
      </c>
      <c r="C49" s="89">
        <f>C50</f>
        <v>50</v>
      </c>
      <c r="E49" s="23"/>
      <c r="F49" s="23"/>
      <c r="G49" s="7"/>
      <c r="H49" s="7"/>
      <c r="I49" s="7"/>
      <c r="J49" s="7"/>
      <c r="K49" s="14"/>
    </row>
    <row r="50" spans="1:11" ht="21.75" customHeight="1" x14ac:dyDescent="0.25">
      <c r="A50" s="109" t="s">
        <v>483</v>
      </c>
      <c r="B50" s="110" t="s">
        <v>400</v>
      </c>
      <c r="C50" s="24">
        <v>50</v>
      </c>
      <c r="E50" s="23"/>
      <c r="F50" s="23"/>
      <c r="G50" s="7"/>
      <c r="H50" s="7"/>
      <c r="I50" s="7"/>
      <c r="J50" s="7"/>
      <c r="K50" s="14"/>
    </row>
    <row r="51" spans="1:11" ht="38.25" customHeight="1" x14ac:dyDescent="0.25">
      <c r="A51" s="78" t="s">
        <v>357</v>
      </c>
      <c r="B51" s="87" t="s">
        <v>384</v>
      </c>
      <c r="C51" s="88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 x14ac:dyDescent="0.25">
      <c r="A52" s="78" t="s">
        <v>358</v>
      </c>
      <c r="B52" s="87" t="s">
        <v>385</v>
      </c>
      <c r="C52" s="88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 x14ac:dyDescent="0.25">
      <c r="A53" s="8" t="s">
        <v>491</v>
      </c>
      <c r="B53" s="9" t="s">
        <v>192</v>
      </c>
      <c r="C53" s="26">
        <f>C54+C56+C58</f>
        <v>15471.1</v>
      </c>
      <c r="E53" s="23">
        <f>прил13!E336</f>
        <v>15471.1</v>
      </c>
      <c r="F53" s="23"/>
      <c r="G53" s="7"/>
      <c r="H53" s="7"/>
      <c r="I53" s="7"/>
      <c r="J53" s="7"/>
      <c r="K53" s="14"/>
    </row>
    <row r="54" spans="1:11" ht="50.25" customHeight="1" x14ac:dyDescent="0.25">
      <c r="A54" s="86" t="s">
        <v>492</v>
      </c>
      <c r="B54" s="85" t="s">
        <v>198</v>
      </c>
      <c r="C54" s="89">
        <f>C55</f>
        <v>7879.1</v>
      </c>
      <c r="E54" s="23"/>
      <c r="F54" s="23"/>
      <c r="G54" s="7"/>
      <c r="H54" s="7"/>
      <c r="I54" s="7"/>
      <c r="J54" s="7"/>
      <c r="K54" s="14"/>
    </row>
    <row r="55" spans="1:11" ht="41.25" customHeight="1" x14ac:dyDescent="0.25">
      <c r="A55" s="78" t="s">
        <v>359</v>
      </c>
      <c r="B55" s="87" t="s">
        <v>386</v>
      </c>
      <c r="C55" s="88">
        <v>7879.1</v>
      </c>
      <c r="E55" s="23"/>
      <c r="F55" s="23"/>
      <c r="G55" s="7"/>
      <c r="H55" s="7"/>
      <c r="I55" s="7"/>
      <c r="J55" s="7"/>
      <c r="K55" s="14"/>
    </row>
    <row r="56" spans="1:11" ht="41.25" customHeight="1" x14ac:dyDescent="0.25">
      <c r="A56" s="86" t="s">
        <v>493</v>
      </c>
      <c r="B56" s="85" t="s">
        <v>193</v>
      </c>
      <c r="C56" s="89">
        <f>C57</f>
        <v>7342</v>
      </c>
      <c r="E56" s="23"/>
      <c r="F56" s="23"/>
      <c r="G56" s="7"/>
      <c r="H56" s="7"/>
      <c r="I56" s="7"/>
      <c r="J56" s="7"/>
      <c r="K56" s="14"/>
    </row>
    <row r="57" spans="1:11" ht="37.5" customHeight="1" x14ac:dyDescent="0.25">
      <c r="A57" s="80" t="s">
        <v>360</v>
      </c>
      <c r="B57" s="87" t="s">
        <v>387</v>
      </c>
      <c r="C57" s="88">
        <v>7342</v>
      </c>
      <c r="E57" s="23"/>
      <c r="F57" s="23"/>
      <c r="G57" s="7"/>
      <c r="H57" s="7"/>
      <c r="I57" s="7"/>
      <c r="J57" s="7"/>
      <c r="K57" s="14"/>
    </row>
    <row r="58" spans="1:11" ht="19.5" customHeight="1" x14ac:dyDescent="0.25">
      <c r="A58" s="80" t="s">
        <v>361</v>
      </c>
      <c r="B58" s="87" t="s">
        <v>388</v>
      </c>
      <c r="C58" s="88">
        <v>250</v>
      </c>
      <c r="E58" s="23"/>
      <c r="F58" s="23"/>
      <c r="G58" s="7"/>
      <c r="H58" s="7"/>
      <c r="I58" s="7"/>
      <c r="J58" s="7"/>
      <c r="K58" s="14"/>
    </row>
    <row r="59" spans="1:11" ht="64.5" customHeight="1" x14ac:dyDescent="0.25">
      <c r="A59" s="106" t="s">
        <v>494</v>
      </c>
      <c r="B59" s="9" t="s">
        <v>180</v>
      </c>
      <c r="C59" s="26">
        <f>C60</f>
        <v>2785.16</v>
      </c>
      <c r="E59" s="23">
        <f>прил13!E337</f>
        <v>2785.16</v>
      </c>
      <c r="F59" s="23"/>
      <c r="G59" s="7"/>
      <c r="H59" s="7"/>
      <c r="I59" s="7"/>
      <c r="J59" s="7"/>
      <c r="K59" s="14"/>
    </row>
    <row r="60" spans="1:11" ht="52.5" customHeight="1" x14ac:dyDescent="0.25">
      <c r="A60" s="80" t="s">
        <v>362</v>
      </c>
      <c r="B60" s="87" t="s">
        <v>389</v>
      </c>
      <c r="C60" s="88">
        <v>2785.16</v>
      </c>
      <c r="E60" s="23"/>
      <c r="F60" s="23"/>
      <c r="G60" s="7"/>
      <c r="H60" s="7"/>
      <c r="I60" s="7"/>
      <c r="J60" s="7"/>
      <c r="K60" s="14"/>
    </row>
    <row r="61" spans="1:11" x14ac:dyDescent="0.25">
      <c r="A61" s="196" t="s">
        <v>151</v>
      </c>
      <c r="B61" s="196"/>
      <c r="C61" s="66">
        <f>C9+C23+C27+C32+C34+C44+C53+C59</f>
        <v>424624.66999999993</v>
      </c>
      <c r="E61" s="20">
        <f>прил13!E339</f>
        <v>468912.68</v>
      </c>
      <c r="G61" s="14">
        <f>прил13!E338</f>
        <v>44288.01</v>
      </c>
      <c r="H61" s="7"/>
      <c r="I61" s="14">
        <f>C61+G61</f>
        <v>468912.67999999993</v>
      </c>
      <c r="J61" s="7"/>
      <c r="K61" s="14"/>
    </row>
    <row r="62" spans="1:11" x14ac:dyDescent="0.2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x14ac:dyDescent="0.25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spans="1:1" x14ac:dyDescent="0.25">
      <c r="A68" s="1" t="s">
        <v>70</v>
      </c>
    </row>
  </sheetData>
  <mergeCells count="5">
    <mergeCell ref="A63:C63"/>
    <mergeCell ref="A5:C5"/>
    <mergeCell ref="A6:C6"/>
    <mergeCell ref="A61:B61"/>
    <mergeCell ref="B4:C4"/>
  </mergeCells>
  <pageMargins left="1.1811023622047245" right="0.70866141732283472" top="0.74803149606299213" bottom="0.74803149606299213" header="0.31496062992125984" footer="0.31496062992125984"/>
  <pageSetup paperSize="9" scale="68" orientation="portrait" r:id="rId1"/>
  <rowBreaks count="1" manualBreakCount="1">
    <brk id="33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Normal="100" zoomScaleSheetLayoutView="93" workbookViewId="0">
      <selection activeCell="D4" sqref="D4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03125" style="8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D1" s="137" t="s">
        <v>495</v>
      </c>
    </row>
    <row r="2" spans="1:11" x14ac:dyDescent="0.25">
      <c r="D2" s="134" t="s">
        <v>575</v>
      </c>
    </row>
    <row r="3" spans="1:11" x14ac:dyDescent="0.25">
      <c r="D3" s="136" t="s">
        <v>573</v>
      </c>
    </row>
    <row r="4" spans="1:11" x14ac:dyDescent="0.25">
      <c r="B4" s="203"/>
      <c r="C4" s="203"/>
      <c r="D4" s="181" t="s">
        <v>572</v>
      </c>
    </row>
    <row r="5" spans="1:11" ht="18.75" x14ac:dyDescent="0.3">
      <c r="A5" s="204" t="s">
        <v>317</v>
      </c>
      <c r="B5" s="204"/>
      <c r="C5" s="204"/>
      <c r="D5" s="204"/>
    </row>
    <row r="6" spans="1:11" ht="33" customHeight="1" x14ac:dyDescent="0.25">
      <c r="A6" s="206" t="s">
        <v>561</v>
      </c>
      <c r="B6" s="206"/>
      <c r="C6" s="206"/>
      <c r="D6" s="206"/>
    </row>
    <row r="7" spans="1:11" s="73" customFormat="1" x14ac:dyDescent="0.25">
      <c r="A7" s="138"/>
      <c r="B7" s="139"/>
      <c r="D7" s="99" t="s">
        <v>394</v>
      </c>
      <c r="E7" s="119"/>
      <c r="F7" s="82"/>
    </row>
    <row r="8" spans="1:11" ht="39.75" customHeight="1" x14ac:dyDescent="0.25">
      <c r="A8" s="6" t="s">
        <v>413</v>
      </c>
      <c r="B8" s="6" t="s">
        <v>3</v>
      </c>
      <c r="C8" s="6" t="s">
        <v>438</v>
      </c>
      <c r="D8" s="6" t="s">
        <v>439</v>
      </c>
    </row>
    <row r="9" spans="1:11" ht="38.25" customHeight="1" x14ac:dyDescent="0.25">
      <c r="A9" s="8" t="s">
        <v>475</v>
      </c>
      <c r="B9" s="9" t="s">
        <v>206</v>
      </c>
      <c r="C9" s="26">
        <f>C10+C14+C18+C21+C22</f>
        <v>352074.94</v>
      </c>
      <c r="D9" s="26">
        <f>D10+D14+D18+D21+D22</f>
        <v>352361.72000000003</v>
      </c>
      <c r="E9" s="23">
        <f>прил14!E324</f>
        <v>352074.94</v>
      </c>
      <c r="F9" s="23">
        <f>прил14!F324</f>
        <v>352361.72000000003</v>
      </c>
      <c r="G9" s="7"/>
      <c r="H9" s="7"/>
      <c r="I9" s="7"/>
      <c r="J9" s="7"/>
      <c r="K9" s="14"/>
    </row>
    <row r="10" spans="1:11" ht="38.25" customHeight="1" x14ac:dyDescent="0.25">
      <c r="A10" s="83" t="s">
        <v>496</v>
      </c>
      <c r="B10" s="85" t="s">
        <v>207</v>
      </c>
      <c r="C10" s="89">
        <f>C11+C12+C13</f>
        <v>79904.350000000006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 x14ac:dyDescent="0.25">
      <c r="A11" s="78" t="s">
        <v>338</v>
      </c>
      <c r="B11" s="87" t="s">
        <v>364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 x14ac:dyDescent="0.25">
      <c r="A12" s="78" t="s">
        <v>339</v>
      </c>
      <c r="B12" s="87" t="s">
        <v>366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 x14ac:dyDescent="0.25">
      <c r="A13" s="79" t="s">
        <v>340</v>
      </c>
      <c r="B13" s="87" t="s">
        <v>390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 x14ac:dyDescent="0.25">
      <c r="A14" s="84" t="s">
        <v>477</v>
      </c>
      <c r="B14" s="85" t="s">
        <v>220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 x14ac:dyDescent="0.25">
      <c r="A15" s="78" t="s">
        <v>341</v>
      </c>
      <c r="B15" s="87" t="s">
        <v>367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 x14ac:dyDescent="0.25">
      <c r="A16" s="79" t="s">
        <v>342</v>
      </c>
      <c r="B16" s="87" t="s">
        <v>365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 x14ac:dyDescent="0.25">
      <c r="A17" s="79" t="s">
        <v>343</v>
      </c>
      <c r="B17" s="87" t="s">
        <v>369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 x14ac:dyDescent="0.25">
      <c r="A18" s="84" t="s">
        <v>478</v>
      </c>
      <c r="B18" s="85" t="s">
        <v>226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 x14ac:dyDescent="0.25">
      <c r="A19" s="78" t="s">
        <v>344</v>
      </c>
      <c r="B19" s="87" t="s">
        <v>370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 x14ac:dyDescent="0.25">
      <c r="A20" s="78" t="s">
        <v>345</v>
      </c>
      <c r="B20" s="87" t="s">
        <v>371</v>
      </c>
      <c r="C20" s="88">
        <v>34.799999999999997</v>
      </c>
      <c r="D20" s="162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 x14ac:dyDescent="0.25">
      <c r="A21" s="78" t="s">
        <v>346</v>
      </c>
      <c r="B21" s="87" t="s">
        <v>372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 x14ac:dyDescent="0.25">
      <c r="A22" s="78" t="s">
        <v>402</v>
      </c>
      <c r="B22" s="87" t="s">
        <v>401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 x14ac:dyDescent="0.25">
      <c r="A23" s="8" t="s">
        <v>479</v>
      </c>
      <c r="B23" s="9" t="s">
        <v>204</v>
      </c>
      <c r="C23" s="26">
        <f>C24+C25+C26</f>
        <v>17890.45</v>
      </c>
      <c r="D23" s="26">
        <f>D24+D25+D26</f>
        <v>17976.91</v>
      </c>
      <c r="E23" s="23">
        <f>прил14!E325</f>
        <v>17890.45</v>
      </c>
      <c r="F23" s="23">
        <f>прил14!F325</f>
        <v>17976.91</v>
      </c>
      <c r="G23" s="7"/>
      <c r="H23" s="7"/>
      <c r="I23" s="7"/>
      <c r="J23" s="7"/>
      <c r="K23" s="14"/>
    </row>
    <row r="24" spans="1:11" ht="38.25" customHeight="1" x14ac:dyDescent="0.25">
      <c r="A24" s="78" t="s">
        <v>347</v>
      </c>
      <c r="B24" s="87" t="s">
        <v>373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 x14ac:dyDescent="0.25">
      <c r="A25" s="78" t="s">
        <v>344</v>
      </c>
      <c r="B25" s="87" t="s">
        <v>374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 x14ac:dyDescent="0.25">
      <c r="A26" s="78" t="s">
        <v>348</v>
      </c>
      <c r="B26" s="87" t="s">
        <v>375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 x14ac:dyDescent="0.25">
      <c r="A27" s="8" t="s">
        <v>480</v>
      </c>
      <c r="B27" s="9" t="s">
        <v>202</v>
      </c>
      <c r="C27" s="26">
        <f>C28+C30+C31</f>
        <v>155</v>
      </c>
      <c r="D27" s="26">
        <f>D28+D30+D31</f>
        <v>155</v>
      </c>
      <c r="E27" s="23">
        <f>прил14!E326</f>
        <v>155</v>
      </c>
      <c r="F27" s="23">
        <f>прил14!F326</f>
        <v>155</v>
      </c>
      <c r="G27" s="7"/>
      <c r="H27" s="7"/>
      <c r="I27" s="7"/>
      <c r="J27" s="7"/>
      <c r="K27" s="14"/>
    </row>
    <row r="28" spans="1:11" ht="48.75" customHeight="1" x14ac:dyDescent="0.25">
      <c r="A28" s="161" t="s">
        <v>473</v>
      </c>
      <c r="B28" s="85" t="s">
        <v>460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 x14ac:dyDescent="0.25">
      <c r="A29" s="78" t="s">
        <v>474</v>
      </c>
      <c r="B29" s="87" t="s">
        <v>470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 x14ac:dyDescent="0.25">
      <c r="A30" s="78" t="s">
        <v>349</v>
      </c>
      <c r="B30" s="87" t="s">
        <v>376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 x14ac:dyDescent="0.25">
      <c r="A31" s="78" t="s">
        <v>481</v>
      </c>
      <c r="B31" s="87" t="s">
        <v>471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 x14ac:dyDescent="0.25">
      <c r="A32" s="8" t="s">
        <v>550</v>
      </c>
      <c r="B32" s="9" t="s">
        <v>328</v>
      </c>
      <c r="C32" s="26">
        <f>C33</f>
        <v>561</v>
      </c>
      <c r="D32" s="26">
        <f>D33</f>
        <v>561</v>
      </c>
      <c r="E32" s="23">
        <f>прил14!E327</f>
        <v>561</v>
      </c>
      <c r="F32" s="23">
        <f>прил14!F327</f>
        <v>561</v>
      </c>
      <c r="G32" s="7"/>
      <c r="H32" s="7"/>
      <c r="I32" s="7"/>
      <c r="J32" s="7"/>
      <c r="K32" s="14"/>
    </row>
    <row r="33" spans="1:11" ht="38.25" customHeight="1" x14ac:dyDescent="0.25">
      <c r="A33" s="78" t="s">
        <v>350</v>
      </c>
      <c r="B33" s="87" t="s">
        <v>377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 x14ac:dyDescent="0.25">
      <c r="A34" s="8" t="s">
        <v>497</v>
      </c>
      <c r="B34" s="9" t="s">
        <v>173</v>
      </c>
      <c r="C34" s="26">
        <f>C35+C37+C39+C41+C42+C43</f>
        <v>17998</v>
      </c>
      <c r="D34" s="26">
        <f>D35+D37+D39+D41+D42+D43</f>
        <v>17998</v>
      </c>
      <c r="E34" s="23">
        <f>прил14!E328</f>
        <v>17998</v>
      </c>
      <c r="F34" s="23">
        <f>прил14!F328</f>
        <v>17998</v>
      </c>
      <c r="G34" s="7"/>
      <c r="H34" s="7"/>
      <c r="I34" s="7"/>
      <c r="J34" s="7"/>
      <c r="K34" s="14"/>
    </row>
    <row r="35" spans="1:11" ht="22.5" customHeight="1" x14ac:dyDescent="0.25">
      <c r="A35" s="84" t="s">
        <v>485</v>
      </c>
      <c r="B35" s="85" t="s">
        <v>211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 x14ac:dyDescent="0.25">
      <c r="A36" s="79" t="s">
        <v>351</v>
      </c>
      <c r="B36" s="87" t="s">
        <v>378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 x14ac:dyDescent="0.25">
      <c r="A37" s="84" t="s">
        <v>498</v>
      </c>
      <c r="B37" s="85" t="s">
        <v>195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 x14ac:dyDescent="0.25">
      <c r="A38" s="79" t="s">
        <v>352</v>
      </c>
      <c r="B38" s="87" t="s">
        <v>379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 x14ac:dyDescent="0.25">
      <c r="A39" s="84" t="s">
        <v>487</v>
      </c>
      <c r="B39" s="85" t="s">
        <v>337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 x14ac:dyDescent="0.25">
      <c r="A40" s="79" t="s">
        <v>353</v>
      </c>
      <c r="B40" s="87" t="s">
        <v>380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 x14ac:dyDescent="0.25">
      <c r="A41" s="79" t="s">
        <v>354</v>
      </c>
      <c r="B41" s="87" t="s">
        <v>381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 x14ac:dyDescent="0.25">
      <c r="A42" s="79" t="s">
        <v>355</v>
      </c>
      <c r="B42" s="87" t="s">
        <v>382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 x14ac:dyDescent="0.25">
      <c r="A43" s="79" t="s">
        <v>482</v>
      </c>
      <c r="B43" s="87" t="s">
        <v>469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 x14ac:dyDescent="0.25">
      <c r="A44" s="8" t="s">
        <v>488</v>
      </c>
      <c r="B44" s="9" t="s">
        <v>169</v>
      </c>
      <c r="C44" s="26">
        <f>C45+C49+C51+C52+C47</f>
        <v>15254.439999999999</v>
      </c>
      <c r="D44" s="26">
        <f>D45+D49+D51+D52+D47</f>
        <v>15447.64</v>
      </c>
      <c r="E44" s="23">
        <f>прил14!E329</f>
        <v>15254.440000000002</v>
      </c>
      <c r="F44" s="23">
        <f>прил14!F329</f>
        <v>15447.64</v>
      </c>
      <c r="G44" s="7"/>
      <c r="H44" s="7"/>
      <c r="I44" s="7"/>
      <c r="J44" s="7"/>
      <c r="K44" s="14"/>
    </row>
    <row r="45" spans="1:11" ht="38.25" customHeight="1" x14ac:dyDescent="0.25">
      <c r="A45" s="84" t="s">
        <v>489</v>
      </c>
      <c r="B45" s="85" t="s">
        <v>177</v>
      </c>
      <c r="C45" s="89">
        <f>C46</f>
        <v>869.95</v>
      </c>
      <c r="D45" s="89">
        <f>D46</f>
        <v>860.2</v>
      </c>
      <c r="E45" s="23"/>
      <c r="F45" s="23"/>
      <c r="G45" s="7"/>
      <c r="H45" s="7"/>
      <c r="I45" s="7"/>
      <c r="J45" s="7"/>
      <c r="K45" s="14"/>
    </row>
    <row r="46" spans="1:11" ht="38.25" customHeight="1" x14ac:dyDescent="0.25">
      <c r="A46" s="79" t="s">
        <v>356</v>
      </c>
      <c r="B46" s="87" t="s">
        <v>383</v>
      </c>
      <c r="C46" s="88">
        <v>869.95</v>
      </c>
      <c r="D46" s="162">
        <v>860.2</v>
      </c>
      <c r="E46" s="23"/>
      <c r="F46" s="23"/>
      <c r="G46" s="7"/>
      <c r="H46" s="7"/>
      <c r="I46" s="7"/>
      <c r="J46" s="7"/>
      <c r="K46" s="14"/>
    </row>
    <row r="47" spans="1:11" ht="54.75" customHeight="1" x14ac:dyDescent="0.25">
      <c r="A47" s="8" t="s">
        <v>538</v>
      </c>
      <c r="B47" s="9" t="s">
        <v>465</v>
      </c>
      <c r="C47" s="26">
        <f>C48</f>
        <v>881.25</v>
      </c>
      <c r="D47" s="26">
        <f>D48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 x14ac:dyDescent="0.25">
      <c r="A48" s="79" t="s">
        <v>537</v>
      </c>
      <c r="B48" s="87" t="s">
        <v>427</v>
      </c>
      <c r="C48" s="88">
        <v>881.25</v>
      </c>
      <c r="D48" s="162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 x14ac:dyDescent="0.25">
      <c r="A49" s="108" t="s">
        <v>490</v>
      </c>
      <c r="B49" s="163" t="s">
        <v>398</v>
      </c>
      <c r="C49" s="89">
        <f>C50</f>
        <v>48</v>
      </c>
      <c r="D49" s="89">
        <f>D50</f>
        <v>47</v>
      </c>
      <c r="E49" s="23"/>
      <c r="F49" s="23"/>
      <c r="G49" s="7"/>
      <c r="H49" s="7"/>
      <c r="I49" s="7"/>
      <c r="J49" s="7"/>
      <c r="K49" s="14"/>
    </row>
    <row r="50" spans="1:11" ht="21.75" customHeight="1" x14ac:dyDescent="0.25">
      <c r="A50" s="109" t="s">
        <v>483</v>
      </c>
      <c r="B50" s="110" t="s">
        <v>400</v>
      </c>
      <c r="C50" s="24">
        <v>48</v>
      </c>
      <c r="D50" s="162">
        <v>47</v>
      </c>
      <c r="E50" s="23"/>
      <c r="F50" s="23"/>
      <c r="G50" s="7"/>
      <c r="H50" s="7"/>
      <c r="I50" s="7"/>
      <c r="J50" s="7"/>
      <c r="K50" s="14"/>
    </row>
    <row r="51" spans="1:11" ht="38.25" customHeight="1" x14ac:dyDescent="0.25">
      <c r="A51" s="78" t="s">
        <v>357</v>
      </c>
      <c r="B51" s="87" t="s">
        <v>384</v>
      </c>
      <c r="C51" s="88">
        <v>1050.0899999999999</v>
      </c>
      <c r="D51" s="162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 x14ac:dyDescent="0.25">
      <c r="A52" s="78" t="s">
        <v>358</v>
      </c>
      <c r="B52" s="87" t="s">
        <v>385</v>
      </c>
      <c r="C52" s="88">
        <v>12405.15</v>
      </c>
      <c r="D52" s="162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 x14ac:dyDescent="0.25">
      <c r="A53" s="8" t="s">
        <v>491</v>
      </c>
      <c r="B53" s="9" t="s">
        <v>192</v>
      </c>
      <c r="C53" s="26">
        <f>C54+C56+C58</f>
        <v>15303.779999999999</v>
      </c>
      <c r="D53" s="26">
        <f>D54+D56+D58</f>
        <v>15143.04</v>
      </c>
      <c r="E53" s="23">
        <f>прил14!E330</f>
        <v>15303.78</v>
      </c>
      <c r="F53" s="23">
        <f>прил14!F330</f>
        <v>15143.04</v>
      </c>
      <c r="G53" s="7"/>
      <c r="H53" s="7"/>
      <c r="I53" s="7"/>
      <c r="J53" s="7"/>
      <c r="K53" s="14"/>
    </row>
    <row r="54" spans="1:11" ht="54" customHeight="1" x14ac:dyDescent="0.25">
      <c r="A54" s="86" t="s">
        <v>492</v>
      </c>
      <c r="B54" s="85" t="s">
        <v>198</v>
      </c>
      <c r="C54" s="89">
        <f>C55</f>
        <v>7711.78</v>
      </c>
      <c r="D54" s="89">
        <f>D55</f>
        <v>7551.04</v>
      </c>
      <c r="E54" s="23"/>
      <c r="F54" s="23"/>
      <c r="G54" s="7"/>
      <c r="H54" s="7"/>
      <c r="I54" s="7"/>
      <c r="J54" s="7"/>
      <c r="K54" s="14"/>
    </row>
    <row r="55" spans="1:11" ht="41.25" customHeight="1" x14ac:dyDescent="0.25">
      <c r="A55" s="78" t="s">
        <v>359</v>
      </c>
      <c r="B55" s="87" t="s">
        <v>386</v>
      </c>
      <c r="C55" s="88">
        <v>7711.78</v>
      </c>
      <c r="D55" s="162">
        <v>7551.04</v>
      </c>
      <c r="E55" s="23"/>
      <c r="F55" s="23"/>
      <c r="G55" s="7"/>
      <c r="H55" s="7"/>
      <c r="I55" s="7"/>
      <c r="J55" s="7"/>
      <c r="K55" s="14"/>
    </row>
    <row r="56" spans="1:11" ht="41.25" customHeight="1" x14ac:dyDescent="0.25">
      <c r="A56" s="86" t="s">
        <v>493</v>
      </c>
      <c r="B56" s="85" t="s">
        <v>193</v>
      </c>
      <c r="C56" s="89">
        <f>C57</f>
        <v>7342</v>
      </c>
      <c r="D56" s="89">
        <f>D57</f>
        <v>7342</v>
      </c>
      <c r="E56" s="23"/>
      <c r="F56" s="23"/>
      <c r="G56" s="7"/>
      <c r="H56" s="7"/>
      <c r="I56" s="7"/>
      <c r="J56" s="7"/>
      <c r="K56" s="14"/>
    </row>
    <row r="57" spans="1:11" ht="41.25" customHeight="1" x14ac:dyDescent="0.25">
      <c r="A57" s="80" t="s">
        <v>360</v>
      </c>
      <c r="B57" s="87" t="s">
        <v>387</v>
      </c>
      <c r="C57" s="88">
        <v>7342</v>
      </c>
      <c r="D57" s="162">
        <v>7342</v>
      </c>
      <c r="E57" s="23"/>
      <c r="F57" s="23"/>
      <c r="G57" s="7"/>
      <c r="H57" s="7"/>
      <c r="I57" s="7"/>
      <c r="J57" s="7"/>
      <c r="K57" s="14"/>
    </row>
    <row r="58" spans="1:11" ht="23.25" customHeight="1" x14ac:dyDescent="0.25">
      <c r="A58" s="80" t="s">
        <v>361</v>
      </c>
      <c r="B58" s="87" t="s">
        <v>388</v>
      </c>
      <c r="C58" s="88">
        <v>250</v>
      </c>
      <c r="D58" s="162">
        <v>250</v>
      </c>
      <c r="E58" s="23"/>
      <c r="F58" s="23"/>
      <c r="G58" s="7"/>
      <c r="H58" s="7"/>
      <c r="I58" s="7"/>
      <c r="J58" s="7"/>
      <c r="K58" s="14"/>
    </row>
    <row r="59" spans="1:11" ht="69" customHeight="1" x14ac:dyDescent="0.25">
      <c r="A59" s="106" t="s">
        <v>494</v>
      </c>
      <c r="B59" s="9" t="s">
        <v>180</v>
      </c>
      <c r="C59" s="26">
        <f>C60</f>
        <v>2785.16</v>
      </c>
      <c r="D59" s="26">
        <f>D60</f>
        <v>2785.16</v>
      </c>
      <c r="E59" s="23">
        <f>прил14!E331</f>
        <v>2785.16</v>
      </c>
      <c r="F59" s="23">
        <f>прил14!F331</f>
        <v>2785.16</v>
      </c>
      <c r="G59" s="7"/>
      <c r="H59" s="7"/>
      <c r="I59" s="7"/>
      <c r="J59" s="7"/>
      <c r="K59" s="14"/>
    </row>
    <row r="60" spans="1:11" ht="54.75" customHeight="1" x14ac:dyDescent="0.25">
      <c r="A60" s="80" t="s">
        <v>362</v>
      </c>
      <c r="B60" s="87" t="s">
        <v>389</v>
      </c>
      <c r="C60" s="88">
        <v>2785.16</v>
      </c>
      <c r="D60" s="162">
        <v>2785.16</v>
      </c>
      <c r="E60" s="23"/>
      <c r="F60" s="23"/>
      <c r="G60" s="7"/>
      <c r="H60" s="7"/>
      <c r="I60" s="7"/>
      <c r="J60" s="7"/>
      <c r="K60" s="14"/>
    </row>
    <row r="61" spans="1:11" x14ac:dyDescent="0.25">
      <c r="A61" s="196" t="s">
        <v>151</v>
      </c>
      <c r="B61" s="196"/>
      <c r="C61" s="66">
        <f>C9+C23+C27+C32+C34+C44+C53+C59</f>
        <v>422022.76999999996</v>
      </c>
      <c r="D61" s="66">
        <f>D9+D23+D27+D32+D34+D44+D53+D59</f>
        <v>422428.47</v>
      </c>
      <c r="E61" s="20">
        <f>прил14!E333</f>
        <v>465827.18</v>
      </c>
      <c r="F61" s="20">
        <f>прил14!F333</f>
        <v>466228.87999999995</v>
      </c>
      <c r="G61" s="14"/>
      <c r="H61" s="14">
        <f>прил14!E332</f>
        <v>43804.409999999996</v>
      </c>
      <c r="I61" s="14">
        <f>прил14!F332</f>
        <v>43800.409999999996</v>
      </c>
      <c r="J61" s="14">
        <f>C61+H61</f>
        <v>465827.17999999993</v>
      </c>
      <c r="K61" s="14">
        <f>D61+I61</f>
        <v>466228.87999999995</v>
      </c>
    </row>
    <row r="62" spans="1:11" x14ac:dyDescent="0.2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x14ac:dyDescent="0.25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spans="1:1" x14ac:dyDescent="0.25">
      <c r="A68" s="1" t="s">
        <v>70</v>
      </c>
    </row>
  </sheetData>
  <mergeCells count="5">
    <mergeCell ref="B4:C4"/>
    <mergeCell ref="A61:B61"/>
    <mergeCell ref="A63:C63"/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6" orientation="portrait" r:id="rId1"/>
  <rowBreaks count="1" manualBreakCount="1">
    <brk id="3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zoomScaleNormal="100" workbookViewId="0">
      <selection activeCell="E5" sqref="E5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21.140625" style="45" customWidth="1"/>
    <col min="5" max="5" width="21.28515625" style="148" customWidth="1"/>
    <col min="6" max="254" width="9.140625" style="45"/>
    <col min="255" max="255" width="4" style="45" customWidth="1"/>
    <col min="256" max="256" width="51.140625" style="45" customWidth="1"/>
    <col min="257" max="257" width="22.42578125" style="45" customWidth="1"/>
    <col min="258" max="258" width="17" style="45" customWidth="1"/>
    <col min="259" max="259" width="22.7109375" style="45" customWidth="1"/>
    <col min="260" max="260" width="25.140625" style="45" customWidth="1"/>
    <col min="261" max="261" width="23.85546875" style="45" customWidth="1"/>
    <col min="262" max="510" width="9.140625" style="45"/>
    <col min="511" max="511" width="4" style="45" customWidth="1"/>
    <col min="512" max="512" width="51.140625" style="45" customWidth="1"/>
    <col min="513" max="513" width="22.42578125" style="45" customWidth="1"/>
    <col min="514" max="514" width="17" style="45" customWidth="1"/>
    <col min="515" max="515" width="22.7109375" style="45" customWidth="1"/>
    <col min="516" max="516" width="25.140625" style="45" customWidth="1"/>
    <col min="517" max="517" width="23.85546875" style="45" customWidth="1"/>
    <col min="518" max="766" width="9.140625" style="45"/>
    <col min="767" max="767" width="4" style="45" customWidth="1"/>
    <col min="768" max="768" width="51.140625" style="45" customWidth="1"/>
    <col min="769" max="769" width="22.42578125" style="45" customWidth="1"/>
    <col min="770" max="770" width="17" style="45" customWidth="1"/>
    <col min="771" max="771" width="22.7109375" style="45" customWidth="1"/>
    <col min="772" max="772" width="25.140625" style="45" customWidth="1"/>
    <col min="773" max="773" width="23.85546875" style="45" customWidth="1"/>
    <col min="774" max="1022" width="9.140625" style="45"/>
    <col min="1023" max="1023" width="4" style="45" customWidth="1"/>
    <col min="1024" max="1024" width="51.140625" style="45" customWidth="1"/>
    <col min="1025" max="1025" width="22.42578125" style="45" customWidth="1"/>
    <col min="1026" max="1026" width="17" style="45" customWidth="1"/>
    <col min="1027" max="1027" width="22.7109375" style="45" customWidth="1"/>
    <col min="1028" max="1028" width="25.140625" style="45" customWidth="1"/>
    <col min="1029" max="1029" width="23.85546875" style="45" customWidth="1"/>
    <col min="1030" max="1278" width="9.140625" style="45"/>
    <col min="1279" max="1279" width="4" style="45" customWidth="1"/>
    <col min="1280" max="1280" width="51.140625" style="45" customWidth="1"/>
    <col min="1281" max="1281" width="22.42578125" style="45" customWidth="1"/>
    <col min="1282" max="1282" width="17" style="45" customWidth="1"/>
    <col min="1283" max="1283" width="22.7109375" style="45" customWidth="1"/>
    <col min="1284" max="1284" width="25.140625" style="45" customWidth="1"/>
    <col min="1285" max="1285" width="23.85546875" style="45" customWidth="1"/>
    <col min="1286" max="1534" width="9.140625" style="45"/>
    <col min="1535" max="1535" width="4" style="45" customWidth="1"/>
    <col min="1536" max="1536" width="51.140625" style="45" customWidth="1"/>
    <col min="1537" max="1537" width="22.42578125" style="45" customWidth="1"/>
    <col min="1538" max="1538" width="17" style="45" customWidth="1"/>
    <col min="1539" max="1539" width="22.7109375" style="45" customWidth="1"/>
    <col min="1540" max="1540" width="25.140625" style="45" customWidth="1"/>
    <col min="1541" max="1541" width="23.85546875" style="45" customWidth="1"/>
    <col min="1542" max="1790" width="9.140625" style="45"/>
    <col min="1791" max="1791" width="4" style="45" customWidth="1"/>
    <col min="1792" max="1792" width="51.140625" style="45" customWidth="1"/>
    <col min="1793" max="1793" width="22.42578125" style="45" customWidth="1"/>
    <col min="1794" max="1794" width="17" style="45" customWidth="1"/>
    <col min="1795" max="1795" width="22.7109375" style="45" customWidth="1"/>
    <col min="1796" max="1796" width="25.140625" style="45" customWidth="1"/>
    <col min="1797" max="1797" width="23.85546875" style="45" customWidth="1"/>
    <col min="1798" max="2046" width="9.140625" style="45"/>
    <col min="2047" max="2047" width="4" style="45" customWidth="1"/>
    <col min="2048" max="2048" width="51.140625" style="45" customWidth="1"/>
    <col min="2049" max="2049" width="22.42578125" style="45" customWidth="1"/>
    <col min="2050" max="2050" width="17" style="45" customWidth="1"/>
    <col min="2051" max="2051" width="22.7109375" style="45" customWidth="1"/>
    <col min="2052" max="2052" width="25.140625" style="45" customWidth="1"/>
    <col min="2053" max="2053" width="23.85546875" style="45" customWidth="1"/>
    <col min="2054" max="2302" width="9.140625" style="45"/>
    <col min="2303" max="2303" width="4" style="45" customWidth="1"/>
    <col min="2304" max="2304" width="51.140625" style="45" customWidth="1"/>
    <col min="2305" max="2305" width="22.42578125" style="45" customWidth="1"/>
    <col min="2306" max="2306" width="17" style="45" customWidth="1"/>
    <col min="2307" max="2307" width="22.7109375" style="45" customWidth="1"/>
    <col min="2308" max="2308" width="25.140625" style="45" customWidth="1"/>
    <col min="2309" max="2309" width="23.85546875" style="45" customWidth="1"/>
    <col min="2310" max="2558" width="9.140625" style="45"/>
    <col min="2559" max="2559" width="4" style="45" customWidth="1"/>
    <col min="2560" max="2560" width="51.140625" style="45" customWidth="1"/>
    <col min="2561" max="2561" width="22.42578125" style="45" customWidth="1"/>
    <col min="2562" max="2562" width="17" style="45" customWidth="1"/>
    <col min="2563" max="2563" width="22.7109375" style="45" customWidth="1"/>
    <col min="2564" max="2564" width="25.140625" style="45" customWidth="1"/>
    <col min="2565" max="2565" width="23.85546875" style="45" customWidth="1"/>
    <col min="2566" max="2814" width="9.140625" style="45"/>
    <col min="2815" max="2815" width="4" style="45" customWidth="1"/>
    <col min="2816" max="2816" width="51.140625" style="45" customWidth="1"/>
    <col min="2817" max="2817" width="22.42578125" style="45" customWidth="1"/>
    <col min="2818" max="2818" width="17" style="45" customWidth="1"/>
    <col min="2819" max="2819" width="22.7109375" style="45" customWidth="1"/>
    <col min="2820" max="2820" width="25.140625" style="45" customWidth="1"/>
    <col min="2821" max="2821" width="23.85546875" style="45" customWidth="1"/>
    <col min="2822" max="3070" width="9.140625" style="45"/>
    <col min="3071" max="3071" width="4" style="45" customWidth="1"/>
    <col min="3072" max="3072" width="51.140625" style="45" customWidth="1"/>
    <col min="3073" max="3073" width="22.42578125" style="45" customWidth="1"/>
    <col min="3074" max="3074" width="17" style="45" customWidth="1"/>
    <col min="3075" max="3075" width="22.7109375" style="45" customWidth="1"/>
    <col min="3076" max="3076" width="25.140625" style="45" customWidth="1"/>
    <col min="3077" max="3077" width="23.85546875" style="45" customWidth="1"/>
    <col min="3078" max="3326" width="9.140625" style="45"/>
    <col min="3327" max="3327" width="4" style="45" customWidth="1"/>
    <col min="3328" max="3328" width="51.140625" style="45" customWidth="1"/>
    <col min="3329" max="3329" width="22.42578125" style="45" customWidth="1"/>
    <col min="3330" max="3330" width="17" style="45" customWidth="1"/>
    <col min="3331" max="3331" width="22.7109375" style="45" customWidth="1"/>
    <col min="3332" max="3332" width="25.140625" style="45" customWidth="1"/>
    <col min="3333" max="3333" width="23.85546875" style="45" customWidth="1"/>
    <col min="3334" max="3582" width="9.140625" style="45"/>
    <col min="3583" max="3583" width="4" style="45" customWidth="1"/>
    <col min="3584" max="3584" width="51.140625" style="45" customWidth="1"/>
    <col min="3585" max="3585" width="22.42578125" style="45" customWidth="1"/>
    <col min="3586" max="3586" width="17" style="45" customWidth="1"/>
    <col min="3587" max="3587" width="22.7109375" style="45" customWidth="1"/>
    <col min="3588" max="3588" width="25.140625" style="45" customWidth="1"/>
    <col min="3589" max="3589" width="23.85546875" style="45" customWidth="1"/>
    <col min="3590" max="3838" width="9.140625" style="45"/>
    <col min="3839" max="3839" width="4" style="45" customWidth="1"/>
    <col min="3840" max="3840" width="51.140625" style="45" customWidth="1"/>
    <col min="3841" max="3841" width="22.42578125" style="45" customWidth="1"/>
    <col min="3842" max="3842" width="17" style="45" customWidth="1"/>
    <col min="3843" max="3843" width="22.7109375" style="45" customWidth="1"/>
    <col min="3844" max="3844" width="25.140625" style="45" customWidth="1"/>
    <col min="3845" max="3845" width="23.85546875" style="45" customWidth="1"/>
    <col min="3846" max="4094" width="9.140625" style="45"/>
    <col min="4095" max="4095" width="4" style="45" customWidth="1"/>
    <col min="4096" max="4096" width="51.140625" style="45" customWidth="1"/>
    <col min="4097" max="4097" width="22.42578125" style="45" customWidth="1"/>
    <col min="4098" max="4098" width="17" style="45" customWidth="1"/>
    <col min="4099" max="4099" width="22.7109375" style="45" customWidth="1"/>
    <col min="4100" max="4100" width="25.140625" style="45" customWidth="1"/>
    <col min="4101" max="4101" width="23.85546875" style="45" customWidth="1"/>
    <col min="4102" max="4350" width="9.140625" style="45"/>
    <col min="4351" max="4351" width="4" style="45" customWidth="1"/>
    <col min="4352" max="4352" width="51.140625" style="45" customWidth="1"/>
    <col min="4353" max="4353" width="22.42578125" style="45" customWidth="1"/>
    <col min="4354" max="4354" width="17" style="45" customWidth="1"/>
    <col min="4355" max="4355" width="22.7109375" style="45" customWidth="1"/>
    <col min="4356" max="4356" width="25.140625" style="45" customWidth="1"/>
    <col min="4357" max="4357" width="23.85546875" style="45" customWidth="1"/>
    <col min="4358" max="4606" width="9.140625" style="45"/>
    <col min="4607" max="4607" width="4" style="45" customWidth="1"/>
    <col min="4608" max="4608" width="51.140625" style="45" customWidth="1"/>
    <col min="4609" max="4609" width="22.42578125" style="45" customWidth="1"/>
    <col min="4610" max="4610" width="17" style="45" customWidth="1"/>
    <col min="4611" max="4611" width="22.7109375" style="45" customWidth="1"/>
    <col min="4612" max="4612" width="25.140625" style="45" customWidth="1"/>
    <col min="4613" max="4613" width="23.85546875" style="45" customWidth="1"/>
    <col min="4614" max="4862" width="9.140625" style="45"/>
    <col min="4863" max="4863" width="4" style="45" customWidth="1"/>
    <col min="4864" max="4864" width="51.140625" style="45" customWidth="1"/>
    <col min="4865" max="4865" width="22.42578125" style="45" customWidth="1"/>
    <col min="4866" max="4866" width="17" style="45" customWidth="1"/>
    <col min="4867" max="4867" width="22.7109375" style="45" customWidth="1"/>
    <col min="4868" max="4868" width="25.140625" style="45" customWidth="1"/>
    <col min="4869" max="4869" width="23.85546875" style="45" customWidth="1"/>
    <col min="4870" max="5118" width="9.140625" style="45"/>
    <col min="5119" max="5119" width="4" style="45" customWidth="1"/>
    <col min="5120" max="5120" width="51.140625" style="45" customWidth="1"/>
    <col min="5121" max="5121" width="22.42578125" style="45" customWidth="1"/>
    <col min="5122" max="5122" width="17" style="45" customWidth="1"/>
    <col min="5123" max="5123" width="22.7109375" style="45" customWidth="1"/>
    <col min="5124" max="5124" width="25.140625" style="45" customWidth="1"/>
    <col min="5125" max="5125" width="23.85546875" style="45" customWidth="1"/>
    <col min="5126" max="5374" width="9.140625" style="45"/>
    <col min="5375" max="5375" width="4" style="45" customWidth="1"/>
    <col min="5376" max="5376" width="51.140625" style="45" customWidth="1"/>
    <col min="5377" max="5377" width="22.42578125" style="45" customWidth="1"/>
    <col min="5378" max="5378" width="17" style="45" customWidth="1"/>
    <col min="5379" max="5379" width="22.7109375" style="45" customWidth="1"/>
    <col min="5380" max="5380" width="25.140625" style="45" customWidth="1"/>
    <col min="5381" max="5381" width="23.85546875" style="45" customWidth="1"/>
    <col min="5382" max="5630" width="9.140625" style="45"/>
    <col min="5631" max="5631" width="4" style="45" customWidth="1"/>
    <col min="5632" max="5632" width="51.140625" style="45" customWidth="1"/>
    <col min="5633" max="5633" width="22.42578125" style="45" customWidth="1"/>
    <col min="5634" max="5634" width="17" style="45" customWidth="1"/>
    <col min="5635" max="5635" width="22.7109375" style="45" customWidth="1"/>
    <col min="5636" max="5636" width="25.140625" style="45" customWidth="1"/>
    <col min="5637" max="5637" width="23.85546875" style="45" customWidth="1"/>
    <col min="5638" max="5886" width="9.140625" style="45"/>
    <col min="5887" max="5887" width="4" style="45" customWidth="1"/>
    <col min="5888" max="5888" width="51.140625" style="45" customWidth="1"/>
    <col min="5889" max="5889" width="22.42578125" style="45" customWidth="1"/>
    <col min="5890" max="5890" width="17" style="45" customWidth="1"/>
    <col min="5891" max="5891" width="22.7109375" style="45" customWidth="1"/>
    <col min="5892" max="5892" width="25.140625" style="45" customWidth="1"/>
    <col min="5893" max="5893" width="23.85546875" style="45" customWidth="1"/>
    <col min="5894" max="6142" width="9.140625" style="45"/>
    <col min="6143" max="6143" width="4" style="45" customWidth="1"/>
    <col min="6144" max="6144" width="51.140625" style="45" customWidth="1"/>
    <col min="6145" max="6145" width="22.42578125" style="45" customWidth="1"/>
    <col min="6146" max="6146" width="17" style="45" customWidth="1"/>
    <col min="6147" max="6147" width="22.7109375" style="45" customWidth="1"/>
    <col min="6148" max="6148" width="25.140625" style="45" customWidth="1"/>
    <col min="6149" max="6149" width="23.85546875" style="45" customWidth="1"/>
    <col min="6150" max="6398" width="9.140625" style="45"/>
    <col min="6399" max="6399" width="4" style="45" customWidth="1"/>
    <col min="6400" max="6400" width="51.140625" style="45" customWidth="1"/>
    <col min="6401" max="6401" width="22.42578125" style="45" customWidth="1"/>
    <col min="6402" max="6402" width="17" style="45" customWidth="1"/>
    <col min="6403" max="6403" width="22.7109375" style="45" customWidth="1"/>
    <col min="6404" max="6404" width="25.140625" style="45" customWidth="1"/>
    <col min="6405" max="6405" width="23.85546875" style="45" customWidth="1"/>
    <col min="6406" max="6654" width="9.140625" style="45"/>
    <col min="6655" max="6655" width="4" style="45" customWidth="1"/>
    <col min="6656" max="6656" width="51.140625" style="45" customWidth="1"/>
    <col min="6657" max="6657" width="22.42578125" style="45" customWidth="1"/>
    <col min="6658" max="6658" width="17" style="45" customWidth="1"/>
    <col min="6659" max="6659" width="22.7109375" style="45" customWidth="1"/>
    <col min="6660" max="6660" width="25.140625" style="45" customWidth="1"/>
    <col min="6661" max="6661" width="23.85546875" style="45" customWidth="1"/>
    <col min="6662" max="6910" width="9.140625" style="45"/>
    <col min="6911" max="6911" width="4" style="45" customWidth="1"/>
    <col min="6912" max="6912" width="51.140625" style="45" customWidth="1"/>
    <col min="6913" max="6913" width="22.42578125" style="45" customWidth="1"/>
    <col min="6914" max="6914" width="17" style="45" customWidth="1"/>
    <col min="6915" max="6915" width="22.7109375" style="45" customWidth="1"/>
    <col min="6916" max="6916" width="25.140625" style="45" customWidth="1"/>
    <col min="6917" max="6917" width="23.85546875" style="45" customWidth="1"/>
    <col min="6918" max="7166" width="9.140625" style="45"/>
    <col min="7167" max="7167" width="4" style="45" customWidth="1"/>
    <col min="7168" max="7168" width="51.140625" style="45" customWidth="1"/>
    <col min="7169" max="7169" width="22.42578125" style="45" customWidth="1"/>
    <col min="7170" max="7170" width="17" style="45" customWidth="1"/>
    <col min="7171" max="7171" width="22.7109375" style="45" customWidth="1"/>
    <col min="7172" max="7172" width="25.140625" style="45" customWidth="1"/>
    <col min="7173" max="7173" width="23.85546875" style="45" customWidth="1"/>
    <col min="7174" max="7422" width="9.140625" style="45"/>
    <col min="7423" max="7423" width="4" style="45" customWidth="1"/>
    <col min="7424" max="7424" width="51.140625" style="45" customWidth="1"/>
    <col min="7425" max="7425" width="22.42578125" style="45" customWidth="1"/>
    <col min="7426" max="7426" width="17" style="45" customWidth="1"/>
    <col min="7427" max="7427" width="22.7109375" style="45" customWidth="1"/>
    <col min="7428" max="7428" width="25.140625" style="45" customWidth="1"/>
    <col min="7429" max="7429" width="23.85546875" style="45" customWidth="1"/>
    <col min="7430" max="7678" width="9.140625" style="45"/>
    <col min="7679" max="7679" width="4" style="45" customWidth="1"/>
    <col min="7680" max="7680" width="51.140625" style="45" customWidth="1"/>
    <col min="7681" max="7681" width="22.42578125" style="45" customWidth="1"/>
    <col min="7682" max="7682" width="17" style="45" customWidth="1"/>
    <col min="7683" max="7683" width="22.7109375" style="45" customWidth="1"/>
    <col min="7684" max="7684" width="25.140625" style="45" customWidth="1"/>
    <col min="7685" max="7685" width="23.85546875" style="45" customWidth="1"/>
    <col min="7686" max="7934" width="9.140625" style="45"/>
    <col min="7935" max="7935" width="4" style="45" customWidth="1"/>
    <col min="7936" max="7936" width="51.140625" style="45" customWidth="1"/>
    <col min="7937" max="7937" width="22.42578125" style="45" customWidth="1"/>
    <col min="7938" max="7938" width="17" style="45" customWidth="1"/>
    <col min="7939" max="7939" width="22.7109375" style="45" customWidth="1"/>
    <col min="7940" max="7940" width="25.140625" style="45" customWidth="1"/>
    <col min="7941" max="7941" width="23.85546875" style="45" customWidth="1"/>
    <col min="7942" max="8190" width="9.140625" style="45"/>
    <col min="8191" max="8191" width="4" style="45" customWidth="1"/>
    <col min="8192" max="8192" width="51.140625" style="45" customWidth="1"/>
    <col min="8193" max="8193" width="22.42578125" style="45" customWidth="1"/>
    <col min="8194" max="8194" width="17" style="45" customWidth="1"/>
    <col min="8195" max="8195" width="22.7109375" style="45" customWidth="1"/>
    <col min="8196" max="8196" width="25.140625" style="45" customWidth="1"/>
    <col min="8197" max="8197" width="23.85546875" style="45" customWidth="1"/>
    <col min="8198" max="8446" width="9.140625" style="45"/>
    <col min="8447" max="8447" width="4" style="45" customWidth="1"/>
    <col min="8448" max="8448" width="51.140625" style="45" customWidth="1"/>
    <col min="8449" max="8449" width="22.42578125" style="45" customWidth="1"/>
    <col min="8450" max="8450" width="17" style="45" customWidth="1"/>
    <col min="8451" max="8451" width="22.7109375" style="45" customWidth="1"/>
    <col min="8452" max="8452" width="25.140625" style="45" customWidth="1"/>
    <col min="8453" max="8453" width="23.85546875" style="45" customWidth="1"/>
    <col min="8454" max="8702" width="9.140625" style="45"/>
    <col min="8703" max="8703" width="4" style="45" customWidth="1"/>
    <col min="8704" max="8704" width="51.140625" style="45" customWidth="1"/>
    <col min="8705" max="8705" width="22.42578125" style="45" customWidth="1"/>
    <col min="8706" max="8706" width="17" style="45" customWidth="1"/>
    <col min="8707" max="8707" width="22.7109375" style="45" customWidth="1"/>
    <col min="8708" max="8708" width="25.140625" style="45" customWidth="1"/>
    <col min="8709" max="8709" width="23.85546875" style="45" customWidth="1"/>
    <col min="8710" max="8958" width="9.140625" style="45"/>
    <col min="8959" max="8959" width="4" style="45" customWidth="1"/>
    <col min="8960" max="8960" width="51.140625" style="45" customWidth="1"/>
    <col min="8961" max="8961" width="22.42578125" style="45" customWidth="1"/>
    <col min="8962" max="8962" width="17" style="45" customWidth="1"/>
    <col min="8963" max="8963" width="22.7109375" style="45" customWidth="1"/>
    <col min="8964" max="8964" width="25.140625" style="45" customWidth="1"/>
    <col min="8965" max="8965" width="23.85546875" style="45" customWidth="1"/>
    <col min="8966" max="9214" width="9.140625" style="45"/>
    <col min="9215" max="9215" width="4" style="45" customWidth="1"/>
    <col min="9216" max="9216" width="51.140625" style="45" customWidth="1"/>
    <col min="9217" max="9217" width="22.42578125" style="45" customWidth="1"/>
    <col min="9218" max="9218" width="17" style="45" customWidth="1"/>
    <col min="9219" max="9219" width="22.7109375" style="45" customWidth="1"/>
    <col min="9220" max="9220" width="25.140625" style="45" customWidth="1"/>
    <col min="9221" max="9221" width="23.85546875" style="45" customWidth="1"/>
    <col min="9222" max="9470" width="9.140625" style="45"/>
    <col min="9471" max="9471" width="4" style="45" customWidth="1"/>
    <col min="9472" max="9472" width="51.140625" style="45" customWidth="1"/>
    <col min="9473" max="9473" width="22.42578125" style="45" customWidth="1"/>
    <col min="9474" max="9474" width="17" style="45" customWidth="1"/>
    <col min="9475" max="9475" width="22.7109375" style="45" customWidth="1"/>
    <col min="9476" max="9476" width="25.140625" style="45" customWidth="1"/>
    <col min="9477" max="9477" width="23.85546875" style="45" customWidth="1"/>
    <col min="9478" max="9726" width="9.140625" style="45"/>
    <col min="9727" max="9727" width="4" style="45" customWidth="1"/>
    <col min="9728" max="9728" width="51.140625" style="45" customWidth="1"/>
    <col min="9729" max="9729" width="22.42578125" style="45" customWidth="1"/>
    <col min="9730" max="9730" width="17" style="45" customWidth="1"/>
    <col min="9731" max="9731" width="22.7109375" style="45" customWidth="1"/>
    <col min="9732" max="9732" width="25.140625" style="45" customWidth="1"/>
    <col min="9733" max="9733" width="23.85546875" style="45" customWidth="1"/>
    <col min="9734" max="9982" width="9.140625" style="45"/>
    <col min="9983" max="9983" width="4" style="45" customWidth="1"/>
    <col min="9984" max="9984" width="51.140625" style="45" customWidth="1"/>
    <col min="9985" max="9985" width="22.42578125" style="45" customWidth="1"/>
    <col min="9986" max="9986" width="17" style="45" customWidth="1"/>
    <col min="9987" max="9987" width="22.7109375" style="45" customWidth="1"/>
    <col min="9988" max="9988" width="25.140625" style="45" customWidth="1"/>
    <col min="9989" max="9989" width="23.85546875" style="45" customWidth="1"/>
    <col min="9990" max="10238" width="9.140625" style="45"/>
    <col min="10239" max="10239" width="4" style="45" customWidth="1"/>
    <col min="10240" max="10240" width="51.140625" style="45" customWidth="1"/>
    <col min="10241" max="10241" width="22.42578125" style="45" customWidth="1"/>
    <col min="10242" max="10242" width="17" style="45" customWidth="1"/>
    <col min="10243" max="10243" width="22.7109375" style="45" customWidth="1"/>
    <col min="10244" max="10244" width="25.140625" style="45" customWidth="1"/>
    <col min="10245" max="10245" width="23.85546875" style="45" customWidth="1"/>
    <col min="10246" max="10494" width="9.140625" style="45"/>
    <col min="10495" max="10495" width="4" style="45" customWidth="1"/>
    <col min="10496" max="10496" width="51.140625" style="45" customWidth="1"/>
    <col min="10497" max="10497" width="22.42578125" style="45" customWidth="1"/>
    <col min="10498" max="10498" width="17" style="45" customWidth="1"/>
    <col min="10499" max="10499" width="22.7109375" style="45" customWidth="1"/>
    <col min="10500" max="10500" width="25.140625" style="45" customWidth="1"/>
    <col min="10501" max="10501" width="23.85546875" style="45" customWidth="1"/>
    <col min="10502" max="10750" width="9.140625" style="45"/>
    <col min="10751" max="10751" width="4" style="45" customWidth="1"/>
    <col min="10752" max="10752" width="51.140625" style="45" customWidth="1"/>
    <col min="10753" max="10753" width="22.42578125" style="45" customWidth="1"/>
    <col min="10754" max="10754" width="17" style="45" customWidth="1"/>
    <col min="10755" max="10755" width="22.7109375" style="45" customWidth="1"/>
    <col min="10756" max="10756" width="25.140625" style="45" customWidth="1"/>
    <col min="10757" max="10757" width="23.85546875" style="45" customWidth="1"/>
    <col min="10758" max="11006" width="9.140625" style="45"/>
    <col min="11007" max="11007" width="4" style="45" customWidth="1"/>
    <col min="11008" max="11008" width="51.140625" style="45" customWidth="1"/>
    <col min="11009" max="11009" width="22.42578125" style="45" customWidth="1"/>
    <col min="11010" max="11010" width="17" style="45" customWidth="1"/>
    <col min="11011" max="11011" width="22.7109375" style="45" customWidth="1"/>
    <col min="11012" max="11012" width="25.140625" style="45" customWidth="1"/>
    <col min="11013" max="11013" width="23.85546875" style="45" customWidth="1"/>
    <col min="11014" max="11262" width="9.140625" style="45"/>
    <col min="11263" max="11263" width="4" style="45" customWidth="1"/>
    <col min="11264" max="11264" width="51.140625" style="45" customWidth="1"/>
    <col min="11265" max="11265" width="22.42578125" style="45" customWidth="1"/>
    <col min="11266" max="11266" width="17" style="45" customWidth="1"/>
    <col min="11267" max="11267" width="22.7109375" style="45" customWidth="1"/>
    <col min="11268" max="11268" width="25.140625" style="45" customWidth="1"/>
    <col min="11269" max="11269" width="23.85546875" style="45" customWidth="1"/>
    <col min="11270" max="11518" width="9.140625" style="45"/>
    <col min="11519" max="11519" width="4" style="45" customWidth="1"/>
    <col min="11520" max="11520" width="51.140625" style="45" customWidth="1"/>
    <col min="11521" max="11521" width="22.42578125" style="45" customWidth="1"/>
    <col min="11522" max="11522" width="17" style="45" customWidth="1"/>
    <col min="11523" max="11523" width="22.7109375" style="45" customWidth="1"/>
    <col min="11524" max="11524" width="25.140625" style="45" customWidth="1"/>
    <col min="11525" max="11525" width="23.85546875" style="45" customWidth="1"/>
    <col min="11526" max="11774" width="9.140625" style="45"/>
    <col min="11775" max="11775" width="4" style="45" customWidth="1"/>
    <col min="11776" max="11776" width="51.140625" style="45" customWidth="1"/>
    <col min="11777" max="11777" width="22.42578125" style="45" customWidth="1"/>
    <col min="11778" max="11778" width="17" style="45" customWidth="1"/>
    <col min="11779" max="11779" width="22.7109375" style="45" customWidth="1"/>
    <col min="11780" max="11780" width="25.140625" style="45" customWidth="1"/>
    <col min="11781" max="11781" width="23.85546875" style="45" customWidth="1"/>
    <col min="11782" max="12030" width="9.140625" style="45"/>
    <col min="12031" max="12031" width="4" style="45" customWidth="1"/>
    <col min="12032" max="12032" width="51.140625" style="45" customWidth="1"/>
    <col min="12033" max="12033" width="22.42578125" style="45" customWidth="1"/>
    <col min="12034" max="12034" width="17" style="45" customWidth="1"/>
    <col min="12035" max="12035" width="22.7109375" style="45" customWidth="1"/>
    <col min="12036" max="12036" width="25.140625" style="45" customWidth="1"/>
    <col min="12037" max="12037" width="23.85546875" style="45" customWidth="1"/>
    <col min="12038" max="12286" width="9.140625" style="45"/>
    <col min="12287" max="12287" width="4" style="45" customWidth="1"/>
    <col min="12288" max="12288" width="51.140625" style="45" customWidth="1"/>
    <col min="12289" max="12289" width="22.42578125" style="45" customWidth="1"/>
    <col min="12290" max="12290" width="17" style="45" customWidth="1"/>
    <col min="12291" max="12291" width="22.7109375" style="45" customWidth="1"/>
    <col min="12292" max="12292" width="25.140625" style="45" customWidth="1"/>
    <col min="12293" max="12293" width="23.85546875" style="45" customWidth="1"/>
    <col min="12294" max="12542" width="9.140625" style="45"/>
    <col min="12543" max="12543" width="4" style="45" customWidth="1"/>
    <col min="12544" max="12544" width="51.140625" style="45" customWidth="1"/>
    <col min="12545" max="12545" width="22.42578125" style="45" customWidth="1"/>
    <col min="12546" max="12546" width="17" style="45" customWidth="1"/>
    <col min="12547" max="12547" width="22.7109375" style="45" customWidth="1"/>
    <col min="12548" max="12548" width="25.140625" style="45" customWidth="1"/>
    <col min="12549" max="12549" width="23.85546875" style="45" customWidth="1"/>
    <col min="12550" max="12798" width="9.140625" style="45"/>
    <col min="12799" max="12799" width="4" style="45" customWidth="1"/>
    <col min="12800" max="12800" width="51.140625" style="45" customWidth="1"/>
    <col min="12801" max="12801" width="22.42578125" style="45" customWidth="1"/>
    <col min="12802" max="12802" width="17" style="45" customWidth="1"/>
    <col min="12803" max="12803" width="22.7109375" style="45" customWidth="1"/>
    <col min="12804" max="12804" width="25.140625" style="45" customWidth="1"/>
    <col min="12805" max="12805" width="23.85546875" style="45" customWidth="1"/>
    <col min="12806" max="13054" width="9.140625" style="45"/>
    <col min="13055" max="13055" width="4" style="45" customWidth="1"/>
    <col min="13056" max="13056" width="51.140625" style="45" customWidth="1"/>
    <col min="13057" max="13057" width="22.42578125" style="45" customWidth="1"/>
    <col min="13058" max="13058" width="17" style="45" customWidth="1"/>
    <col min="13059" max="13059" width="22.7109375" style="45" customWidth="1"/>
    <col min="13060" max="13060" width="25.140625" style="45" customWidth="1"/>
    <col min="13061" max="13061" width="23.85546875" style="45" customWidth="1"/>
    <col min="13062" max="13310" width="9.140625" style="45"/>
    <col min="13311" max="13311" width="4" style="45" customWidth="1"/>
    <col min="13312" max="13312" width="51.140625" style="45" customWidth="1"/>
    <col min="13313" max="13313" width="22.42578125" style="45" customWidth="1"/>
    <col min="13314" max="13314" width="17" style="45" customWidth="1"/>
    <col min="13315" max="13315" width="22.7109375" style="45" customWidth="1"/>
    <col min="13316" max="13316" width="25.140625" style="45" customWidth="1"/>
    <col min="13317" max="13317" width="23.85546875" style="45" customWidth="1"/>
    <col min="13318" max="13566" width="9.140625" style="45"/>
    <col min="13567" max="13567" width="4" style="45" customWidth="1"/>
    <col min="13568" max="13568" width="51.140625" style="45" customWidth="1"/>
    <col min="13569" max="13569" width="22.42578125" style="45" customWidth="1"/>
    <col min="13570" max="13570" width="17" style="45" customWidth="1"/>
    <col min="13571" max="13571" width="22.7109375" style="45" customWidth="1"/>
    <col min="13572" max="13572" width="25.140625" style="45" customWidth="1"/>
    <col min="13573" max="13573" width="23.85546875" style="45" customWidth="1"/>
    <col min="13574" max="13822" width="9.140625" style="45"/>
    <col min="13823" max="13823" width="4" style="45" customWidth="1"/>
    <col min="13824" max="13824" width="51.140625" style="45" customWidth="1"/>
    <col min="13825" max="13825" width="22.42578125" style="45" customWidth="1"/>
    <col min="13826" max="13826" width="17" style="45" customWidth="1"/>
    <col min="13827" max="13827" width="22.7109375" style="45" customWidth="1"/>
    <col min="13828" max="13828" width="25.140625" style="45" customWidth="1"/>
    <col min="13829" max="13829" width="23.85546875" style="45" customWidth="1"/>
    <col min="13830" max="14078" width="9.140625" style="45"/>
    <col min="14079" max="14079" width="4" style="45" customWidth="1"/>
    <col min="14080" max="14080" width="51.140625" style="45" customWidth="1"/>
    <col min="14081" max="14081" width="22.42578125" style="45" customWidth="1"/>
    <col min="14082" max="14082" width="17" style="45" customWidth="1"/>
    <col min="14083" max="14083" width="22.7109375" style="45" customWidth="1"/>
    <col min="14084" max="14084" width="25.140625" style="45" customWidth="1"/>
    <col min="14085" max="14085" width="23.85546875" style="45" customWidth="1"/>
    <col min="14086" max="14334" width="9.140625" style="45"/>
    <col min="14335" max="14335" width="4" style="45" customWidth="1"/>
    <col min="14336" max="14336" width="51.140625" style="45" customWidth="1"/>
    <col min="14337" max="14337" width="22.42578125" style="45" customWidth="1"/>
    <col min="14338" max="14338" width="17" style="45" customWidth="1"/>
    <col min="14339" max="14339" width="22.7109375" style="45" customWidth="1"/>
    <col min="14340" max="14340" width="25.140625" style="45" customWidth="1"/>
    <col min="14341" max="14341" width="23.85546875" style="45" customWidth="1"/>
    <col min="14342" max="14590" width="9.140625" style="45"/>
    <col min="14591" max="14591" width="4" style="45" customWidth="1"/>
    <col min="14592" max="14592" width="51.140625" style="45" customWidth="1"/>
    <col min="14593" max="14593" width="22.42578125" style="45" customWidth="1"/>
    <col min="14594" max="14594" width="17" style="45" customWidth="1"/>
    <col min="14595" max="14595" width="22.7109375" style="45" customWidth="1"/>
    <col min="14596" max="14596" width="25.140625" style="45" customWidth="1"/>
    <col min="14597" max="14597" width="23.85546875" style="45" customWidth="1"/>
    <col min="14598" max="14846" width="9.140625" style="45"/>
    <col min="14847" max="14847" width="4" style="45" customWidth="1"/>
    <col min="14848" max="14848" width="51.140625" style="45" customWidth="1"/>
    <col min="14849" max="14849" width="22.42578125" style="45" customWidth="1"/>
    <col min="14850" max="14850" width="17" style="45" customWidth="1"/>
    <col min="14851" max="14851" width="22.7109375" style="45" customWidth="1"/>
    <col min="14852" max="14852" width="25.140625" style="45" customWidth="1"/>
    <col min="14853" max="14853" width="23.85546875" style="45" customWidth="1"/>
    <col min="14854" max="15102" width="9.140625" style="45"/>
    <col min="15103" max="15103" width="4" style="45" customWidth="1"/>
    <col min="15104" max="15104" width="51.140625" style="45" customWidth="1"/>
    <col min="15105" max="15105" width="22.42578125" style="45" customWidth="1"/>
    <col min="15106" max="15106" width="17" style="45" customWidth="1"/>
    <col min="15107" max="15107" width="22.7109375" style="45" customWidth="1"/>
    <col min="15108" max="15108" width="25.140625" style="45" customWidth="1"/>
    <col min="15109" max="15109" width="23.85546875" style="45" customWidth="1"/>
    <col min="15110" max="15358" width="9.140625" style="45"/>
    <col min="15359" max="15359" width="4" style="45" customWidth="1"/>
    <col min="15360" max="15360" width="51.140625" style="45" customWidth="1"/>
    <col min="15361" max="15361" width="22.42578125" style="45" customWidth="1"/>
    <col min="15362" max="15362" width="17" style="45" customWidth="1"/>
    <col min="15363" max="15363" width="22.7109375" style="45" customWidth="1"/>
    <col min="15364" max="15364" width="25.140625" style="45" customWidth="1"/>
    <col min="15365" max="15365" width="23.85546875" style="45" customWidth="1"/>
    <col min="15366" max="15614" width="9.140625" style="45"/>
    <col min="15615" max="15615" width="4" style="45" customWidth="1"/>
    <col min="15616" max="15616" width="51.140625" style="45" customWidth="1"/>
    <col min="15617" max="15617" width="22.42578125" style="45" customWidth="1"/>
    <col min="15618" max="15618" width="17" style="45" customWidth="1"/>
    <col min="15619" max="15619" width="22.7109375" style="45" customWidth="1"/>
    <col min="15620" max="15620" width="25.140625" style="45" customWidth="1"/>
    <col min="15621" max="15621" width="23.85546875" style="45" customWidth="1"/>
    <col min="15622" max="15870" width="9.140625" style="45"/>
    <col min="15871" max="15871" width="4" style="45" customWidth="1"/>
    <col min="15872" max="15872" width="51.140625" style="45" customWidth="1"/>
    <col min="15873" max="15873" width="22.42578125" style="45" customWidth="1"/>
    <col min="15874" max="15874" width="17" style="45" customWidth="1"/>
    <col min="15875" max="15875" width="22.7109375" style="45" customWidth="1"/>
    <col min="15876" max="15876" width="25.140625" style="45" customWidth="1"/>
    <col min="15877" max="15877" width="23.85546875" style="45" customWidth="1"/>
    <col min="15878" max="16126" width="9.140625" style="45"/>
    <col min="16127" max="16127" width="4" style="45" customWidth="1"/>
    <col min="16128" max="16128" width="51.140625" style="45" customWidth="1"/>
    <col min="16129" max="16129" width="22.42578125" style="45" customWidth="1"/>
    <col min="16130" max="16130" width="17" style="45" customWidth="1"/>
    <col min="16131" max="16131" width="22.7109375" style="45" customWidth="1"/>
    <col min="16132" max="16132" width="25.140625" style="45" customWidth="1"/>
    <col min="16133" max="16133" width="23.85546875" style="45" customWidth="1"/>
    <col min="16134" max="16384" width="9.140625" style="45"/>
  </cols>
  <sheetData>
    <row r="1" spans="1:8" x14ac:dyDescent="0.25">
      <c r="E1" s="142" t="s">
        <v>456</v>
      </c>
    </row>
    <row r="2" spans="1:8" x14ac:dyDescent="0.25">
      <c r="E2" s="140" t="s">
        <v>436</v>
      </c>
    </row>
    <row r="3" spans="1:8" x14ac:dyDescent="0.25">
      <c r="E3" s="141" t="s">
        <v>405</v>
      </c>
    </row>
    <row r="4" spans="1:8" x14ac:dyDescent="0.25">
      <c r="E4" s="140" t="s">
        <v>572</v>
      </c>
    </row>
    <row r="5" spans="1:8" x14ac:dyDescent="0.25">
      <c r="E5" s="105"/>
      <c r="F5" s="32"/>
      <c r="G5" s="32"/>
      <c r="H5" s="32"/>
    </row>
    <row r="6" spans="1:8" ht="48.75" customHeight="1" x14ac:dyDescent="0.3">
      <c r="B6" s="208" t="s">
        <v>457</v>
      </c>
      <c r="C6" s="209"/>
      <c r="D6" s="209"/>
      <c r="E6" s="209"/>
    </row>
    <row r="7" spans="1:8" x14ac:dyDescent="0.25">
      <c r="E7" s="143" t="s">
        <v>394</v>
      </c>
    </row>
    <row r="8" spans="1:8" ht="33" customHeight="1" x14ac:dyDescent="0.25">
      <c r="A8" s="210" t="s">
        <v>408</v>
      </c>
      <c r="B8" s="210" t="s">
        <v>458</v>
      </c>
      <c r="C8" s="212" t="s">
        <v>449</v>
      </c>
      <c r="D8" s="214" t="s">
        <v>450</v>
      </c>
      <c r="E8" s="214" t="s">
        <v>451</v>
      </c>
    </row>
    <row r="9" spans="1:8" s="144" customFormat="1" ht="112.5" customHeight="1" x14ac:dyDescent="0.25">
      <c r="A9" s="211"/>
      <c r="B9" s="211"/>
      <c r="C9" s="213"/>
      <c r="D9" s="215"/>
      <c r="E9" s="215"/>
    </row>
    <row r="10" spans="1:8" ht="31.5" x14ac:dyDescent="0.25">
      <c r="A10" s="145">
        <v>1</v>
      </c>
      <c r="B10" s="90" t="s">
        <v>452</v>
      </c>
      <c r="C10" s="146">
        <v>3993</v>
      </c>
      <c r="D10" s="146">
        <v>232</v>
      </c>
      <c r="E10" s="146">
        <f>C10+D10</f>
        <v>4225</v>
      </c>
    </row>
    <row r="11" spans="1:8" ht="31.5" x14ac:dyDescent="0.25">
      <c r="A11" s="145">
        <v>2</v>
      </c>
      <c r="B11" s="90" t="s">
        <v>453</v>
      </c>
      <c r="C11" s="146">
        <v>7645</v>
      </c>
      <c r="D11" s="146">
        <v>696</v>
      </c>
      <c r="E11" s="146">
        <f t="shared" ref="E11:E12" si="0">C11+D11</f>
        <v>8341</v>
      </c>
    </row>
    <row r="12" spans="1:8" ht="31.5" x14ac:dyDescent="0.25">
      <c r="A12" s="145">
        <v>3</v>
      </c>
      <c r="B12" s="90" t="s">
        <v>454</v>
      </c>
      <c r="C12" s="146">
        <v>2197</v>
      </c>
      <c r="D12" s="146">
        <v>232</v>
      </c>
      <c r="E12" s="146">
        <f t="shared" si="0"/>
        <v>2429</v>
      </c>
    </row>
    <row r="13" spans="1:8" s="148" customFormat="1" x14ac:dyDescent="0.25">
      <c r="A13" s="61"/>
      <c r="B13" s="61" t="s">
        <v>455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zoomScaleNormal="100" workbookViewId="0">
      <selection activeCell="H5" sqref="H5"/>
    </sheetView>
  </sheetViews>
  <sheetFormatPr defaultRowHeight="15.75" x14ac:dyDescent="0.25"/>
  <cols>
    <col min="1" max="1" width="4" style="45" customWidth="1"/>
    <col min="2" max="2" width="29.42578125" style="45" customWidth="1"/>
    <col min="3" max="4" width="14.5703125" style="45" customWidth="1"/>
    <col min="5" max="6" width="14.7109375" style="45" customWidth="1"/>
    <col min="7" max="7" width="15" style="45" customWidth="1"/>
    <col min="8" max="8" width="14.5703125" style="148" customWidth="1"/>
    <col min="9" max="257" width="9.140625" style="45"/>
    <col min="258" max="258" width="4" style="45" customWidth="1"/>
    <col min="259" max="259" width="51.140625" style="45" customWidth="1"/>
    <col min="260" max="260" width="22.42578125" style="45" customWidth="1"/>
    <col min="261" max="261" width="17" style="45" customWidth="1"/>
    <col min="262" max="262" width="22.7109375" style="45" customWidth="1"/>
    <col min="263" max="263" width="25.140625" style="45" customWidth="1"/>
    <col min="264" max="264" width="23.85546875" style="45" customWidth="1"/>
    <col min="265" max="513" width="9.140625" style="45"/>
    <col min="514" max="514" width="4" style="45" customWidth="1"/>
    <col min="515" max="515" width="51.140625" style="45" customWidth="1"/>
    <col min="516" max="516" width="22.42578125" style="45" customWidth="1"/>
    <col min="517" max="517" width="17" style="45" customWidth="1"/>
    <col min="518" max="518" width="22.7109375" style="45" customWidth="1"/>
    <col min="519" max="519" width="25.140625" style="45" customWidth="1"/>
    <col min="520" max="520" width="23.85546875" style="45" customWidth="1"/>
    <col min="521" max="769" width="9.140625" style="45"/>
    <col min="770" max="770" width="4" style="45" customWidth="1"/>
    <col min="771" max="771" width="51.140625" style="45" customWidth="1"/>
    <col min="772" max="772" width="22.42578125" style="45" customWidth="1"/>
    <col min="773" max="773" width="17" style="45" customWidth="1"/>
    <col min="774" max="774" width="22.7109375" style="45" customWidth="1"/>
    <col min="775" max="775" width="25.140625" style="45" customWidth="1"/>
    <col min="776" max="776" width="23.85546875" style="45" customWidth="1"/>
    <col min="777" max="1025" width="9.140625" style="45"/>
    <col min="1026" max="1026" width="4" style="45" customWidth="1"/>
    <col min="1027" max="1027" width="51.140625" style="45" customWidth="1"/>
    <col min="1028" max="1028" width="22.42578125" style="45" customWidth="1"/>
    <col min="1029" max="1029" width="17" style="45" customWidth="1"/>
    <col min="1030" max="1030" width="22.7109375" style="45" customWidth="1"/>
    <col min="1031" max="1031" width="25.140625" style="45" customWidth="1"/>
    <col min="1032" max="1032" width="23.85546875" style="45" customWidth="1"/>
    <col min="1033" max="1281" width="9.140625" style="45"/>
    <col min="1282" max="1282" width="4" style="45" customWidth="1"/>
    <col min="1283" max="1283" width="51.140625" style="45" customWidth="1"/>
    <col min="1284" max="1284" width="22.42578125" style="45" customWidth="1"/>
    <col min="1285" max="1285" width="17" style="45" customWidth="1"/>
    <col min="1286" max="1286" width="22.7109375" style="45" customWidth="1"/>
    <col min="1287" max="1287" width="25.140625" style="45" customWidth="1"/>
    <col min="1288" max="1288" width="23.85546875" style="45" customWidth="1"/>
    <col min="1289" max="1537" width="9.140625" style="45"/>
    <col min="1538" max="1538" width="4" style="45" customWidth="1"/>
    <col min="1539" max="1539" width="51.140625" style="45" customWidth="1"/>
    <col min="1540" max="1540" width="22.42578125" style="45" customWidth="1"/>
    <col min="1541" max="1541" width="17" style="45" customWidth="1"/>
    <col min="1542" max="1542" width="22.7109375" style="45" customWidth="1"/>
    <col min="1543" max="1543" width="25.140625" style="45" customWidth="1"/>
    <col min="1544" max="1544" width="23.85546875" style="45" customWidth="1"/>
    <col min="1545" max="1793" width="9.140625" style="45"/>
    <col min="1794" max="1794" width="4" style="45" customWidth="1"/>
    <col min="1795" max="1795" width="51.140625" style="45" customWidth="1"/>
    <col min="1796" max="1796" width="22.42578125" style="45" customWidth="1"/>
    <col min="1797" max="1797" width="17" style="45" customWidth="1"/>
    <col min="1798" max="1798" width="22.7109375" style="45" customWidth="1"/>
    <col min="1799" max="1799" width="25.140625" style="45" customWidth="1"/>
    <col min="1800" max="1800" width="23.85546875" style="45" customWidth="1"/>
    <col min="1801" max="2049" width="9.140625" style="45"/>
    <col min="2050" max="2050" width="4" style="45" customWidth="1"/>
    <col min="2051" max="2051" width="51.140625" style="45" customWidth="1"/>
    <col min="2052" max="2052" width="22.42578125" style="45" customWidth="1"/>
    <col min="2053" max="2053" width="17" style="45" customWidth="1"/>
    <col min="2054" max="2054" width="22.7109375" style="45" customWidth="1"/>
    <col min="2055" max="2055" width="25.140625" style="45" customWidth="1"/>
    <col min="2056" max="2056" width="23.85546875" style="45" customWidth="1"/>
    <col min="2057" max="2305" width="9.140625" style="45"/>
    <col min="2306" max="2306" width="4" style="45" customWidth="1"/>
    <col min="2307" max="2307" width="51.140625" style="45" customWidth="1"/>
    <col min="2308" max="2308" width="22.42578125" style="45" customWidth="1"/>
    <col min="2309" max="2309" width="17" style="45" customWidth="1"/>
    <col min="2310" max="2310" width="22.7109375" style="45" customWidth="1"/>
    <col min="2311" max="2311" width="25.140625" style="45" customWidth="1"/>
    <col min="2312" max="2312" width="23.85546875" style="45" customWidth="1"/>
    <col min="2313" max="2561" width="9.140625" style="45"/>
    <col min="2562" max="2562" width="4" style="45" customWidth="1"/>
    <col min="2563" max="2563" width="51.140625" style="45" customWidth="1"/>
    <col min="2564" max="2564" width="22.42578125" style="45" customWidth="1"/>
    <col min="2565" max="2565" width="17" style="45" customWidth="1"/>
    <col min="2566" max="2566" width="22.7109375" style="45" customWidth="1"/>
    <col min="2567" max="2567" width="25.140625" style="45" customWidth="1"/>
    <col min="2568" max="2568" width="23.85546875" style="45" customWidth="1"/>
    <col min="2569" max="2817" width="9.140625" style="45"/>
    <col min="2818" max="2818" width="4" style="45" customWidth="1"/>
    <col min="2819" max="2819" width="51.140625" style="45" customWidth="1"/>
    <col min="2820" max="2820" width="22.42578125" style="45" customWidth="1"/>
    <col min="2821" max="2821" width="17" style="45" customWidth="1"/>
    <col min="2822" max="2822" width="22.7109375" style="45" customWidth="1"/>
    <col min="2823" max="2823" width="25.140625" style="45" customWidth="1"/>
    <col min="2824" max="2824" width="23.85546875" style="45" customWidth="1"/>
    <col min="2825" max="3073" width="9.140625" style="45"/>
    <col min="3074" max="3074" width="4" style="45" customWidth="1"/>
    <col min="3075" max="3075" width="51.140625" style="45" customWidth="1"/>
    <col min="3076" max="3076" width="22.42578125" style="45" customWidth="1"/>
    <col min="3077" max="3077" width="17" style="45" customWidth="1"/>
    <col min="3078" max="3078" width="22.7109375" style="45" customWidth="1"/>
    <col min="3079" max="3079" width="25.140625" style="45" customWidth="1"/>
    <col min="3080" max="3080" width="23.85546875" style="45" customWidth="1"/>
    <col min="3081" max="3329" width="9.140625" style="45"/>
    <col min="3330" max="3330" width="4" style="45" customWidth="1"/>
    <col min="3331" max="3331" width="51.140625" style="45" customWidth="1"/>
    <col min="3332" max="3332" width="22.42578125" style="45" customWidth="1"/>
    <col min="3333" max="3333" width="17" style="45" customWidth="1"/>
    <col min="3334" max="3334" width="22.7109375" style="45" customWidth="1"/>
    <col min="3335" max="3335" width="25.140625" style="45" customWidth="1"/>
    <col min="3336" max="3336" width="23.85546875" style="45" customWidth="1"/>
    <col min="3337" max="3585" width="9.140625" style="45"/>
    <col min="3586" max="3586" width="4" style="45" customWidth="1"/>
    <col min="3587" max="3587" width="51.140625" style="45" customWidth="1"/>
    <col min="3588" max="3588" width="22.42578125" style="45" customWidth="1"/>
    <col min="3589" max="3589" width="17" style="45" customWidth="1"/>
    <col min="3590" max="3590" width="22.7109375" style="45" customWidth="1"/>
    <col min="3591" max="3591" width="25.140625" style="45" customWidth="1"/>
    <col min="3592" max="3592" width="23.85546875" style="45" customWidth="1"/>
    <col min="3593" max="3841" width="9.140625" style="45"/>
    <col min="3842" max="3842" width="4" style="45" customWidth="1"/>
    <col min="3843" max="3843" width="51.140625" style="45" customWidth="1"/>
    <col min="3844" max="3844" width="22.42578125" style="45" customWidth="1"/>
    <col min="3845" max="3845" width="17" style="45" customWidth="1"/>
    <col min="3846" max="3846" width="22.7109375" style="45" customWidth="1"/>
    <col min="3847" max="3847" width="25.140625" style="45" customWidth="1"/>
    <col min="3848" max="3848" width="23.85546875" style="45" customWidth="1"/>
    <col min="3849" max="4097" width="9.140625" style="45"/>
    <col min="4098" max="4098" width="4" style="45" customWidth="1"/>
    <col min="4099" max="4099" width="51.140625" style="45" customWidth="1"/>
    <col min="4100" max="4100" width="22.42578125" style="45" customWidth="1"/>
    <col min="4101" max="4101" width="17" style="45" customWidth="1"/>
    <col min="4102" max="4102" width="22.7109375" style="45" customWidth="1"/>
    <col min="4103" max="4103" width="25.140625" style="45" customWidth="1"/>
    <col min="4104" max="4104" width="23.85546875" style="45" customWidth="1"/>
    <col min="4105" max="4353" width="9.140625" style="45"/>
    <col min="4354" max="4354" width="4" style="45" customWidth="1"/>
    <col min="4355" max="4355" width="51.140625" style="45" customWidth="1"/>
    <col min="4356" max="4356" width="22.42578125" style="45" customWidth="1"/>
    <col min="4357" max="4357" width="17" style="45" customWidth="1"/>
    <col min="4358" max="4358" width="22.7109375" style="45" customWidth="1"/>
    <col min="4359" max="4359" width="25.140625" style="45" customWidth="1"/>
    <col min="4360" max="4360" width="23.85546875" style="45" customWidth="1"/>
    <col min="4361" max="4609" width="9.140625" style="45"/>
    <col min="4610" max="4610" width="4" style="45" customWidth="1"/>
    <col min="4611" max="4611" width="51.140625" style="45" customWidth="1"/>
    <col min="4612" max="4612" width="22.42578125" style="45" customWidth="1"/>
    <col min="4613" max="4613" width="17" style="45" customWidth="1"/>
    <col min="4614" max="4614" width="22.7109375" style="45" customWidth="1"/>
    <col min="4615" max="4615" width="25.140625" style="45" customWidth="1"/>
    <col min="4616" max="4616" width="23.85546875" style="45" customWidth="1"/>
    <col min="4617" max="4865" width="9.140625" style="45"/>
    <col min="4866" max="4866" width="4" style="45" customWidth="1"/>
    <col min="4867" max="4867" width="51.140625" style="45" customWidth="1"/>
    <col min="4868" max="4868" width="22.42578125" style="45" customWidth="1"/>
    <col min="4869" max="4869" width="17" style="45" customWidth="1"/>
    <col min="4870" max="4870" width="22.7109375" style="45" customWidth="1"/>
    <col min="4871" max="4871" width="25.140625" style="45" customWidth="1"/>
    <col min="4872" max="4872" width="23.85546875" style="45" customWidth="1"/>
    <col min="4873" max="5121" width="9.140625" style="45"/>
    <col min="5122" max="5122" width="4" style="45" customWidth="1"/>
    <col min="5123" max="5123" width="51.140625" style="45" customWidth="1"/>
    <col min="5124" max="5124" width="22.42578125" style="45" customWidth="1"/>
    <col min="5125" max="5125" width="17" style="45" customWidth="1"/>
    <col min="5126" max="5126" width="22.7109375" style="45" customWidth="1"/>
    <col min="5127" max="5127" width="25.140625" style="45" customWidth="1"/>
    <col min="5128" max="5128" width="23.85546875" style="45" customWidth="1"/>
    <col min="5129" max="5377" width="9.140625" style="45"/>
    <col min="5378" max="5378" width="4" style="45" customWidth="1"/>
    <col min="5379" max="5379" width="51.140625" style="45" customWidth="1"/>
    <col min="5380" max="5380" width="22.42578125" style="45" customWidth="1"/>
    <col min="5381" max="5381" width="17" style="45" customWidth="1"/>
    <col min="5382" max="5382" width="22.7109375" style="45" customWidth="1"/>
    <col min="5383" max="5383" width="25.140625" style="45" customWidth="1"/>
    <col min="5384" max="5384" width="23.85546875" style="45" customWidth="1"/>
    <col min="5385" max="5633" width="9.140625" style="45"/>
    <col min="5634" max="5634" width="4" style="45" customWidth="1"/>
    <col min="5635" max="5635" width="51.140625" style="45" customWidth="1"/>
    <col min="5636" max="5636" width="22.42578125" style="45" customWidth="1"/>
    <col min="5637" max="5637" width="17" style="45" customWidth="1"/>
    <col min="5638" max="5638" width="22.7109375" style="45" customWidth="1"/>
    <col min="5639" max="5639" width="25.140625" style="45" customWidth="1"/>
    <col min="5640" max="5640" width="23.85546875" style="45" customWidth="1"/>
    <col min="5641" max="5889" width="9.140625" style="45"/>
    <col min="5890" max="5890" width="4" style="45" customWidth="1"/>
    <col min="5891" max="5891" width="51.140625" style="45" customWidth="1"/>
    <col min="5892" max="5892" width="22.42578125" style="45" customWidth="1"/>
    <col min="5893" max="5893" width="17" style="45" customWidth="1"/>
    <col min="5894" max="5894" width="22.7109375" style="45" customWidth="1"/>
    <col min="5895" max="5895" width="25.140625" style="45" customWidth="1"/>
    <col min="5896" max="5896" width="23.85546875" style="45" customWidth="1"/>
    <col min="5897" max="6145" width="9.140625" style="45"/>
    <col min="6146" max="6146" width="4" style="45" customWidth="1"/>
    <col min="6147" max="6147" width="51.140625" style="45" customWidth="1"/>
    <col min="6148" max="6148" width="22.42578125" style="45" customWidth="1"/>
    <col min="6149" max="6149" width="17" style="45" customWidth="1"/>
    <col min="6150" max="6150" width="22.7109375" style="45" customWidth="1"/>
    <col min="6151" max="6151" width="25.140625" style="45" customWidth="1"/>
    <col min="6152" max="6152" width="23.85546875" style="45" customWidth="1"/>
    <col min="6153" max="6401" width="9.140625" style="45"/>
    <col min="6402" max="6402" width="4" style="45" customWidth="1"/>
    <col min="6403" max="6403" width="51.140625" style="45" customWidth="1"/>
    <col min="6404" max="6404" width="22.42578125" style="45" customWidth="1"/>
    <col min="6405" max="6405" width="17" style="45" customWidth="1"/>
    <col min="6406" max="6406" width="22.7109375" style="45" customWidth="1"/>
    <col min="6407" max="6407" width="25.140625" style="45" customWidth="1"/>
    <col min="6408" max="6408" width="23.85546875" style="45" customWidth="1"/>
    <col min="6409" max="6657" width="9.140625" style="45"/>
    <col min="6658" max="6658" width="4" style="45" customWidth="1"/>
    <col min="6659" max="6659" width="51.140625" style="45" customWidth="1"/>
    <col min="6660" max="6660" width="22.42578125" style="45" customWidth="1"/>
    <col min="6661" max="6661" width="17" style="45" customWidth="1"/>
    <col min="6662" max="6662" width="22.7109375" style="45" customWidth="1"/>
    <col min="6663" max="6663" width="25.140625" style="45" customWidth="1"/>
    <col min="6664" max="6664" width="23.85546875" style="45" customWidth="1"/>
    <col min="6665" max="6913" width="9.140625" style="45"/>
    <col min="6914" max="6914" width="4" style="45" customWidth="1"/>
    <col min="6915" max="6915" width="51.140625" style="45" customWidth="1"/>
    <col min="6916" max="6916" width="22.42578125" style="45" customWidth="1"/>
    <col min="6917" max="6917" width="17" style="45" customWidth="1"/>
    <col min="6918" max="6918" width="22.7109375" style="45" customWidth="1"/>
    <col min="6919" max="6919" width="25.140625" style="45" customWidth="1"/>
    <col min="6920" max="6920" width="23.85546875" style="45" customWidth="1"/>
    <col min="6921" max="7169" width="9.140625" style="45"/>
    <col min="7170" max="7170" width="4" style="45" customWidth="1"/>
    <col min="7171" max="7171" width="51.140625" style="45" customWidth="1"/>
    <col min="7172" max="7172" width="22.42578125" style="45" customWidth="1"/>
    <col min="7173" max="7173" width="17" style="45" customWidth="1"/>
    <col min="7174" max="7174" width="22.7109375" style="45" customWidth="1"/>
    <col min="7175" max="7175" width="25.140625" style="45" customWidth="1"/>
    <col min="7176" max="7176" width="23.85546875" style="45" customWidth="1"/>
    <col min="7177" max="7425" width="9.140625" style="45"/>
    <col min="7426" max="7426" width="4" style="45" customWidth="1"/>
    <col min="7427" max="7427" width="51.140625" style="45" customWidth="1"/>
    <col min="7428" max="7428" width="22.42578125" style="45" customWidth="1"/>
    <col min="7429" max="7429" width="17" style="45" customWidth="1"/>
    <col min="7430" max="7430" width="22.7109375" style="45" customWidth="1"/>
    <col min="7431" max="7431" width="25.140625" style="45" customWidth="1"/>
    <col min="7432" max="7432" width="23.85546875" style="45" customWidth="1"/>
    <col min="7433" max="7681" width="9.140625" style="45"/>
    <col min="7682" max="7682" width="4" style="45" customWidth="1"/>
    <col min="7683" max="7683" width="51.140625" style="45" customWidth="1"/>
    <col min="7684" max="7684" width="22.42578125" style="45" customWidth="1"/>
    <col min="7685" max="7685" width="17" style="45" customWidth="1"/>
    <col min="7686" max="7686" width="22.7109375" style="45" customWidth="1"/>
    <col min="7687" max="7687" width="25.140625" style="45" customWidth="1"/>
    <col min="7688" max="7688" width="23.85546875" style="45" customWidth="1"/>
    <col min="7689" max="7937" width="9.140625" style="45"/>
    <col min="7938" max="7938" width="4" style="45" customWidth="1"/>
    <col min="7939" max="7939" width="51.140625" style="45" customWidth="1"/>
    <col min="7940" max="7940" width="22.42578125" style="45" customWidth="1"/>
    <col min="7941" max="7941" width="17" style="45" customWidth="1"/>
    <col min="7942" max="7942" width="22.7109375" style="45" customWidth="1"/>
    <col min="7943" max="7943" width="25.140625" style="45" customWidth="1"/>
    <col min="7944" max="7944" width="23.85546875" style="45" customWidth="1"/>
    <col min="7945" max="8193" width="9.140625" style="45"/>
    <col min="8194" max="8194" width="4" style="45" customWidth="1"/>
    <col min="8195" max="8195" width="51.140625" style="45" customWidth="1"/>
    <col min="8196" max="8196" width="22.42578125" style="45" customWidth="1"/>
    <col min="8197" max="8197" width="17" style="45" customWidth="1"/>
    <col min="8198" max="8198" width="22.7109375" style="45" customWidth="1"/>
    <col min="8199" max="8199" width="25.140625" style="45" customWidth="1"/>
    <col min="8200" max="8200" width="23.85546875" style="45" customWidth="1"/>
    <col min="8201" max="8449" width="9.140625" style="45"/>
    <col min="8450" max="8450" width="4" style="45" customWidth="1"/>
    <col min="8451" max="8451" width="51.140625" style="45" customWidth="1"/>
    <col min="8452" max="8452" width="22.42578125" style="45" customWidth="1"/>
    <col min="8453" max="8453" width="17" style="45" customWidth="1"/>
    <col min="8454" max="8454" width="22.7109375" style="45" customWidth="1"/>
    <col min="8455" max="8455" width="25.140625" style="45" customWidth="1"/>
    <col min="8456" max="8456" width="23.85546875" style="45" customWidth="1"/>
    <col min="8457" max="8705" width="9.140625" style="45"/>
    <col min="8706" max="8706" width="4" style="45" customWidth="1"/>
    <col min="8707" max="8707" width="51.140625" style="45" customWidth="1"/>
    <col min="8708" max="8708" width="22.42578125" style="45" customWidth="1"/>
    <col min="8709" max="8709" width="17" style="45" customWidth="1"/>
    <col min="8710" max="8710" width="22.7109375" style="45" customWidth="1"/>
    <col min="8711" max="8711" width="25.140625" style="45" customWidth="1"/>
    <col min="8712" max="8712" width="23.85546875" style="45" customWidth="1"/>
    <col min="8713" max="8961" width="9.140625" style="45"/>
    <col min="8962" max="8962" width="4" style="45" customWidth="1"/>
    <col min="8963" max="8963" width="51.140625" style="45" customWidth="1"/>
    <col min="8964" max="8964" width="22.42578125" style="45" customWidth="1"/>
    <col min="8965" max="8965" width="17" style="45" customWidth="1"/>
    <col min="8966" max="8966" width="22.7109375" style="45" customWidth="1"/>
    <col min="8967" max="8967" width="25.140625" style="45" customWidth="1"/>
    <col min="8968" max="8968" width="23.85546875" style="45" customWidth="1"/>
    <col min="8969" max="9217" width="9.140625" style="45"/>
    <col min="9218" max="9218" width="4" style="45" customWidth="1"/>
    <col min="9219" max="9219" width="51.140625" style="45" customWidth="1"/>
    <col min="9220" max="9220" width="22.42578125" style="45" customWidth="1"/>
    <col min="9221" max="9221" width="17" style="45" customWidth="1"/>
    <col min="9222" max="9222" width="22.7109375" style="45" customWidth="1"/>
    <col min="9223" max="9223" width="25.140625" style="45" customWidth="1"/>
    <col min="9224" max="9224" width="23.85546875" style="45" customWidth="1"/>
    <col min="9225" max="9473" width="9.140625" style="45"/>
    <col min="9474" max="9474" width="4" style="45" customWidth="1"/>
    <col min="9475" max="9475" width="51.140625" style="45" customWidth="1"/>
    <col min="9476" max="9476" width="22.42578125" style="45" customWidth="1"/>
    <col min="9477" max="9477" width="17" style="45" customWidth="1"/>
    <col min="9478" max="9478" width="22.7109375" style="45" customWidth="1"/>
    <col min="9479" max="9479" width="25.140625" style="45" customWidth="1"/>
    <col min="9480" max="9480" width="23.85546875" style="45" customWidth="1"/>
    <col min="9481" max="9729" width="9.140625" style="45"/>
    <col min="9730" max="9730" width="4" style="45" customWidth="1"/>
    <col min="9731" max="9731" width="51.140625" style="45" customWidth="1"/>
    <col min="9732" max="9732" width="22.42578125" style="45" customWidth="1"/>
    <col min="9733" max="9733" width="17" style="45" customWidth="1"/>
    <col min="9734" max="9734" width="22.7109375" style="45" customWidth="1"/>
    <col min="9735" max="9735" width="25.140625" style="45" customWidth="1"/>
    <col min="9736" max="9736" width="23.85546875" style="45" customWidth="1"/>
    <col min="9737" max="9985" width="9.140625" style="45"/>
    <col min="9986" max="9986" width="4" style="45" customWidth="1"/>
    <col min="9987" max="9987" width="51.140625" style="45" customWidth="1"/>
    <col min="9988" max="9988" width="22.42578125" style="45" customWidth="1"/>
    <col min="9989" max="9989" width="17" style="45" customWidth="1"/>
    <col min="9990" max="9990" width="22.7109375" style="45" customWidth="1"/>
    <col min="9991" max="9991" width="25.140625" style="45" customWidth="1"/>
    <col min="9992" max="9992" width="23.85546875" style="45" customWidth="1"/>
    <col min="9993" max="10241" width="9.140625" style="45"/>
    <col min="10242" max="10242" width="4" style="45" customWidth="1"/>
    <col min="10243" max="10243" width="51.140625" style="45" customWidth="1"/>
    <col min="10244" max="10244" width="22.42578125" style="45" customWidth="1"/>
    <col min="10245" max="10245" width="17" style="45" customWidth="1"/>
    <col min="10246" max="10246" width="22.7109375" style="45" customWidth="1"/>
    <col min="10247" max="10247" width="25.140625" style="45" customWidth="1"/>
    <col min="10248" max="10248" width="23.85546875" style="45" customWidth="1"/>
    <col min="10249" max="10497" width="9.140625" style="45"/>
    <col min="10498" max="10498" width="4" style="45" customWidth="1"/>
    <col min="10499" max="10499" width="51.140625" style="45" customWidth="1"/>
    <col min="10500" max="10500" width="22.42578125" style="45" customWidth="1"/>
    <col min="10501" max="10501" width="17" style="45" customWidth="1"/>
    <col min="10502" max="10502" width="22.7109375" style="45" customWidth="1"/>
    <col min="10503" max="10503" width="25.140625" style="45" customWidth="1"/>
    <col min="10504" max="10504" width="23.85546875" style="45" customWidth="1"/>
    <col min="10505" max="10753" width="9.140625" style="45"/>
    <col min="10754" max="10754" width="4" style="45" customWidth="1"/>
    <col min="10755" max="10755" width="51.140625" style="45" customWidth="1"/>
    <col min="10756" max="10756" width="22.42578125" style="45" customWidth="1"/>
    <col min="10757" max="10757" width="17" style="45" customWidth="1"/>
    <col min="10758" max="10758" width="22.7109375" style="45" customWidth="1"/>
    <col min="10759" max="10759" width="25.140625" style="45" customWidth="1"/>
    <col min="10760" max="10760" width="23.85546875" style="45" customWidth="1"/>
    <col min="10761" max="11009" width="9.140625" style="45"/>
    <col min="11010" max="11010" width="4" style="45" customWidth="1"/>
    <col min="11011" max="11011" width="51.140625" style="45" customWidth="1"/>
    <col min="11012" max="11012" width="22.42578125" style="45" customWidth="1"/>
    <col min="11013" max="11013" width="17" style="45" customWidth="1"/>
    <col min="11014" max="11014" width="22.7109375" style="45" customWidth="1"/>
    <col min="11015" max="11015" width="25.140625" style="45" customWidth="1"/>
    <col min="11016" max="11016" width="23.85546875" style="45" customWidth="1"/>
    <col min="11017" max="11265" width="9.140625" style="45"/>
    <col min="11266" max="11266" width="4" style="45" customWidth="1"/>
    <col min="11267" max="11267" width="51.140625" style="45" customWidth="1"/>
    <col min="11268" max="11268" width="22.42578125" style="45" customWidth="1"/>
    <col min="11269" max="11269" width="17" style="45" customWidth="1"/>
    <col min="11270" max="11270" width="22.7109375" style="45" customWidth="1"/>
    <col min="11271" max="11271" width="25.140625" style="45" customWidth="1"/>
    <col min="11272" max="11272" width="23.85546875" style="45" customWidth="1"/>
    <col min="11273" max="11521" width="9.140625" style="45"/>
    <col min="11522" max="11522" width="4" style="45" customWidth="1"/>
    <col min="11523" max="11523" width="51.140625" style="45" customWidth="1"/>
    <col min="11524" max="11524" width="22.42578125" style="45" customWidth="1"/>
    <col min="11525" max="11525" width="17" style="45" customWidth="1"/>
    <col min="11526" max="11526" width="22.7109375" style="45" customWidth="1"/>
    <col min="11527" max="11527" width="25.140625" style="45" customWidth="1"/>
    <col min="11528" max="11528" width="23.85546875" style="45" customWidth="1"/>
    <col min="11529" max="11777" width="9.140625" style="45"/>
    <col min="11778" max="11778" width="4" style="45" customWidth="1"/>
    <col min="11779" max="11779" width="51.140625" style="45" customWidth="1"/>
    <col min="11780" max="11780" width="22.42578125" style="45" customWidth="1"/>
    <col min="11781" max="11781" width="17" style="45" customWidth="1"/>
    <col min="11782" max="11782" width="22.7109375" style="45" customWidth="1"/>
    <col min="11783" max="11783" width="25.140625" style="45" customWidth="1"/>
    <col min="11784" max="11784" width="23.85546875" style="45" customWidth="1"/>
    <col min="11785" max="12033" width="9.140625" style="45"/>
    <col min="12034" max="12034" width="4" style="45" customWidth="1"/>
    <col min="12035" max="12035" width="51.140625" style="45" customWidth="1"/>
    <col min="12036" max="12036" width="22.42578125" style="45" customWidth="1"/>
    <col min="12037" max="12037" width="17" style="45" customWidth="1"/>
    <col min="12038" max="12038" width="22.7109375" style="45" customWidth="1"/>
    <col min="12039" max="12039" width="25.140625" style="45" customWidth="1"/>
    <col min="12040" max="12040" width="23.85546875" style="45" customWidth="1"/>
    <col min="12041" max="12289" width="9.140625" style="45"/>
    <col min="12290" max="12290" width="4" style="45" customWidth="1"/>
    <col min="12291" max="12291" width="51.140625" style="45" customWidth="1"/>
    <col min="12292" max="12292" width="22.42578125" style="45" customWidth="1"/>
    <col min="12293" max="12293" width="17" style="45" customWidth="1"/>
    <col min="12294" max="12294" width="22.7109375" style="45" customWidth="1"/>
    <col min="12295" max="12295" width="25.140625" style="45" customWidth="1"/>
    <col min="12296" max="12296" width="23.85546875" style="45" customWidth="1"/>
    <col min="12297" max="12545" width="9.140625" style="45"/>
    <col min="12546" max="12546" width="4" style="45" customWidth="1"/>
    <col min="12547" max="12547" width="51.140625" style="45" customWidth="1"/>
    <col min="12548" max="12548" width="22.42578125" style="45" customWidth="1"/>
    <col min="12549" max="12549" width="17" style="45" customWidth="1"/>
    <col min="12550" max="12550" width="22.7109375" style="45" customWidth="1"/>
    <col min="12551" max="12551" width="25.140625" style="45" customWidth="1"/>
    <col min="12552" max="12552" width="23.85546875" style="45" customWidth="1"/>
    <col min="12553" max="12801" width="9.140625" style="45"/>
    <col min="12802" max="12802" width="4" style="45" customWidth="1"/>
    <col min="12803" max="12803" width="51.140625" style="45" customWidth="1"/>
    <col min="12804" max="12804" width="22.42578125" style="45" customWidth="1"/>
    <col min="12805" max="12805" width="17" style="45" customWidth="1"/>
    <col min="12806" max="12806" width="22.7109375" style="45" customWidth="1"/>
    <col min="12807" max="12807" width="25.140625" style="45" customWidth="1"/>
    <col min="12808" max="12808" width="23.85546875" style="45" customWidth="1"/>
    <col min="12809" max="13057" width="9.140625" style="45"/>
    <col min="13058" max="13058" width="4" style="45" customWidth="1"/>
    <col min="13059" max="13059" width="51.140625" style="45" customWidth="1"/>
    <col min="13060" max="13060" width="22.42578125" style="45" customWidth="1"/>
    <col min="13061" max="13061" width="17" style="45" customWidth="1"/>
    <col min="13062" max="13062" width="22.7109375" style="45" customWidth="1"/>
    <col min="13063" max="13063" width="25.140625" style="45" customWidth="1"/>
    <col min="13064" max="13064" width="23.85546875" style="45" customWidth="1"/>
    <col min="13065" max="13313" width="9.140625" style="45"/>
    <col min="13314" max="13314" width="4" style="45" customWidth="1"/>
    <col min="13315" max="13315" width="51.140625" style="45" customWidth="1"/>
    <col min="13316" max="13316" width="22.42578125" style="45" customWidth="1"/>
    <col min="13317" max="13317" width="17" style="45" customWidth="1"/>
    <col min="13318" max="13318" width="22.7109375" style="45" customWidth="1"/>
    <col min="13319" max="13319" width="25.140625" style="45" customWidth="1"/>
    <col min="13320" max="13320" width="23.85546875" style="45" customWidth="1"/>
    <col min="13321" max="13569" width="9.140625" style="45"/>
    <col min="13570" max="13570" width="4" style="45" customWidth="1"/>
    <col min="13571" max="13571" width="51.140625" style="45" customWidth="1"/>
    <col min="13572" max="13572" width="22.42578125" style="45" customWidth="1"/>
    <col min="13573" max="13573" width="17" style="45" customWidth="1"/>
    <col min="13574" max="13574" width="22.7109375" style="45" customWidth="1"/>
    <col min="13575" max="13575" width="25.140625" style="45" customWidth="1"/>
    <col min="13576" max="13576" width="23.85546875" style="45" customWidth="1"/>
    <col min="13577" max="13825" width="9.140625" style="45"/>
    <col min="13826" max="13826" width="4" style="45" customWidth="1"/>
    <col min="13827" max="13827" width="51.140625" style="45" customWidth="1"/>
    <col min="13828" max="13828" width="22.42578125" style="45" customWidth="1"/>
    <col min="13829" max="13829" width="17" style="45" customWidth="1"/>
    <col min="13830" max="13830" width="22.7109375" style="45" customWidth="1"/>
    <col min="13831" max="13831" width="25.140625" style="45" customWidth="1"/>
    <col min="13832" max="13832" width="23.85546875" style="45" customWidth="1"/>
    <col min="13833" max="14081" width="9.140625" style="45"/>
    <col min="14082" max="14082" width="4" style="45" customWidth="1"/>
    <col min="14083" max="14083" width="51.140625" style="45" customWidth="1"/>
    <col min="14084" max="14084" width="22.42578125" style="45" customWidth="1"/>
    <col min="14085" max="14085" width="17" style="45" customWidth="1"/>
    <col min="14086" max="14086" width="22.7109375" style="45" customWidth="1"/>
    <col min="14087" max="14087" width="25.140625" style="45" customWidth="1"/>
    <col min="14088" max="14088" width="23.85546875" style="45" customWidth="1"/>
    <col min="14089" max="14337" width="9.140625" style="45"/>
    <col min="14338" max="14338" width="4" style="45" customWidth="1"/>
    <col min="14339" max="14339" width="51.140625" style="45" customWidth="1"/>
    <col min="14340" max="14340" width="22.42578125" style="45" customWidth="1"/>
    <col min="14341" max="14341" width="17" style="45" customWidth="1"/>
    <col min="14342" max="14342" width="22.7109375" style="45" customWidth="1"/>
    <col min="14343" max="14343" width="25.140625" style="45" customWidth="1"/>
    <col min="14344" max="14344" width="23.85546875" style="45" customWidth="1"/>
    <col min="14345" max="14593" width="9.140625" style="45"/>
    <col min="14594" max="14594" width="4" style="45" customWidth="1"/>
    <col min="14595" max="14595" width="51.140625" style="45" customWidth="1"/>
    <col min="14596" max="14596" width="22.42578125" style="45" customWidth="1"/>
    <col min="14597" max="14597" width="17" style="45" customWidth="1"/>
    <col min="14598" max="14598" width="22.7109375" style="45" customWidth="1"/>
    <col min="14599" max="14599" width="25.140625" style="45" customWidth="1"/>
    <col min="14600" max="14600" width="23.85546875" style="45" customWidth="1"/>
    <col min="14601" max="14849" width="9.140625" style="45"/>
    <col min="14850" max="14850" width="4" style="45" customWidth="1"/>
    <col min="14851" max="14851" width="51.140625" style="45" customWidth="1"/>
    <col min="14852" max="14852" width="22.42578125" style="45" customWidth="1"/>
    <col min="14853" max="14853" width="17" style="45" customWidth="1"/>
    <col min="14854" max="14854" width="22.7109375" style="45" customWidth="1"/>
    <col min="14855" max="14855" width="25.140625" style="45" customWidth="1"/>
    <col min="14856" max="14856" width="23.85546875" style="45" customWidth="1"/>
    <col min="14857" max="15105" width="9.140625" style="45"/>
    <col min="15106" max="15106" width="4" style="45" customWidth="1"/>
    <col min="15107" max="15107" width="51.140625" style="45" customWidth="1"/>
    <col min="15108" max="15108" width="22.42578125" style="45" customWidth="1"/>
    <col min="15109" max="15109" width="17" style="45" customWidth="1"/>
    <col min="15110" max="15110" width="22.7109375" style="45" customWidth="1"/>
    <col min="15111" max="15111" width="25.140625" style="45" customWidth="1"/>
    <col min="15112" max="15112" width="23.85546875" style="45" customWidth="1"/>
    <col min="15113" max="15361" width="9.140625" style="45"/>
    <col min="15362" max="15362" width="4" style="45" customWidth="1"/>
    <col min="15363" max="15363" width="51.140625" style="45" customWidth="1"/>
    <col min="15364" max="15364" width="22.42578125" style="45" customWidth="1"/>
    <col min="15365" max="15365" width="17" style="45" customWidth="1"/>
    <col min="15366" max="15366" width="22.7109375" style="45" customWidth="1"/>
    <col min="15367" max="15367" width="25.140625" style="45" customWidth="1"/>
    <col min="15368" max="15368" width="23.85546875" style="45" customWidth="1"/>
    <col min="15369" max="15617" width="9.140625" style="45"/>
    <col min="15618" max="15618" width="4" style="45" customWidth="1"/>
    <col min="15619" max="15619" width="51.140625" style="45" customWidth="1"/>
    <col min="15620" max="15620" width="22.42578125" style="45" customWidth="1"/>
    <col min="15621" max="15621" width="17" style="45" customWidth="1"/>
    <col min="15622" max="15622" width="22.7109375" style="45" customWidth="1"/>
    <col min="15623" max="15623" width="25.140625" style="45" customWidth="1"/>
    <col min="15624" max="15624" width="23.85546875" style="45" customWidth="1"/>
    <col min="15625" max="15873" width="9.140625" style="45"/>
    <col min="15874" max="15874" width="4" style="45" customWidth="1"/>
    <col min="15875" max="15875" width="51.140625" style="45" customWidth="1"/>
    <col min="15876" max="15876" width="22.42578125" style="45" customWidth="1"/>
    <col min="15877" max="15877" width="17" style="45" customWidth="1"/>
    <col min="15878" max="15878" width="22.7109375" style="45" customWidth="1"/>
    <col min="15879" max="15879" width="25.140625" style="45" customWidth="1"/>
    <col min="15880" max="15880" width="23.85546875" style="45" customWidth="1"/>
    <col min="15881" max="16129" width="9.140625" style="45"/>
    <col min="16130" max="16130" width="4" style="45" customWidth="1"/>
    <col min="16131" max="16131" width="51.140625" style="45" customWidth="1"/>
    <col min="16132" max="16132" width="22.42578125" style="45" customWidth="1"/>
    <col min="16133" max="16133" width="17" style="45" customWidth="1"/>
    <col min="16134" max="16134" width="22.7109375" style="45" customWidth="1"/>
    <col min="16135" max="16135" width="25.140625" style="45" customWidth="1"/>
    <col min="16136" max="16136" width="23.85546875" style="45" customWidth="1"/>
    <col min="16137" max="16384" width="9.140625" style="45"/>
  </cols>
  <sheetData>
    <row r="1" spans="1:11" x14ac:dyDescent="0.25">
      <c r="H1" s="142" t="s">
        <v>535</v>
      </c>
    </row>
    <row r="2" spans="1:11" x14ac:dyDescent="0.25">
      <c r="H2" s="140" t="s">
        <v>436</v>
      </c>
    </row>
    <row r="3" spans="1:11" x14ac:dyDescent="0.25">
      <c r="H3" s="141" t="s">
        <v>405</v>
      </c>
    </row>
    <row r="4" spans="1:11" x14ac:dyDescent="0.25">
      <c r="H4" s="140" t="s">
        <v>572</v>
      </c>
    </row>
    <row r="5" spans="1:11" x14ac:dyDescent="0.25">
      <c r="H5" s="105"/>
      <c r="I5" s="32"/>
      <c r="J5" s="32"/>
      <c r="K5" s="32"/>
    </row>
    <row r="6" spans="1:11" ht="48.75" customHeight="1" x14ac:dyDescent="0.3">
      <c r="B6" s="208" t="s">
        <v>562</v>
      </c>
      <c r="C6" s="208"/>
      <c r="D6" s="209"/>
      <c r="E6" s="209"/>
      <c r="F6" s="209"/>
      <c r="G6" s="209"/>
      <c r="H6" s="209"/>
    </row>
    <row r="7" spans="1:11" x14ac:dyDescent="0.25">
      <c r="H7" s="143" t="s">
        <v>394</v>
      </c>
    </row>
    <row r="8" spans="1:11" ht="93.75" customHeight="1" x14ac:dyDescent="0.25">
      <c r="A8" s="216" t="s">
        <v>408</v>
      </c>
      <c r="B8" s="216" t="s">
        <v>448</v>
      </c>
      <c r="C8" s="220" t="s">
        <v>449</v>
      </c>
      <c r="D8" s="221"/>
      <c r="E8" s="218" t="s">
        <v>450</v>
      </c>
      <c r="F8" s="219"/>
      <c r="G8" s="211" t="s">
        <v>451</v>
      </c>
      <c r="H8" s="211"/>
    </row>
    <row r="9" spans="1:11" s="144" customFormat="1" ht="31.5" customHeight="1" x14ac:dyDescent="0.25">
      <c r="A9" s="217"/>
      <c r="B9" s="217"/>
      <c r="C9" s="149" t="s">
        <v>438</v>
      </c>
      <c r="D9" s="149" t="s">
        <v>439</v>
      </c>
      <c r="E9" s="149" t="s">
        <v>438</v>
      </c>
      <c r="F9" s="149" t="s">
        <v>439</v>
      </c>
      <c r="G9" s="149" t="s">
        <v>438</v>
      </c>
      <c r="H9" s="149" t="s">
        <v>439</v>
      </c>
    </row>
    <row r="10" spans="1:11" ht="37.5" customHeight="1" x14ac:dyDescent="0.25">
      <c r="A10" s="145">
        <v>1</v>
      </c>
      <c r="B10" s="90" t="s">
        <v>452</v>
      </c>
      <c r="C10" s="165">
        <v>3993</v>
      </c>
      <c r="D10" s="146">
        <v>3993</v>
      </c>
      <c r="E10" s="146">
        <v>232</v>
      </c>
      <c r="F10" s="146">
        <v>232</v>
      </c>
      <c r="G10" s="146">
        <f>C10+E10</f>
        <v>4225</v>
      </c>
      <c r="H10" s="146">
        <f>D10+F10</f>
        <v>4225</v>
      </c>
    </row>
    <row r="11" spans="1:11" ht="37.5" customHeight="1" x14ac:dyDescent="0.25">
      <c r="A11" s="145">
        <v>2</v>
      </c>
      <c r="B11" s="90" t="s">
        <v>453</v>
      </c>
      <c r="C11" s="165">
        <v>7645</v>
      </c>
      <c r="D11" s="146">
        <v>7645</v>
      </c>
      <c r="E11" s="146">
        <v>696</v>
      </c>
      <c r="F11" s="146">
        <v>696</v>
      </c>
      <c r="G11" s="146">
        <f t="shared" ref="G11:G12" si="0">C11+E11</f>
        <v>8341</v>
      </c>
      <c r="H11" s="146">
        <f t="shared" ref="H11:H12" si="1">D11+F11</f>
        <v>8341</v>
      </c>
    </row>
    <row r="12" spans="1:11" ht="37.5" customHeight="1" x14ac:dyDescent="0.25">
      <c r="A12" s="145">
        <v>3</v>
      </c>
      <c r="B12" s="90" t="s">
        <v>454</v>
      </c>
      <c r="C12" s="165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11" s="148" customFormat="1" ht="25.5" customHeight="1" x14ac:dyDescent="0.25">
      <c r="A13" s="61"/>
      <c r="B13" s="61" t="s">
        <v>455</v>
      </c>
      <c r="C13" s="147">
        <f>SUM(C10:C12)</f>
        <v>13835</v>
      </c>
      <c r="D13" s="147">
        <f>SUM(D10:D12)</f>
        <v>13835</v>
      </c>
      <c r="E13" s="147">
        <f t="shared" ref="E13:H13" si="2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91" zoomScaleNormal="100" zoomScaleSheetLayoutView="91" workbookViewId="0">
      <selection activeCell="D4" sqref="D4"/>
    </sheetView>
  </sheetViews>
  <sheetFormatPr defaultRowHeight="15.75" x14ac:dyDescent="0.25"/>
  <cols>
    <col min="1" max="1" width="26.85546875" style="35" customWidth="1"/>
    <col min="2" max="2" width="40.42578125" style="35" customWidth="1"/>
    <col min="3" max="4" width="14" style="35" customWidth="1"/>
    <col min="5" max="256" width="9.140625" style="35"/>
    <col min="257" max="257" width="26.85546875" style="35" customWidth="1"/>
    <col min="258" max="258" width="40.42578125" style="35" customWidth="1"/>
    <col min="259" max="259" width="13.5703125" style="35" customWidth="1"/>
    <col min="260" max="512" width="9.140625" style="35"/>
    <col min="513" max="513" width="26.85546875" style="35" customWidth="1"/>
    <col min="514" max="514" width="40.42578125" style="35" customWidth="1"/>
    <col min="515" max="515" width="13.5703125" style="35" customWidth="1"/>
    <col min="516" max="768" width="9.140625" style="35"/>
    <col min="769" max="769" width="26.85546875" style="35" customWidth="1"/>
    <col min="770" max="770" width="40.42578125" style="35" customWidth="1"/>
    <col min="771" max="771" width="13.5703125" style="35" customWidth="1"/>
    <col min="772" max="1024" width="9.140625" style="35"/>
    <col min="1025" max="1025" width="26.85546875" style="35" customWidth="1"/>
    <col min="1026" max="1026" width="40.42578125" style="35" customWidth="1"/>
    <col min="1027" max="1027" width="13.5703125" style="35" customWidth="1"/>
    <col min="1028" max="1280" width="9.140625" style="35"/>
    <col min="1281" max="1281" width="26.85546875" style="35" customWidth="1"/>
    <col min="1282" max="1282" width="40.42578125" style="35" customWidth="1"/>
    <col min="1283" max="1283" width="13.5703125" style="35" customWidth="1"/>
    <col min="1284" max="1536" width="9.140625" style="35"/>
    <col min="1537" max="1537" width="26.85546875" style="35" customWidth="1"/>
    <col min="1538" max="1538" width="40.42578125" style="35" customWidth="1"/>
    <col min="1539" max="1539" width="13.5703125" style="35" customWidth="1"/>
    <col min="1540" max="1792" width="9.140625" style="35"/>
    <col min="1793" max="1793" width="26.85546875" style="35" customWidth="1"/>
    <col min="1794" max="1794" width="40.42578125" style="35" customWidth="1"/>
    <col min="1795" max="1795" width="13.5703125" style="35" customWidth="1"/>
    <col min="1796" max="2048" width="9.140625" style="35"/>
    <col min="2049" max="2049" width="26.85546875" style="35" customWidth="1"/>
    <col min="2050" max="2050" width="40.42578125" style="35" customWidth="1"/>
    <col min="2051" max="2051" width="13.5703125" style="35" customWidth="1"/>
    <col min="2052" max="2304" width="9.140625" style="35"/>
    <col min="2305" max="2305" width="26.85546875" style="35" customWidth="1"/>
    <col min="2306" max="2306" width="40.42578125" style="35" customWidth="1"/>
    <col min="2307" max="2307" width="13.5703125" style="35" customWidth="1"/>
    <col min="2308" max="2560" width="9.140625" style="35"/>
    <col min="2561" max="2561" width="26.85546875" style="35" customWidth="1"/>
    <col min="2562" max="2562" width="40.42578125" style="35" customWidth="1"/>
    <col min="2563" max="2563" width="13.5703125" style="35" customWidth="1"/>
    <col min="2564" max="2816" width="9.140625" style="35"/>
    <col min="2817" max="2817" width="26.85546875" style="35" customWidth="1"/>
    <col min="2818" max="2818" width="40.42578125" style="35" customWidth="1"/>
    <col min="2819" max="2819" width="13.5703125" style="35" customWidth="1"/>
    <col min="2820" max="3072" width="9.140625" style="35"/>
    <col min="3073" max="3073" width="26.85546875" style="35" customWidth="1"/>
    <col min="3074" max="3074" width="40.42578125" style="35" customWidth="1"/>
    <col min="3075" max="3075" width="13.5703125" style="35" customWidth="1"/>
    <col min="3076" max="3328" width="9.140625" style="35"/>
    <col min="3329" max="3329" width="26.85546875" style="35" customWidth="1"/>
    <col min="3330" max="3330" width="40.42578125" style="35" customWidth="1"/>
    <col min="3331" max="3331" width="13.5703125" style="35" customWidth="1"/>
    <col min="3332" max="3584" width="9.140625" style="35"/>
    <col min="3585" max="3585" width="26.85546875" style="35" customWidth="1"/>
    <col min="3586" max="3586" width="40.42578125" style="35" customWidth="1"/>
    <col min="3587" max="3587" width="13.5703125" style="35" customWidth="1"/>
    <col min="3588" max="3840" width="9.140625" style="35"/>
    <col min="3841" max="3841" width="26.85546875" style="35" customWidth="1"/>
    <col min="3842" max="3842" width="40.42578125" style="35" customWidth="1"/>
    <col min="3843" max="3843" width="13.5703125" style="35" customWidth="1"/>
    <col min="3844" max="4096" width="9.140625" style="35"/>
    <col min="4097" max="4097" width="26.85546875" style="35" customWidth="1"/>
    <col min="4098" max="4098" width="40.42578125" style="35" customWidth="1"/>
    <col min="4099" max="4099" width="13.5703125" style="35" customWidth="1"/>
    <col min="4100" max="4352" width="9.140625" style="35"/>
    <col min="4353" max="4353" width="26.85546875" style="35" customWidth="1"/>
    <col min="4354" max="4354" width="40.42578125" style="35" customWidth="1"/>
    <col min="4355" max="4355" width="13.5703125" style="35" customWidth="1"/>
    <col min="4356" max="4608" width="9.140625" style="35"/>
    <col min="4609" max="4609" width="26.85546875" style="35" customWidth="1"/>
    <col min="4610" max="4610" width="40.42578125" style="35" customWidth="1"/>
    <col min="4611" max="4611" width="13.5703125" style="35" customWidth="1"/>
    <col min="4612" max="4864" width="9.140625" style="35"/>
    <col min="4865" max="4865" width="26.85546875" style="35" customWidth="1"/>
    <col min="4866" max="4866" width="40.42578125" style="35" customWidth="1"/>
    <col min="4867" max="4867" width="13.5703125" style="35" customWidth="1"/>
    <col min="4868" max="5120" width="9.140625" style="35"/>
    <col min="5121" max="5121" width="26.85546875" style="35" customWidth="1"/>
    <col min="5122" max="5122" width="40.42578125" style="35" customWidth="1"/>
    <col min="5123" max="5123" width="13.5703125" style="35" customWidth="1"/>
    <col min="5124" max="5376" width="9.140625" style="35"/>
    <col min="5377" max="5377" width="26.85546875" style="35" customWidth="1"/>
    <col min="5378" max="5378" width="40.42578125" style="35" customWidth="1"/>
    <col min="5379" max="5379" width="13.5703125" style="35" customWidth="1"/>
    <col min="5380" max="5632" width="9.140625" style="35"/>
    <col min="5633" max="5633" width="26.85546875" style="35" customWidth="1"/>
    <col min="5634" max="5634" width="40.42578125" style="35" customWidth="1"/>
    <col min="5635" max="5635" width="13.5703125" style="35" customWidth="1"/>
    <col min="5636" max="5888" width="9.140625" style="35"/>
    <col min="5889" max="5889" width="26.85546875" style="35" customWidth="1"/>
    <col min="5890" max="5890" width="40.42578125" style="35" customWidth="1"/>
    <col min="5891" max="5891" width="13.5703125" style="35" customWidth="1"/>
    <col min="5892" max="6144" width="9.140625" style="35"/>
    <col min="6145" max="6145" width="26.85546875" style="35" customWidth="1"/>
    <col min="6146" max="6146" width="40.42578125" style="35" customWidth="1"/>
    <col min="6147" max="6147" width="13.5703125" style="35" customWidth="1"/>
    <col min="6148" max="6400" width="9.140625" style="35"/>
    <col min="6401" max="6401" width="26.85546875" style="35" customWidth="1"/>
    <col min="6402" max="6402" width="40.42578125" style="35" customWidth="1"/>
    <col min="6403" max="6403" width="13.5703125" style="35" customWidth="1"/>
    <col min="6404" max="6656" width="9.140625" style="35"/>
    <col min="6657" max="6657" width="26.85546875" style="35" customWidth="1"/>
    <col min="6658" max="6658" width="40.42578125" style="35" customWidth="1"/>
    <col min="6659" max="6659" width="13.5703125" style="35" customWidth="1"/>
    <col min="6660" max="6912" width="9.140625" style="35"/>
    <col min="6913" max="6913" width="26.85546875" style="35" customWidth="1"/>
    <col min="6914" max="6914" width="40.42578125" style="35" customWidth="1"/>
    <col min="6915" max="6915" width="13.5703125" style="35" customWidth="1"/>
    <col min="6916" max="7168" width="9.140625" style="35"/>
    <col min="7169" max="7169" width="26.85546875" style="35" customWidth="1"/>
    <col min="7170" max="7170" width="40.42578125" style="35" customWidth="1"/>
    <col min="7171" max="7171" width="13.5703125" style="35" customWidth="1"/>
    <col min="7172" max="7424" width="9.140625" style="35"/>
    <col min="7425" max="7425" width="26.85546875" style="35" customWidth="1"/>
    <col min="7426" max="7426" width="40.42578125" style="35" customWidth="1"/>
    <col min="7427" max="7427" width="13.5703125" style="35" customWidth="1"/>
    <col min="7428" max="7680" width="9.140625" style="35"/>
    <col min="7681" max="7681" width="26.85546875" style="35" customWidth="1"/>
    <col min="7682" max="7682" width="40.42578125" style="35" customWidth="1"/>
    <col min="7683" max="7683" width="13.5703125" style="35" customWidth="1"/>
    <col min="7684" max="7936" width="9.140625" style="35"/>
    <col min="7937" max="7937" width="26.85546875" style="35" customWidth="1"/>
    <col min="7938" max="7938" width="40.42578125" style="35" customWidth="1"/>
    <col min="7939" max="7939" width="13.5703125" style="35" customWidth="1"/>
    <col min="7940" max="8192" width="9.140625" style="35"/>
    <col min="8193" max="8193" width="26.85546875" style="35" customWidth="1"/>
    <col min="8194" max="8194" width="40.42578125" style="35" customWidth="1"/>
    <col min="8195" max="8195" width="13.5703125" style="35" customWidth="1"/>
    <col min="8196" max="8448" width="9.140625" style="35"/>
    <col min="8449" max="8449" width="26.85546875" style="35" customWidth="1"/>
    <col min="8450" max="8450" width="40.42578125" style="35" customWidth="1"/>
    <col min="8451" max="8451" width="13.5703125" style="35" customWidth="1"/>
    <col min="8452" max="8704" width="9.140625" style="35"/>
    <col min="8705" max="8705" width="26.85546875" style="35" customWidth="1"/>
    <col min="8706" max="8706" width="40.42578125" style="35" customWidth="1"/>
    <col min="8707" max="8707" width="13.5703125" style="35" customWidth="1"/>
    <col min="8708" max="8960" width="9.140625" style="35"/>
    <col min="8961" max="8961" width="26.85546875" style="35" customWidth="1"/>
    <col min="8962" max="8962" width="40.42578125" style="35" customWidth="1"/>
    <col min="8963" max="8963" width="13.5703125" style="35" customWidth="1"/>
    <col min="8964" max="9216" width="9.140625" style="35"/>
    <col min="9217" max="9217" width="26.85546875" style="35" customWidth="1"/>
    <col min="9218" max="9218" width="40.42578125" style="35" customWidth="1"/>
    <col min="9219" max="9219" width="13.5703125" style="35" customWidth="1"/>
    <col min="9220" max="9472" width="9.140625" style="35"/>
    <col min="9473" max="9473" width="26.85546875" style="35" customWidth="1"/>
    <col min="9474" max="9474" width="40.42578125" style="35" customWidth="1"/>
    <col min="9475" max="9475" width="13.5703125" style="35" customWidth="1"/>
    <col min="9476" max="9728" width="9.140625" style="35"/>
    <col min="9729" max="9729" width="26.85546875" style="35" customWidth="1"/>
    <col min="9730" max="9730" width="40.42578125" style="35" customWidth="1"/>
    <col min="9731" max="9731" width="13.5703125" style="35" customWidth="1"/>
    <col min="9732" max="9984" width="9.140625" style="35"/>
    <col min="9985" max="9985" width="26.85546875" style="35" customWidth="1"/>
    <col min="9986" max="9986" width="40.42578125" style="35" customWidth="1"/>
    <col min="9987" max="9987" width="13.5703125" style="35" customWidth="1"/>
    <col min="9988" max="10240" width="9.140625" style="35"/>
    <col min="10241" max="10241" width="26.85546875" style="35" customWidth="1"/>
    <col min="10242" max="10242" width="40.42578125" style="35" customWidth="1"/>
    <col min="10243" max="10243" width="13.5703125" style="35" customWidth="1"/>
    <col min="10244" max="10496" width="9.140625" style="35"/>
    <col min="10497" max="10497" width="26.85546875" style="35" customWidth="1"/>
    <col min="10498" max="10498" width="40.42578125" style="35" customWidth="1"/>
    <col min="10499" max="10499" width="13.5703125" style="35" customWidth="1"/>
    <col min="10500" max="10752" width="9.140625" style="35"/>
    <col min="10753" max="10753" width="26.85546875" style="35" customWidth="1"/>
    <col min="10754" max="10754" width="40.42578125" style="35" customWidth="1"/>
    <col min="10755" max="10755" width="13.5703125" style="35" customWidth="1"/>
    <col min="10756" max="11008" width="9.140625" style="35"/>
    <col min="11009" max="11009" width="26.85546875" style="35" customWidth="1"/>
    <col min="11010" max="11010" width="40.42578125" style="35" customWidth="1"/>
    <col min="11011" max="11011" width="13.5703125" style="35" customWidth="1"/>
    <col min="11012" max="11264" width="9.140625" style="35"/>
    <col min="11265" max="11265" width="26.85546875" style="35" customWidth="1"/>
    <col min="11266" max="11266" width="40.42578125" style="35" customWidth="1"/>
    <col min="11267" max="11267" width="13.5703125" style="35" customWidth="1"/>
    <col min="11268" max="11520" width="9.140625" style="35"/>
    <col min="11521" max="11521" width="26.85546875" style="35" customWidth="1"/>
    <col min="11522" max="11522" width="40.42578125" style="35" customWidth="1"/>
    <col min="11523" max="11523" width="13.5703125" style="35" customWidth="1"/>
    <col min="11524" max="11776" width="9.140625" style="35"/>
    <col min="11777" max="11777" width="26.85546875" style="35" customWidth="1"/>
    <col min="11778" max="11778" width="40.42578125" style="35" customWidth="1"/>
    <col min="11779" max="11779" width="13.5703125" style="35" customWidth="1"/>
    <col min="11780" max="12032" width="9.140625" style="35"/>
    <col min="12033" max="12033" width="26.85546875" style="35" customWidth="1"/>
    <col min="12034" max="12034" width="40.42578125" style="35" customWidth="1"/>
    <col min="12035" max="12035" width="13.5703125" style="35" customWidth="1"/>
    <col min="12036" max="12288" width="9.140625" style="35"/>
    <col min="12289" max="12289" width="26.85546875" style="35" customWidth="1"/>
    <col min="12290" max="12290" width="40.42578125" style="35" customWidth="1"/>
    <col min="12291" max="12291" width="13.5703125" style="35" customWidth="1"/>
    <col min="12292" max="12544" width="9.140625" style="35"/>
    <col min="12545" max="12545" width="26.85546875" style="35" customWidth="1"/>
    <col min="12546" max="12546" width="40.42578125" style="35" customWidth="1"/>
    <col min="12547" max="12547" width="13.5703125" style="35" customWidth="1"/>
    <col min="12548" max="12800" width="9.140625" style="35"/>
    <col min="12801" max="12801" width="26.85546875" style="35" customWidth="1"/>
    <col min="12802" max="12802" width="40.42578125" style="35" customWidth="1"/>
    <col min="12803" max="12803" width="13.5703125" style="35" customWidth="1"/>
    <col min="12804" max="13056" width="9.140625" style="35"/>
    <col min="13057" max="13057" width="26.85546875" style="35" customWidth="1"/>
    <col min="13058" max="13058" width="40.42578125" style="35" customWidth="1"/>
    <col min="13059" max="13059" width="13.5703125" style="35" customWidth="1"/>
    <col min="13060" max="13312" width="9.140625" style="35"/>
    <col min="13313" max="13313" width="26.85546875" style="35" customWidth="1"/>
    <col min="13314" max="13314" width="40.42578125" style="35" customWidth="1"/>
    <col min="13315" max="13315" width="13.5703125" style="35" customWidth="1"/>
    <col min="13316" max="13568" width="9.140625" style="35"/>
    <col min="13569" max="13569" width="26.85546875" style="35" customWidth="1"/>
    <col min="13570" max="13570" width="40.42578125" style="35" customWidth="1"/>
    <col min="13571" max="13571" width="13.5703125" style="35" customWidth="1"/>
    <col min="13572" max="13824" width="9.140625" style="35"/>
    <col min="13825" max="13825" width="26.85546875" style="35" customWidth="1"/>
    <col min="13826" max="13826" width="40.42578125" style="35" customWidth="1"/>
    <col min="13827" max="13827" width="13.5703125" style="35" customWidth="1"/>
    <col min="13828" max="14080" width="9.140625" style="35"/>
    <col min="14081" max="14081" width="26.85546875" style="35" customWidth="1"/>
    <col min="14082" max="14082" width="40.42578125" style="35" customWidth="1"/>
    <col min="14083" max="14083" width="13.5703125" style="35" customWidth="1"/>
    <col min="14084" max="14336" width="9.140625" style="35"/>
    <col min="14337" max="14337" width="26.85546875" style="35" customWidth="1"/>
    <col min="14338" max="14338" width="40.42578125" style="35" customWidth="1"/>
    <col min="14339" max="14339" width="13.5703125" style="35" customWidth="1"/>
    <col min="14340" max="14592" width="9.140625" style="35"/>
    <col min="14593" max="14593" width="26.85546875" style="35" customWidth="1"/>
    <col min="14594" max="14594" width="40.42578125" style="35" customWidth="1"/>
    <col min="14595" max="14595" width="13.5703125" style="35" customWidth="1"/>
    <col min="14596" max="14848" width="9.140625" style="35"/>
    <col min="14849" max="14849" width="26.85546875" style="35" customWidth="1"/>
    <col min="14850" max="14850" width="40.42578125" style="35" customWidth="1"/>
    <col min="14851" max="14851" width="13.5703125" style="35" customWidth="1"/>
    <col min="14852" max="15104" width="9.140625" style="35"/>
    <col min="15105" max="15105" width="26.85546875" style="35" customWidth="1"/>
    <col min="15106" max="15106" width="40.42578125" style="35" customWidth="1"/>
    <col min="15107" max="15107" width="13.5703125" style="35" customWidth="1"/>
    <col min="15108" max="15360" width="9.140625" style="35"/>
    <col min="15361" max="15361" width="26.85546875" style="35" customWidth="1"/>
    <col min="15362" max="15362" width="40.42578125" style="35" customWidth="1"/>
    <col min="15363" max="15363" width="13.5703125" style="35" customWidth="1"/>
    <col min="15364" max="15616" width="9.140625" style="35"/>
    <col min="15617" max="15617" width="26.85546875" style="35" customWidth="1"/>
    <col min="15618" max="15618" width="40.42578125" style="35" customWidth="1"/>
    <col min="15619" max="15619" width="13.5703125" style="35" customWidth="1"/>
    <col min="15620" max="15872" width="9.140625" style="35"/>
    <col min="15873" max="15873" width="26.85546875" style="35" customWidth="1"/>
    <col min="15874" max="15874" width="40.42578125" style="35" customWidth="1"/>
    <col min="15875" max="15875" width="13.5703125" style="35" customWidth="1"/>
    <col min="15876" max="16128" width="9.140625" style="35"/>
    <col min="16129" max="16129" width="26.85546875" style="35" customWidth="1"/>
    <col min="16130" max="16130" width="40.42578125" style="35" customWidth="1"/>
    <col min="16131" max="16131" width="13.5703125" style="35" customWidth="1"/>
    <col min="16132" max="16384" width="9.140625" style="35"/>
  </cols>
  <sheetData>
    <row r="1" spans="1:4" ht="18" customHeight="1" x14ac:dyDescent="0.25">
      <c r="A1" s="34"/>
      <c r="D1" s="133" t="s">
        <v>396</v>
      </c>
    </row>
    <row r="2" spans="1:4" ht="18" customHeight="1" x14ac:dyDescent="0.25">
      <c r="A2" s="34"/>
      <c r="D2" s="133" t="s">
        <v>575</v>
      </c>
    </row>
    <row r="3" spans="1:4" ht="18" customHeight="1" x14ac:dyDescent="0.25">
      <c r="A3" s="34"/>
      <c r="D3" s="133" t="s">
        <v>573</v>
      </c>
    </row>
    <row r="4" spans="1:4" ht="16.5" customHeight="1" x14ac:dyDescent="0.25">
      <c r="A4" s="34"/>
      <c r="B4" s="182"/>
      <c r="C4" s="182"/>
      <c r="D4" s="179" t="s">
        <v>572</v>
      </c>
    </row>
    <row r="5" spans="1:4" ht="16.5" customHeight="1" x14ac:dyDescent="0.25">
      <c r="A5" s="34"/>
      <c r="B5" s="182"/>
      <c r="C5" s="182"/>
    </row>
    <row r="6" spans="1:4" s="36" customFormat="1" ht="18" customHeight="1" x14ac:dyDescent="0.25">
      <c r="A6" s="184" t="s">
        <v>236</v>
      </c>
      <c r="B6" s="184"/>
      <c r="C6" s="184"/>
      <c r="D6" s="184"/>
    </row>
    <row r="7" spans="1:4" ht="36" customHeight="1" x14ac:dyDescent="0.25">
      <c r="A7" s="183" t="s">
        <v>556</v>
      </c>
      <c r="B7" s="183"/>
      <c r="C7" s="183"/>
      <c r="D7" s="183"/>
    </row>
    <row r="8" spans="1:4" ht="14.25" customHeight="1" x14ac:dyDescent="0.25">
      <c r="A8" s="37"/>
      <c r="B8" s="37"/>
      <c r="C8" s="37"/>
    </row>
    <row r="9" spans="1:4" ht="39.75" hidden="1" customHeight="1" x14ac:dyDescent="0.25">
      <c r="A9" s="133" t="s">
        <v>237</v>
      </c>
      <c r="B9" s="38"/>
      <c r="C9" s="39"/>
    </row>
    <row r="10" spans="1:4" x14ac:dyDescent="0.25">
      <c r="A10" s="133"/>
      <c r="D10" s="133" t="s">
        <v>238</v>
      </c>
    </row>
    <row r="11" spans="1:4" ht="53.25" customHeight="1" x14ac:dyDescent="0.25">
      <c r="A11" s="150" t="s">
        <v>239</v>
      </c>
      <c r="B11" s="150" t="s">
        <v>240</v>
      </c>
      <c r="C11" s="150" t="s">
        <v>438</v>
      </c>
      <c r="D11" s="150" t="s">
        <v>439</v>
      </c>
    </row>
    <row r="12" spans="1:4" ht="36" customHeight="1" x14ac:dyDescent="0.25">
      <c r="A12" s="40" t="s">
        <v>241</v>
      </c>
      <c r="B12" s="41" t="s">
        <v>242</v>
      </c>
      <c r="C12" s="42">
        <f>C13+C14</f>
        <v>0</v>
      </c>
      <c r="D12" s="42">
        <f>D13+D14</f>
        <v>0</v>
      </c>
    </row>
    <row r="13" spans="1:4" ht="48.75" customHeight="1" x14ac:dyDescent="0.25">
      <c r="A13" s="40" t="s">
        <v>243</v>
      </c>
      <c r="B13" s="41" t="s">
        <v>244</v>
      </c>
      <c r="C13" s="42">
        <v>-471292.68</v>
      </c>
      <c r="D13" s="151">
        <v>-477468.68</v>
      </c>
    </row>
    <row r="14" spans="1:4" ht="51.75" customHeight="1" x14ac:dyDescent="0.25">
      <c r="A14" s="40" t="s">
        <v>245</v>
      </c>
      <c r="B14" s="41" t="s">
        <v>246</v>
      </c>
      <c r="C14" s="42">
        <v>471292.68</v>
      </c>
      <c r="D14" s="151">
        <v>477468.68</v>
      </c>
    </row>
    <row r="15" spans="1:4" ht="22.5" customHeight="1" x14ac:dyDescent="0.25">
      <c r="A15" s="40"/>
      <c r="B15" s="43" t="s">
        <v>247</v>
      </c>
      <c r="C15" s="44">
        <f>C12</f>
        <v>0</v>
      </c>
      <c r="D15" s="44">
        <f>D12</f>
        <v>0</v>
      </c>
    </row>
    <row r="16" spans="1:4" ht="85.5" customHeight="1" x14ac:dyDescent="0.25">
      <c r="A16" s="45"/>
      <c r="B16" s="45"/>
      <c r="C16" s="45"/>
    </row>
    <row r="17" spans="1:3" ht="25.5" customHeight="1" x14ac:dyDescent="0.25">
      <c r="A17" s="45"/>
      <c r="B17" s="45"/>
      <c r="C17" s="45"/>
    </row>
    <row r="18" spans="1:3" ht="86.25" customHeight="1" x14ac:dyDescent="0.25">
      <c r="A18" s="45"/>
      <c r="B18" s="45"/>
      <c r="C18" s="45"/>
    </row>
    <row r="19" spans="1:3" ht="37.5" customHeight="1" x14ac:dyDescent="0.25">
      <c r="A19" s="45"/>
      <c r="B19" s="45"/>
      <c r="C19" s="45"/>
    </row>
    <row r="20" spans="1:3" ht="84" customHeight="1" x14ac:dyDescent="0.25">
      <c r="A20" s="45"/>
      <c r="B20" s="45"/>
      <c r="C20" s="45"/>
    </row>
    <row r="21" spans="1:3" ht="67.5" customHeight="1" x14ac:dyDescent="0.25">
      <c r="A21" s="45"/>
      <c r="B21" s="45"/>
      <c r="C21" s="45"/>
    </row>
    <row r="22" spans="1:3" ht="36" customHeight="1" x14ac:dyDescent="0.25">
      <c r="A22" s="45"/>
      <c r="B22" s="45"/>
      <c r="C22" s="45"/>
    </row>
    <row r="23" spans="1:3" ht="37.5" hidden="1" customHeight="1" x14ac:dyDescent="0.25">
      <c r="A23" s="45"/>
      <c r="B23" s="45"/>
      <c r="C23" s="45"/>
    </row>
    <row r="24" spans="1:3" ht="56.25" hidden="1" customHeight="1" x14ac:dyDescent="0.25">
      <c r="A24" s="45"/>
      <c r="B24" s="45"/>
      <c r="C24" s="45"/>
    </row>
    <row r="25" spans="1:3" ht="37.5" hidden="1" customHeight="1" x14ac:dyDescent="0.25">
      <c r="A25" s="45"/>
      <c r="B25" s="45"/>
      <c r="C25" s="45"/>
    </row>
    <row r="26" spans="1:3" ht="56.25" hidden="1" customHeight="1" x14ac:dyDescent="0.25">
      <c r="A26" s="45"/>
      <c r="B26" s="45"/>
      <c r="C26" s="45"/>
    </row>
    <row r="27" spans="1:3" hidden="1" x14ac:dyDescent="0.25">
      <c r="A27" s="45"/>
      <c r="B27" s="45"/>
      <c r="C27" s="45"/>
    </row>
    <row r="28" spans="1:3" hidden="1" x14ac:dyDescent="0.25">
      <c r="A28" s="45"/>
      <c r="B28" s="45"/>
      <c r="C28" s="45"/>
    </row>
    <row r="29" spans="1:3" hidden="1" x14ac:dyDescent="0.25">
      <c r="A29" s="45"/>
      <c r="B29" s="45"/>
      <c r="C29" s="45"/>
    </row>
    <row r="30" spans="1:3" hidden="1" x14ac:dyDescent="0.25">
      <c r="A30" s="45"/>
      <c r="B30" s="45"/>
      <c r="C30" s="45"/>
    </row>
    <row r="31" spans="1:3" hidden="1" x14ac:dyDescent="0.25">
      <c r="A31" s="45"/>
      <c r="B31" s="45"/>
      <c r="C31" s="45"/>
    </row>
    <row r="32" spans="1:3" hidden="1" x14ac:dyDescent="0.25">
      <c r="A32" s="45"/>
      <c r="B32" s="45"/>
      <c r="C32" s="45"/>
    </row>
    <row r="33" spans="1:3" hidden="1" x14ac:dyDescent="0.25">
      <c r="A33" s="45"/>
      <c r="B33" s="45"/>
      <c r="C33" s="45"/>
    </row>
    <row r="34" spans="1:3" x14ac:dyDescent="0.25">
      <c r="A34" s="45"/>
      <c r="B34" s="45"/>
      <c r="C34" s="45"/>
    </row>
    <row r="35" spans="1:3" x14ac:dyDescent="0.25">
      <c r="A35" s="45"/>
      <c r="B35" s="45"/>
      <c r="C35" s="45"/>
    </row>
    <row r="36" spans="1:3" x14ac:dyDescent="0.25">
      <c r="A36" s="45"/>
      <c r="B36" s="45"/>
      <c r="C36" s="45"/>
    </row>
    <row r="37" spans="1:3" x14ac:dyDescent="0.25">
      <c r="A37" s="45"/>
      <c r="B37" s="45"/>
      <c r="C37" s="45"/>
    </row>
    <row r="38" spans="1:3" x14ac:dyDescent="0.25">
      <c r="A38" s="45"/>
      <c r="B38" s="45"/>
      <c r="C38" s="45"/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  <row r="41" spans="1:3" x14ac:dyDescent="0.25">
      <c r="A41" s="45"/>
      <c r="B41" s="45"/>
      <c r="C41" s="45"/>
    </row>
    <row r="42" spans="1:3" x14ac:dyDescent="0.25">
      <c r="A42" s="45"/>
      <c r="B42" s="45"/>
      <c r="C42" s="45"/>
    </row>
    <row r="43" spans="1:3" x14ac:dyDescent="0.25">
      <c r="A43" s="45"/>
      <c r="B43" s="45"/>
      <c r="C43" s="45"/>
    </row>
    <row r="44" spans="1:3" x14ac:dyDescent="0.25">
      <c r="A44" s="45"/>
      <c r="B44" s="45"/>
      <c r="C44" s="45"/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A47" s="45"/>
      <c r="B47" s="45"/>
      <c r="C47" s="45"/>
    </row>
    <row r="48" spans="1:3" x14ac:dyDescent="0.25">
      <c r="A48" s="45"/>
      <c r="B48" s="45"/>
      <c r="C48" s="45"/>
    </row>
    <row r="49" spans="1:3" x14ac:dyDescent="0.25">
      <c r="A49" s="45"/>
      <c r="B49" s="45"/>
      <c r="C49" s="45"/>
    </row>
    <row r="50" spans="1:3" x14ac:dyDescent="0.25">
      <c r="A50" s="45"/>
      <c r="B50" s="45"/>
      <c r="C50" s="45"/>
    </row>
    <row r="51" spans="1:3" x14ac:dyDescent="0.25">
      <c r="A51" s="45"/>
      <c r="B51" s="45"/>
      <c r="C51" s="45"/>
    </row>
    <row r="52" spans="1:3" x14ac:dyDescent="0.25">
      <c r="A52" s="45"/>
      <c r="B52" s="45"/>
      <c r="C52" s="45"/>
    </row>
    <row r="53" spans="1:3" x14ac:dyDescent="0.25">
      <c r="A53" s="45"/>
      <c r="B53" s="45"/>
      <c r="C53" s="45"/>
    </row>
    <row r="54" spans="1:3" x14ac:dyDescent="0.25">
      <c r="A54" s="45"/>
      <c r="B54" s="45"/>
      <c r="C54" s="45"/>
    </row>
    <row r="55" spans="1:3" x14ac:dyDescent="0.25">
      <c r="A55" s="45"/>
      <c r="B55" s="45"/>
      <c r="C55" s="45"/>
    </row>
    <row r="56" spans="1:3" x14ac:dyDescent="0.25">
      <c r="A56" s="45"/>
      <c r="B56" s="45"/>
      <c r="C56" s="45"/>
    </row>
    <row r="57" spans="1:3" x14ac:dyDescent="0.25">
      <c r="A57" s="45"/>
      <c r="B57" s="45"/>
      <c r="C57" s="45"/>
    </row>
    <row r="58" spans="1:3" x14ac:dyDescent="0.25">
      <c r="A58" s="45"/>
      <c r="B58" s="45"/>
      <c r="C58" s="45"/>
    </row>
    <row r="59" spans="1:3" x14ac:dyDescent="0.25">
      <c r="A59" s="45"/>
      <c r="B59" s="45"/>
      <c r="C59" s="45"/>
    </row>
    <row r="60" spans="1:3" x14ac:dyDescent="0.25">
      <c r="A60" s="45"/>
      <c r="B60" s="45"/>
      <c r="C60" s="45"/>
    </row>
    <row r="61" spans="1:3" x14ac:dyDescent="0.25">
      <c r="A61" s="45"/>
      <c r="B61" s="45"/>
      <c r="C61" s="45"/>
    </row>
    <row r="62" spans="1:3" x14ac:dyDescent="0.25">
      <c r="A62" s="45"/>
      <c r="B62" s="45"/>
      <c r="C62" s="45"/>
    </row>
    <row r="63" spans="1:3" x14ac:dyDescent="0.25">
      <c r="A63" s="45"/>
      <c r="B63" s="45"/>
      <c r="C63" s="45"/>
    </row>
    <row r="64" spans="1:3" x14ac:dyDescent="0.25">
      <c r="A64" s="45"/>
      <c r="B64" s="45"/>
      <c r="C64" s="45"/>
    </row>
    <row r="65" spans="1:3" x14ac:dyDescent="0.25">
      <c r="A65" s="45"/>
      <c r="B65" s="45"/>
      <c r="C65" s="45"/>
    </row>
    <row r="66" spans="1:3" x14ac:dyDescent="0.25">
      <c r="A66" s="45"/>
      <c r="B66" s="45"/>
      <c r="C66" s="45"/>
    </row>
    <row r="67" spans="1:3" x14ac:dyDescent="0.25">
      <c r="A67" s="45"/>
      <c r="B67" s="45"/>
      <c r="C67" s="45"/>
    </row>
    <row r="68" spans="1:3" x14ac:dyDescent="0.25">
      <c r="A68" s="45"/>
      <c r="B68" s="45"/>
      <c r="C68" s="45"/>
    </row>
    <row r="69" spans="1:3" x14ac:dyDescent="0.25">
      <c r="A69" s="45"/>
      <c r="B69" s="45"/>
      <c r="C69" s="45"/>
    </row>
    <row r="70" spans="1:3" x14ac:dyDescent="0.25">
      <c r="A70" s="45"/>
      <c r="B70" s="45"/>
      <c r="C70" s="45"/>
    </row>
    <row r="71" spans="1:3" x14ac:dyDescent="0.25">
      <c r="A71" s="45"/>
      <c r="B71" s="45"/>
      <c r="C71" s="45"/>
    </row>
    <row r="72" spans="1:3" x14ac:dyDescent="0.25">
      <c r="A72" s="45"/>
      <c r="B72" s="45"/>
      <c r="C72" s="45"/>
    </row>
    <row r="73" spans="1:3" x14ac:dyDescent="0.25">
      <c r="A73" s="45"/>
      <c r="B73" s="45"/>
      <c r="C73" s="45"/>
    </row>
    <row r="74" spans="1:3" x14ac:dyDescent="0.25">
      <c r="A74" s="45"/>
      <c r="B74" s="45"/>
      <c r="C74" s="45"/>
    </row>
    <row r="75" spans="1:3" x14ac:dyDescent="0.25">
      <c r="A75" s="45"/>
      <c r="B75" s="45"/>
      <c r="C75" s="45"/>
    </row>
    <row r="76" spans="1:3" x14ac:dyDescent="0.25">
      <c r="A76" s="45"/>
      <c r="B76" s="45"/>
      <c r="C76" s="45"/>
    </row>
    <row r="77" spans="1:3" x14ac:dyDescent="0.25">
      <c r="A77" s="45"/>
      <c r="B77" s="45"/>
      <c r="C77" s="45"/>
    </row>
    <row r="78" spans="1:3" x14ac:dyDescent="0.25">
      <c r="A78" s="45"/>
      <c r="B78" s="45"/>
      <c r="C78" s="45"/>
    </row>
    <row r="79" spans="1:3" x14ac:dyDescent="0.25">
      <c r="A79" s="45"/>
      <c r="B79" s="45"/>
      <c r="C79" s="45"/>
    </row>
    <row r="80" spans="1:3" x14ac:dyDescent="0.25">
      <c r="A80" s="45"/>
      <c r="B80" s="45"/>
      <c r="C80" s="45"/>
    </row>
    <row r="81" spans="1:3" x14ac:dyDescent="0.25">
      <c r="A81" s="45"/>
      <c r="B81" s="45"/>
      <c r="C81" s="45"/>
    </row>
    <row r="82" spans="1:3" x14ac:dyDescent="0.25">
      <c r="A82" s="45"/>
      <c r="B82" s="45"/>
      <c r="C82" s="45"/>
    </row>
    <row r="83" spans="1:3" x14ac:dyDescent="0.25">
      <c r="A83" s="45"/>
      <c r="B83" s="45"/>
      <c r="C83" s="45"/>
    </row>
    <row r="84" spans="1:3" x14ac:dyDescent="0.25">
      <c r="A84" s="45"/>
      <c r="B84" s="45"/>
      <c r="C84" s="45"/>
    </row>
    <row r="85" spans="1:3" x14ac:dyDescent="0.25">
      <c r="A85" s="45"/>
      <c r="B85" s="45"/>
      <c r="C85" s="45"/>
    </row>
    <row r="86" spans="1:3" x14ac:dyDescent="0.25">
      <c r="A86" s="45"/>
      <c r="B86" s="45"/>
      <c r="C86" s="45"/>
    </row>
    <row r="87" spans="1:3" x14ac:dyDescent="0.25">
      <c r="A87" s="45"/>
      <c r="B87" s="45"/>
      <c r="C87" s="45"/>
    </row>
    <row r="88" spans="1:3" x14ac:dyDescent="0.25">
      <c r="A88" s="45"/>
      <c r="B88" s="45"/>
      <c r="C88" s="45"/>
    </row>
    <row r="89" spans="1:3" x14ac:dyDescent="0.25">
      <c r="A89" s="45"/>
      <c r="B89" s="45"/>
      <c r="C89" s="45"/>
    </row>
    <row r="90" spans="1:3" x14ac:dyDescent="0.25">
      <c r="A90" s="45"/>
      <c r="B90" s="45"/>
      <c r="C90" s="45"/>
    </row>
    <row r="91" spans="1:3" x14ac:dyDescent="0.25">
      <c r="A91" s="45"/>
      <c r="B91" s="45"/>
      <c r="C91" s="45"/>
    </row>
    <row r="92" spans="1:3" x14ac:dyDescent="0.25">
      <c r="A92" s="45"/>
      <c r="B92" s="45"/>
      <c r="C92" s="45"/>
    </row>
    <row r="93" spans="1:3" x14ac:dyDescent="0.25">
      <c r="A93" s="45"/>
      <c r="B93" s="45"/>
      <c r="C93" s="45"/>
    </row>
    <row r="94" spans="1:3" x14ac:dyDescent="0.25">
      <c r="A94" s="45"/>
      <c r="B94" s="45"/>
      <c r="C94" s="45"/>
    </row>
    <row r="95" spans="1:3" x14ac:dyDescent="0.25">
      <c r="A95" s="45"/>
      <c r="B95" s="45"/>
      <c r="C95" s="45"/>
    </row>
    <row r="96" spans="1:3" x14ac:dyDescent="0.25">
      <c r="A96" s="45"/>
      <c r="B96" s="45"/>
      <c r="C96" s="45"/>
    </row>
    <row r="97" spans="1:3" x14ac:dyDescent="0.25">
      <c r="A97" s="45"/>
      <c r="B97" s="45"/>
      <c r="C97" s="45"/>
    </row>
    <row r="98" spans="1:3" x14ac:dyDescent="0.25">
      <c r="A98" s="45"/>
      <c r="B98" s="45"/>
      <c r="C98" s="45"/>
    </row>
    <row r="99" spans="1:3" x14ac:dyDescent="0.25">
      <c r="A99" s="45"/>
      <c r="B99" s="45"/>
      <c r="C99" s="45"/>
    </row>
    <row r="100" spans="1:3" x14ac:dyDescent="0.25">
      <c r="A100" s="45"/>
      <c r="B100" s="45"/>
      <c r="C100" s="45"/>
    </row>
    <row r="101" spans="1:3" x14ac:dyDescent="0.25">
      <c r="A101" s="45"/>
      <c r="B101" s="45"/>
      <c r="C101" s="45"/>
    </row>
    <row r="102" spans="1:3" x14ac:dyDescent="0.25">
      <c r="A102" s="45"/>
      <c r="B102" s="45"/>
      <c r="C102" s="45"/>
    </row>
    <row r="103" spans="1:3" x14ac:dyDescent="0.25">
      <c r="A103" s="45"/>
      <c r="B103" s="45"/>
      <c r="C103" s="45"/>
    </row>
    <row r="104" spans="1:3" x14ac:dyDescent="0.25">
      <c r="A104" s="45"/>
      <c r="B104" s="45"/>
      <c r="C104" s="45"/>
    </row>
    <row r="105" spans="1:3" x14ac:dyDescent="0.25">
      <c r="A105" s="45"/>
      <c r="B105" s="45"/>
      <c r="C105" s="45"/>
    </row>
    <row r="106" spans="1:3" x14ac:dyDescent="0.25">
      <c r="A106" s="45"/>
      <c r="B106" s="45"/>
      <c r="C106" s="45"/>
    </row>
    <row r="107" spans="1:3" x14ac:dyDescent="0.25">
      <c r="A107" s="45"/>
      <c r="B107" s="45"/>
      <c r="C107" s="45"/>
    </row>
    <row r="108" spans="1:3" x14ac:dyDescent="0.25">
      <c r="A108" s="45"/>
      <c r="B108" s="45"/>
      <c r="C108" s="45"/>
    </row>
    <row r="109" spans="1:3" x14ac:dyDescent="0.25">
      <c r="A109" s="45"/>
      <c r="B109" s="45"/>
      <c r="C109" s="45"/>
    </row>
    <row r="110" spans="1:3" x14ac:dyDescent="0.25">
      <c r="A110" s="45"/>
      <c r="B110" s="45"/>
      <c r="C110" s="45"/>
    </row>
    <row r="111" spans="1:3" x14ac:dyDescent="0.25">
      <c r="A111" s="45"/>
      <c r="B111" s="45"/>
      <c r="C111" s="45"/>
    </row>
    <row r="112" spans="1:3" x14ac:dyDescent="0.25">
      <c r="A112" s="45"/>
      <c r="B112" s="45"/>
      <c r="C112" s="45"/>
    </row>
    <row r="113" spans="1:3" x14ac:dyDescent="0.25">
      <c r="A113" s="45"/>
      <c r="B113" s="45"/>
      <c r="C113" s="45"/>
    </row>
    <row r="114" spans="1:3" x14ac:dyDescent="0.25">
      <c r="A114" s="45"/>
      <c r="B114" s="45"/>
      <c r="C114" s="45"/>
    </row>
    <row r="115" spans="1:3" x14ac:dyDescent="0.25">
      <c r="A115" s="45"/>
      <c r="B115" s="45"/>
      <c r="C115" s="45"/>
    </row>
    <row r="116" spans="1:3" x14ac:dyDescent="0.25">
      <c r="A116" s="45"/>
      <c r="B116" s="45"/>
      <c r="C116" s="45"/>
    </row>
    <row r="117" spans="1:3" x14ac:dyDescent="0.25">
      <c r="A117" s="45"/>
      <c r="B117" s="45"/>
      <c r="C117" s="45"/>
    </row>
    <row r="118" spans="1:3" x14ac:dyDescent="0.25">
      <c r="A118" s="45"/>
      <c r="B118" s="45"/>
      <c r="C118" s="45"/>
    </row>
    <row r="119" spans="1:3" x14ac:dyDescent="0.25">
      <c r="A119" s="45"/>
      <c r="B119" s="45"/>
      <c r="C119" s="45"/>
    </row>
    <row r="120" spans="1:3" x14ac:dyDescent="0.25">
      <c r="A120" s="45"/>
      <c r="B120" s="45"/>
      <c r="C120" s="45"/>
    </row>
    <row r="121" spans="1:3" x14ac:dyDescent="0.25">
      <c r="A121" s="45"/>
      <c r="B121" s="45"/>
      <c r="C121" s="45"/>
    </row>
    <row r="122" spans="1:3" x14ac:dyDescent="0.25">
      <c r="A122" s="45"/>
      <c r="B122" s="45"/>
      <c r="C122" s="45"/>
    </row>
    <row r="123" spans="1:3" x14ac:dyDescent="0.25">
      <c r="A123" s="45"/>
      <c r="B123" s="45"/>
      <c r="C123" s="45"/>
    </row>
    <row r="124" spans="1:3" x14ac:dyDescent="0.25">
      <c r="A124" s="45"/>
      <c r="B124" s="45"/>
      <c r="C124" s="45"/>
    </row>
    <row r="125" spans="1:3" x14ac:dyDescent="0.25">
      <c r="A125" s="45"/>
      <c r="B125" s="45"/>
      <c r="C125" s="45"/>
    </row>
    <row r="126" spans="1:3" x14ac:dyDescent="0.25">
      <c r="A126" s="45"/>
      <c r="B126" s="45"/>
      <c r="C126" s="45"/>
    </row>
    <row r="127" spans="1:3" x14ac:dyDescent="0.25">
      <c r="A127" s="45"/>
      <c r="B127" s="45"/>
      <c r="C127" s="45"/>
    </row>
    <row r="128" spans="1:3" x14ac:dyDescent="0.25">
      <c r="A128" s="45"/>
      <c r="B128" s="45"/>
      <c r="C128" s="45"/>
    </row>
    <row r="129" spans="1:3" x14ac:dyDescent="0.25">
      <c r="A129" s="45"/>
      <c r="B129" s="45"/>
      <c r="C129" s="45"/>
    </row>
    <row r="130" spans="1:3" x14ac:dyDescent="0.25">
      <c r="A130" s="45"/>
      <c r="B130" s="45"/>
      <c r="C130" s="45"/>
    </row>
    <row r="131" spans="1:3" x14ac:dyDescent="0.25">
      <c r="A131" s="45"/>
      <c r="B131" s="45"/>
      <c r="C131" s="45"/>
    </row>
    <row r="132" spans="1:3" x14ac:dyDescent="0.25">
      <c r="A132" s="45"/>
      <c r="B132" s="45"/>
      <c r="C132" s="45"/>
    </row>
    <row r="133" spans="1:3" x14ac:dyDescent="0.25">
      <c r="A133" s="45"/>
      <c r="B133" s="45"/>
      <c r="C133" s="45"/>
    </row>
    <row r="134" spans="1:3" x14ac:dyDescent="0.25">
      <c r="A134" s="45"/>
      <c r="B134" s="45"/>
      <c r="C134" s="45"/>
    </row>
    <row r="135" spans="1:3" x14ac:dyDescent="0.25">
      <c r="A135" s="45"/>
      <c r="B135" s="45"/>
      <c r="C135" s="45"/>
    </row>
    <row r="136" spans="1:3" x14ac:dyDescent="0.25">
      <c r="A136" s="45"/>
      <c r="B136" s="45"/>
      <c r="C136" s="45"/>
    </row>
    <row r="137" spans="1:3" x14ac:dyDescent="0.25">
      <c r="A137" s="45"/>
      <c r="B137" s="45"/>
      <c r="C137" s="45"/>
    </row>
    <row r="138" spans="1:3" x14ac:dyDescent="0.25">
      <c r="A138" s="45"/>
      <c r="B138" s="45"/>
      <c r="C138" s="45"/>
    </row>
    <row r="139" spans="1:3" x14ac:dyDescent="0.25">
      <c r="A139" s="45"/>
      <c r="B139" s="45"/>
      <c r="C139" s="45"/>
    </row>
    <row r="140" spans="1:3" x14ac:dyDescent="0.25">
      <c r="A140" s="45"/>
      <c r="B140" s="45"/>
      <c r="C140" s="45"/>
    </row>
    <row r="141" spans="1:3" x14ac:dyDescent="0.25">
      <c r="A141" s="45"/>
      <c r="B141" s="45"/>
      <c r="C141" s="45"/>
    </row>
    <row r="142" spans="1:3" x14ac:dyDescent="0.25">
      <c r="A142" s="45"/>
      <c r="B142" s="45"/>
      <c r="C142" s="45"/>
    </row>
    <row r="143" spans="1:3" x14ac:dyDescent="0.25">
      <c r="A143" s="45"/>
      <c r="B143" s="45"/>
      <c r="C143" s="45"/>
    </row>
    <row r="144" spans="1:3" x14ac:dyDescent="0.25">
      <c r="A144" s="45"/>
      <c r="B144" s="45"/>
      <c r="C144" s="45"/>
    </row>
    <row r="145" spans="1:3" x14ac:dyDescent="0.25">
      <c r="A145" s="45"/>
      <c r="B145" s="45"/>
      <c r="C145" s="45"/>
    </row>
    <row r="146" spans="1:3" x14ac:dyDescent="0.25">
      <c r="A146" s="45"/>
      <c r="B146" s="45"/>
      <c r="C146" s="45"/>
    </row>
    <row r="147" spans="1:3" x14ac:dyDescent="0.25">
      <c r="A147" s="45"/>
      <c r="B147" s="45"/>
      <c r="C147" s="45"/>
    </row>
    <row r="148" spans="1:3" x14ac:dyDescent="0.25">
      <c r="A148" s="45"/>
      <c r="B148" s="45"/>
      <c r="C148" s="45"/>
    </row>
    <row r="149" spans="1:3" x14ac:dyDescent="0.25">
      <c r="A149" s="45"/>
      <c r="B149" s="45"/>
      <c r="C149" s="45"/>
    </row>
    <row r="150" spans="1:3" x14ac:dyDescent="0.25">
      <c r="A150" s="45"/>
      <c r="B150" s="45"/>
      <c r="C150" s="45"/>
    </row>
    <row r="151" spans="1:3" x14ac:dyDescent="0.25">
      <c r="A151" s="45"/>
      <c r="B151" s="45"/>
      <c r="C151" s="45"/>
    </row>
    <row r="152" spans="1:3" x14ac:dyDescent="0.25">
      <c r="A152" s="45"/>
      <c r="B152" s="45"/>
      <c r="C152" s="45"/>
    </row>
    <row r="153" spans="1:3" x14ac:dyDescent="0.25">
      <c r="A153" s="45"/>
      <c r="B153" s="45"/>
      <c r="C153" s="45"/>
    </row>
    <row r="154" spans="1:3" x14ac:dyDescent="0.25">
      <c r="A154" s="45"/>
      <c r="B154" s="45"/>
      <c r="C154" s="45"/>
    </row>
    <row r="155" spans="1:3" x14ac:dyDescent="0.25">
      <c r="A155" s="45"/>
      <c r="B155" s="45"/>
      <c r="C155" s="45"/>
    </row>
    <row r="156" spans="1:3" x14ac:dyDescent="0.25">
      <c r="A156" s="45"/>
      <c r="B156" s="45"/>
      <c r="C156" s="45"/>
    </row>
    <row r="157" spans="1:3" x14ac:dyDescent="0.25">
      <c r="A157" s="45"/>
      <c r="B157" s="45"/>
      <c r="C157" s="45"/>
    </row>
    <row r="158" spans="1:3" x14ac:dyDescent="0.25">
      <c r="A158" s="45"/>
      <c r="B158" s="45"/>
      <c r="C158" s="45"/>
    </row>
    <row r="159" spans="1:3" x14ac:dyDescent="0.25">
      <c r="A159" s="45"/>
      <c r="B159" s="45"/>
      <c r="C159" s="45"/>
    </row>
    <row r="160" spans="1:3" x14ac:dyDescent="0.25">
      <c r="A160" s="45"/>
      <c r="B160" s="45"/>
      <c r="C160" s="45"/>
    </row>
    <row r="161" spans="1:3" x14ac:dyDescent="0.25">
      <c r="A161" s="45"/>
      <c r="B161" s="45"/>
      <c r="C161" s="45"/>
    </row>
    <row r="162" spans="1:3" x14ac:dyDescent="0.25">
      <c r="A162" s="45"/>
      <c r="B162" s="45"/>
      <c r="C162" s="45"/>
    </row>
    <row r="163" spans="1:3" x14ac:dyDescent="0.25">
      <c r="A163" s="45"/>
      <c r="B163" s="45"/>
      <c r="C163" s="45"/>
    </row>
    <row r="164" spans="1:3" x14ac:dyDescent="0.25">
      <c r="A164" s="45"/>
      <c r="B164" s="45"/>
      <c r="C164" s="45"/>
    </row>
    <row r="165" spans="1:3" x14ac:dyDescent="0.25">
      <c r="A165" s="45"/>
      <c r="B165" s="45"/>
      <c r="C165" s="45"/>
    </row>
    <row r="166" spans="1:3" x14ac:dyDescent="0.25">
      <c r="A166" s="45"/>
      <c r="B166" s="45"/>
      <c r="C166" s="45"/>
    </row>
    <row r="167" spans="1:3" x14ac:dyDescent="0.25">
      <c r="A167" s="45"/>
      <c r="B167" s="45"/>
      <c r="C167" s="45"/>
    </row>
    <row r="168" spans="1:3" x14ac:dyDescent="0.25">
      <c r="A168" s="45"/>
      <c r="B168" s="45"/>
      <c r="C168" s="45"/>
    </row>
    <row r="169" spans="1:3" x14ac:dyDescent="0.25">
      <c r="A169" s="45"/>
      <c r="B169" s="45"/>
      <c r="C169" s="45"/>
    </row>
    <row r="170" spans="1:3" x14ac:dyDescent="0.25">
      <c r="A170" s="45"/>
      <c r="B170" s="45"/>
      <c r="C170" s="45"/>
    </row>
    <row r="171" spans="1:3" x14ac:dyDescent="0.25">
      <c r="A171" s="45"/>
      <c r="B171" s="45"/>
      <c r="C171" s="45"/>
    </row>
    <row r="172" spans="1:3" x14ac:dyDescent="0.25">
      <c r="A172" s="45"/>
      <c r="B172" s="45"/>
      <c r="C172" s="45"/>
    </row>
    <row r="173" spans="1:3" x14ac:dyDescent="0.25">
      <c r="A173" s="45"/>
      <c r="B173" s="45"/>
      <c r="C173" s="45"/>
    </row>
    <row r="174" spans="1:3" x14ac:dyDescent="0.25">
      <c r="A174" s="45"/>
      <c r="B174" s="45"/>
      <c r="C174" s="45"/>
    </row>
    <row r="175" spans="1:3" x14ac:dyDescent="0.25">
      <c r="A175" s="45"/>
      <c r="B175" s="45"/>
      <c r="C175" s="45"/>
    </row>
    <row r="176" spans="1:3" x14ac:dyDescent="0.25">
      <c r="A176" s="45"/>
      <c r="B176" s="45"/>
      <c r="C176" s="45"/>
    </row>
    <row r="177" spans="1:3" x14ac:dyDescent="0.25">
      <c r="A177" s="45"/>
      <c r="B177" s="45"/>
      <c r="C177" s="45"/>
    </row>
    <row r="178" spans="1:3" x14ac:dyDescent="0.25">
      <c r="A178" s="45"/>
      <c r="B178" s="45"/>
      <c r="C178" s="45"/>
    </row>
    <row r="179" spans="1:3" x14ac:dyDescent="0.25">
      <c r="A179" s="45"/>
      <c r="B179" s="45"/>
      <c r="C179" s="45"/>
    </row>
    <row r="180" spans="1:3" x14ac:dyDescent="0.25">
      <c r="A180" s="45"/>
      <c r="B180" s="45"/>
      <c r="C180" s="45"/>
    </row>
    <row r="181" spans="1:3" x14ac:dyDescent="0.25">
      <c r="A181" s="45"/>
      <c r="B181" s="45"/>
      <c r="C181" s="45"/>
    </row>
    <row r="182" spans="1:3" x14ac:dyDescent="0.25">
      <c r="A182" s="45"/>
      <c r="B182" s="45"/>
      <c r="C182" s="45"/>
    </row>
    <row r="183" spans="1:3" x14ac:dyDescent="0.25">
      <c r="A183" s="45"/>
      <c r="B183" s="45"/>
      <c r="C183" s="45"/>
    </row>
    <row r="184" spans="1:3" x14ac:dyDescent="0.25">
      <c r="A184" s="45"/>
      <c r="B184" s="45"/>
      <c r="C184" s="45"/>
    </row>
    <row r="185" spans="1:3" x14ac:dyDescent="0.25">
      <c r="A185" s="45"/>
      <c r="B185" s="45"/>
      <c r="C185" s="45"/>
    </row>
    <row r="186" spans="1:3" x14ac:dyDescent="0.25">
      <c r="A186" s="45"/>
      <c r="B186" s="45"/>
      <c r="C186" s="45"/>
    </row>
    <row r="187" spans="1:3" x14ac:dyDescent="0.25">
      <c r="A187" s="45"/>
      <c r="B187" s="45"/>
      <c r="C187" s="45"/>
    </row>
    <row r="188" spans="1:3" x14ac:dyDescent="0.25">
      <c r="A188" s="45"/>
      <c r="B188" s="45"/>
      <c r="C188" s="45"/>
    </row>
    <row r="189" spans="1:3" x14ac:dyDescent="0.25">
      <c r="A189" s="45"/>
      <c r="B189" s="45"/>
      <c r="C189" s="45"/>
    </row>
    <row r="190" spans="1:3" x14ac:dyDescent="0.25">
      <c r="A190" s="45"/>
      <c r="B190" s="45"/>
      <c r="C190" s="45"/>
    </row>
    <row r="191" spans="1:3" x14ac:dyDescent="0.25">
      <c r="A191" s="45"/>
      <c r="B191" s="45"/>
      <c r="C191" s="45"/>
    </row>
    <row r="192" spans="1:3" x14ac:dyDescent="0.25">
      <c r="A192" s="45"/>
      <c r="B192" s="45"/>
      <c r="C192" s="45"/>
    </row>
    <row r="193" spans="1:3" x14ac:dyDescent="0.25">
      <c r="A193" s="45"/>
      <c r="B193" s="45"/>
      <c r="C193" s="45"/>
    </row>
    <row r="194" spans="1:3" x14ac:dyDescent="0.25">
      <c r="A194" s="45"/>
      <c r="B194" s="45"/>
      <c r="C194" s="45"/>
    </row>
    <row r="195" spans="1:3" x14ac:dyDescent="0.25">
      <c r="A195" s="45"/>
      <c r="B195" s="45"/>
      <c r="C195" s="45"/>
    </row>
    <row r="196" spans="1:3" x14ac:dyDescent="0.25">
      <c r="A196" s="45"/>
      <c r="B196" s="45"/>
      <c r="C196" s="45"/>
    </row>
    <row r="197" spans="1:3" x14ac:dyDescent="0.25">
      <c r="A197" s="45"/>
      <c r="B197" s="45"/>
      <c r="C197" s="45"/>
    </row>
    <row r="198" spans="1:3" x14ac:dyDescent="0.25">
      <c r="A198" s="45"/>
      <c r="B198" s="45"/>
      <c r="C198" s="45"/>
    </row>
    <row r="199" spans="1:3" x14ac:dyDescent="0.25">
      <c r="A199" s="45"/>
      <c r="B199" s="45"/>
      <c r="C199" s="45"/>
    </row>
    <row r="200" spans="1:3" x14ac:dyDescent="0.25">
      <c r="A200" s="45"/>
      <c r="B200" s="45"/>
      <c r="C200" s="45"/>
    </row>
    <row r="201" spans="1:3" x14ac:dyDescent="0.25">
      <c r="A201" s="45"/>
      <c r="B201" s="45"/>
      <c r="C201" s="45"/>
    </row>
    <row r="202" spans="1:3" x14ac:dyDescent="0.25">
      <c r="A202" s="45"/>
      <c r="B202" s="45"/>
      <c r="C202" s="45"/>
    </row>
    <row r="203" spans="1:3" x14ac:dyDescent="0.25">
      <c r="A203" s="45"/>
      <c r="B203" s="45"/>
      <c r="C203" s="45"/>
    </row>
    <row r="204" spans="1:3" x14ac:dyDescent="0.25">
      <c r="A204" s="45"/>
      <c r="B204" s="45"/>
      <c r="C204" s="45"/>
    </row>
    <row r="205" spans="1:3" x14ac:dyDescent="0.25">
      <c r="A205" s="45"/>
      <c r="B205" s="45"/>
      <c r="C205" s="45"/>
    </row>
    <row r="206" spans="1:3" x14ac:dyDescent="0.25">
      <c r="A206" s="45"/>
      <c r="B206" s="45"/>
      <c r="C206" s="45"/>
    </row>
    <row r="207" spans="1:3" x14ac:dyDescent="0.25">
      <c r="A207" s="45"/>
      <c r="B207" s="45"/>
      <c r="C207" s="45"/>
    </row>
    <row r="208" spans="1:3" x14ac:dyDescent="0.25">
      <c r="A208" s="45"/>
      <c r="B208" s="45"/>
      <c r="C208" s="45"/>
    </row>
    <row r="209" spans="1:3" x14ac:dyDescent="0.25">
      <c r="A209" s="45"/>
      <c r="B209" s="45"/>
      <c r="C209" s="45"/>
    </row>
    <row r="210" spans="1:3" x14ac:dyDescent="0.25">
      <c r="A210" s="45"/>
      <c r="B210" s="45"/>
      <c r="C210" s="45"/>
    </row>
    <row r="211" spans="1:3" x14ac:dyDescent="0.25">
      <c r="A211" s="45"/>
      <c r="B211" s="45"/>
      <c r="C211" s="45"/>
    </row>
    <row r="212" spans="1:3" x14ac:dyDescent="0.25">
      <c r="A212" s="45"/>
      <c r="B212" s="45"/>
      <c r="C212" s="45"/>
    </row>
    <row r="213" spans="1:3" x14ac:dyDescent="0.25">
      <c r="A213" s="45"/>
      <c r="B213" s="45"/>
      <c r="C213" s="45"/>
    </row>
    <row r="214" spans="1:3" x14ac:dyDescent="0.25">
      <c r="A214" s="45"/>
      <c r="B214" s="45"/>
      <c r="C214" s="45"/>
    </row>
    <row r="215" spans="1:3" x14ac:dyDescent="0.25">
      <c r="A215" s="45"/>
      <c r="B215" s="45"/>
      <c r="C215" s="45"/>
    </row>
    <row r="216" spans="1:3" x14ac:dyDescent="0.25">
      <c r="A216" s="45"/>
      <c r="B216" s="45"/>
      <c r="C216" s="45"/>
    </row>
    <row r="217" spans="1:3" x14ac:dyDescent="0.25">
      <c r="A217" s="45"/>
      <c r="B217" s="45"/>
      <c r="C217" s="45"/>
    </row>
    <row r="218" spans="1:3" x14ac:dyDescent="0.25">
      <c r="A218" s="45"/>
      <c r="B218" s="45"/>
      <c r="C218" s="45"/>
    </row>
    <row r="219" spans="1:3" x14ac:dyDescent="0.25">
      <c r="A219" s="45"/>
      <c r="B219" s="45"/>
      <c r="C219" s="45"/>
    </row>
    <row r="220" spans="1:3" x14ac:dyDescent="0.25">
      <c r="A220" s="45"/>
      <c r="B220" s="45"/>
      <c r="C220" s="45"/>
    </row>
    <row r="221" spans="1:3" x14ac:dyDescent="0.25">
      <c r="A221" s="45"/>
      <c r="B221" s="45"/>
      <c r="C221" s="45"/>
    </row>
    <row r="222" spans="1:3" x14ac:dyDescent="0.25">
      <c r="A222" s="45"/>
      <c r="B222" s="45"/>
      <c r="C222" s="45"/>
    </row>
    <row r="223" spans="1:3" x14ac:dyDescent="0.25">
      <c r="A223" s="45"/>
      <c r="B223" s="45"/>
      <c r="C223" s="45"/>
    </row>
    <row r="224" spans="1:3" x14ac:dyDescent="0.25">
      <c r="A224" s="45"/>
      <c r="B224" s="45"/>
      <c r="C224" s="45"/>
    </row>
    <row r="225" spans="1:3" x14ac:dyDescent="0.25">
      <c r="A225" s="45"/>
      <c r="B225" s="45"/>
      <c r="C225" s="45"/>
    </row>
    <row r="226" spans="1:3" x14ac:dyDescent="0.25">
      <c r="A226" s="45"/>
      <c r="B226" s="45"/>
      <c r="C226" s="45"/>
    </row>
    <row r="227" spans="1:3" x14ac:dyDescent="0.25">
      <c r="A227" s="45"/>
      <c r="B227" s="45"/>
      <c r="C227" s="45"/>
    </row>
    <row r="228" spans="1:3" x14ac:dyDescent="0.25">
      <c r="A228" s="45"/>
      <c r="B228" s="45"/>
      <c r="C228" s="45"/>
    </row>
    <row r="229" spans="1:3" x14ac:dyDescent="0.25">
      <c r="A229" s="45"/>
      <c r="B229" s="45"/>
      <c r="C229" s="45"/>
    </row>
    <row r="230" spans="1:3" x14ac:dyDescent="0.25">
      <c r="A230" s="45"/>
      <c r="B230" s="45"/>
      <c r="C230" s="45"/>
    </row>
    <row r="231" spans="1:3" x14ac:dyDescent="0.25">
      <c r="A231" s="45"/>
      <c r="B231" s="45"/>
      <c r="C231" s="45"/>
    </row>
    <row r="232" spans="1:3" x14ac:dyDescent="0.25">
      <c r="A232" s="45"/>
      <c r="B232" s="45"/>
      <c r="C232" s="45"/>
    </row>
    <row r="233" spans="1:3" x14ac:dyDescent="0.25">
      <c r="A233" s="45"/>
      <c r="B233" s="45"/>
      <c r="C233" s="45"/>
    </row>
    <row r="234" spans="1:3" x14ac:dyDescent="0.25">
      <c r="A234" s="45"/>
      <c r="B234" s="45"/>
      <c r="C234" s="45"/>
    </row>
    <row r="235" spans="1:3" x14ac:dyDescent="0.25">
      <c r="A235" s="45"/>
      <c r="B235" s="45"/>
      <c r="C235" s="45"/>
    </row>
    <row r="236" spans="1:3" x14ac:dyDescent="0.25">
      <c r="A236" s="45"/>
      <c r="B236" s="45"/>
      <c r="C236" s="45"/>
    </row>
    <row r="237" spans="1:3" x14ac:dyDescent="0.25">
      <c r="A237" s="45"/>
      <c r="B237" s="45"/>
      <c r="C237" s="45"/>
    </row>
    <row r="238" spans="1:3" x14ac:dyDescent="0.25">
      <c r="A238" s="45"/>
      <c r="B238" s="45"/>
      <c r="C238" s="45"/>
    </row>
    <row r="239" spans="1:3" x14ac:dyDescent="0.25">
      <c r="A239" s="45"/>
      <c r="B239" s="45"/>
      <c r="C239" s="45"/>
    </row>
    <row r="240" spans="1:3" x14ac:dyDescent="0.25">
      <c r="A240" s="45"/>
      <c r="B240" s="45"/>
      <c r="C240" s="45"/>
    </row>
    <row r="241" spans="1:3" x14ac:dyDescent="0.25">
      <c r="A241" s="45"/>
      <c r="B241" s="45"/>
      <c r="C241" s="45"/>
    </row>
    <row r="242" spans="1:3" x14ac:dyDescent="0.25">
      <c r="A242" s="45"/>
      <c r="B242" s="45"/>
      <c r="C242" s="45"/>
    </row>
    <row r="243" spans="1:3" x14ac:dyDescent="0.25">
      <c r="A243" s="45"/>
      <c r="B243" s="45"/>
      <c r="C243" s="45"/>
    </row>
    <row r="244" spans="1:3" x14ac:dyDescent="0.25">
      <c r="A244" s="45"/>
      <c r="B244" s="45"/>
      <c r="C244" s="45"/>
    </row>
    <row r="245" spans="1:3" x14ac:dyDescent="0.25">
      <c r="A245" s="45"/>
      <c r="B245" s="45"/>
      <c r="C245" s="45"/>
    </row>
    <row r="246" spans="1:3" x14ac:dyDescent="0.25">
      <c r="A246" s="45"/>
      <c r="B246" s="45"/>
      <c r="C246" s="45"/>
    </row>
    <row r="247" spans="1:3" x14ac:dyDescent="0.25">
      <c r="A247" s="45"/>
      <c r="B247" s="45"/>
      <c r="C247" s="45"/>
    </row>
    <row r="248" spans="1:3" x14ac:dyDescent="0.25">
      <c r="A248" s="45"/>
      <c r="B248" s="45"/>
      <c r="C248" s="45"/>
    </row>
    <row r="249" spans="1:3" x14ac:dyDescent="0.25">
      <c r="A249" s="45"/>
      <c r="B249" s="45"/>
      <c r="C249" s="45"/>
    </row>
    <row r="250" spans="1:3" x14ac:dyDescent="0.25">
      <c r="A250" s="45"/>
      <c r="B250" s="45"/>
      <c r="C250" s="45"/>
    </row>
    <row r="251" spans="1:3" x14ac:dyDescent="0.25">
      <c r="A251" s="45"/>
      <c r="B251" s="45"/>
      <c r="C251" s="45"/>
    </row>
    <row r="252" spans="1:3" x14ac:dyDescent="0.25">
      <c r="A252" s="45"/>
      <c r="B252" s="45"/>
      <c r="C252" s="45"/>
    </row>
    <row r="253" spans="1:3" x14ac:dyDescent="0.25">
      <c r="A253" s="45"/>
      <c r="B253" s="45"/>
      <c r="C253" s="45"/>
    </row>
    <row r="254" spans="1:3" x14ac:dyDescent="0.25">
      <c r="A254" s="45"/>
      <c r="B254" s="45"/>
      <c r="C254" s="45"/>
    </row>
    <row r="255" spans="1:3" x14ac:dyDescent="0.25">
      <c r="A255" s="45"/>
      <c r="B255" s="45"/>
      <c r="C255" s="45"/>
    </row>
    <row r="256" spans="1:3" x14ac:dyDescent="0.25">
      <c r="A256" s="45"/>
      <c r="B256" s="45"/>
      <c r="C256" s="45"/>
    </row>
    <row r="257" spans="1:3" x14ac:dyDescent="0.25">
      <c r="A257" s="45"/>
      <c r="B257" s="45"/>
      <c r="C257" s="45"/>
    </row>
    <row r="258" spans="1:3" x14ac:dyDescent="0.25">
      <c r="A258" s="45"/>
      <c r="B258" s="45"/>
      <c r="C258" s="45"/>
    </row>
    <row r="259" spans="1:3" x14ac:dyDescent="0.25">
      <c r="A259" s="45"/>
      <c r="B259" s="45"/>
      <c r="C259" s="45"/>
    </row>
    <row r="260" spans="1:3" x14ac:dyDescent="0.25">
      <c r="A260" s="45"/>
      <c r="B260" s="45"/>
      <c r="C260" s="45"/>
    </row>
    <row r="261" spans="1:3" x14ac:dyDescent="0.25">
      <c r="A261" s="45"/>
      <c r="B261" s="45"/>
      <c r="C261" s="45"/>
    </row>
    <row r="262" spans="1:3" x14ac:dyDescent="0.25">
      <c r="A262" s="45"/>
      <c r="B262" s="45"/>
      <c r="C262" s="45"/>
    </row>
    <row r="263" spans="1:3" x14ac:dyDescent="0.25">
      <c r="A263" s="45"/>
      <c r="B263" s="45"/>
      <c r="C263" s="45"/>
    </row>
    <row r="264" spans="1:3" x14ac:dyDescent="0.25">
      <c r="A264" s="45"/>
      <c r="B264" s="45"/>
      <c r="C264" s="45"/>
    </row>
    <row r="265" spans="1:3" x14ac:dyDescent="0.25">
      <c r="A265" s="45"/>
      <c r="B265" s="45"/>
      <c r="C265" s="45"/>
    </row>
    <row r="266" spans="1:3" x14ac:dyDescent="0.25">
      <c r="A266" s="45"/>
      <c r="B266" s="45"/>
      <c r="C266" s="45"/>
    </row>
    <row r="267" spans="1:3" x14ac:dyDescent="0.25">
      <c r="A267" s="45"/>
      <c r="B267" s="45"/>
      <c r="C267" s="45"/>
    </row>
    <row r="268" spans="1:3" x14ac:dyDescent="0.25">
      <c r="A268" s="45"/>
      <c r="B268" s="45"/>
      <c r="C268" s="45"/>
    </row>
    <row r="269" spans="1:3" x14ac:dyDescent="0.25">
      <c r="A269" s="45"/>
      <c r="B269" s="45"/>
      <c r="C269" s="45"/>
    </row>
    <row r="270" spans="1:3" x14ac:dyDescent="0.25">
      <c r="A270" s="45"/>
      <c r="B270" s="45"/>
      <c r="C270" s="45"/>
    </row>
    <row r="271" spans="1:3" x14ac:dyDescent="0.25">
      <c r="A271" s="45"/>
      <c r="B271" s="45"/>
      <c r="C271" s="45"/>
    </row>
    <row r="272" spans="1:3" x14ac:dyDescent="0.25">
      <c r="A272" s="45"/>
      <c r="B272" s="45"/>
      <c r="C272" s="45"/>
    </row>
    <row r="273" spans="1:3" x14ac:dyDescent="0.25">
      <c r="A273" s="45"/>
      <c r="B273" s="45"/>
      <c r="C273" s="45"/>
    </row>
    <row r="274" spans="1:3" x14ac:dyDescent="0.25">
      <c r="A274" s="45"/>
      <c r="B274" s="45"/>
      <c r="C274" s="45"/>
    </row>
    <row r="275" spans="1:3" x14ac:dyDescent="0.25">
      <c r="A275" s="45"/>
      <c r="B275" s="45"/>
      <c r="C275" s="45"/>
    </row>
    <row r="276" spans="1:3" x14ac:dyDescent="0.25">
      <c r="A276" s="45"/>
      <c r="B276" s="45"/>
      <c r="C276" s="45"/>
    </row>
    <row r="277" spans="1:3" x14ac:dyDescent="0.25">
      <c r="A277" s="45"/>
      <c r="B277" s="45"/>
      <c r="C277" s="45"/>
    </row>
    <row r="278" spans="1:3" x14ac:dyDescent="0.25">
      <c r="A278" s="45"/>
      <c r="B278" s="45"/>
      <c r="C278" s="45"/>
    </row>
    <row r="279" spans="1:3" x14ac:dyDescent="0.25">
      <c r="A279" s="45"/>
      <c r="B279" s="45"/>
      <c r="C279" s="45"/>
    </row>
    <row r="280" spans="1:3" x14ac:dyDescent="0.25">
      <c r="A280" s="45"/>
      <c r="B280" s="45"/>
      <c r="C280" s="45"/>
    </row>
    <row r="281" spans="1:3" x14ac:dyDescent="0.25">
      <c r="A281" s="45"/>
      <c r="B281" s="45"/>
      <c r="C281" s="45"/>
    </row>
    <row r="282" spans="1:3" x14ac:dyDescent="0.25">
      <c r="A282" s="45"/>
      <c r="B282" s="45"/>
      <c r="C282" s="45"/>
    </row>
    <row r="283" spans="1:3" x14ac:dyDescent="0.25">
      <c r="A283" s="45"/>
      <c r="B283" s="45"/>
      <c r="C283" s="45"/>
    </row>
    <row r="284" spans="1:3" x14ac:dyDescent="0.25">
      <c r="A284" s="45"/>
      <c r="B284" s="45"/>
      <c r="C284" s="45"/>
    </row>
    <row r="285" spans="1:3" x14ac:dyDescent="0.25">
      <c r="A285" s="45"/>
      <c r="B285" s="45"/>
      <c r="C285" s="45"/>
    </row>
    <row r="286" spans="1:3" x14ac:dyDescent="0.25">
      <c r="A286" s="45"/>
      <c r="B286" s="45"/>
      <c r="C286" s="45"/>
    </row>
    <row r="287" spans="1:3" x14ac:dyDescent="0.25">
      <c r="A287" s="45"/>
      <c r="B287" s="45"/>
      <c r="C287" s="45"/>
    </row>
    <row r="288" spans="1:3" x14ac:dyDescent="0.25">
      <c r="A288" s="45"/>
      <c r="B288" s="45"/>
      <c r="C288" s="45"/>
    </row>
    <row r="289" spans="1:3" x14ac:dyDescent="0.25">
      <c r="A289" s="45"/>
      <c r="B289" s="45"/>
      <c r="C289" s="45"/>
    </row>
    <row r="290" spans="1:3" x14ac:dyDescent="0.25">
      <c r="A290" s="45"/>
      <c r="B290" s="45"/>
      <c r="C290" s="45"/>
    </row>
    <row r="291" spans="1:3" x14ac:dyDescent="0.25">
      <c r="A291" s="45"/>
      <c r="B291" s="45"/>
      <c r="C291" s="45"/>
    </row>
    <row r="292" spans="1:3" x14ac:dyDescent="0.25">
      <c r="A292" s="45"/>
      <c r="B292" s="45"/>
      <c r="C292" s="45"/>
    </row>
    <row r="293" spans="1:3" x14ac:dyDescent="0.25">
      <c r="A293" s="45"/>
      <c r="B293" s="45"/>
      <c r="C293" s="45"/>
    </row>
    <row r="294" spans="1:3" x14ac:dyDescent="0.25">
      <c r="A294" s="45"/>
      <c r="B294" s="45"/>
      <c r="C294" s="45"/>
    </row>
    <row r="295" spans="1:3" x14ac:dyDescent="0.25">
      <c r="A295" s="45"/>
      <c r="B295" s="45"/>
      <c r="C295" s="45"/>
    </row>
    <row r="296" spans="1:3" x14ac:dyDescent="0.25">
      <c r="A296" s="45"/>
      <c r="B296" s="45"/>
      <c r="C296" s="45"/>
    </row>
    <row r="297" spans="1:3" x14ac:dyDescent="0.25">
      <c r="A297" s="45"/>
      <c r="B297" s="45"/>
      <c r="C297" s="45"/>
    </row>
    <row r="298" spans="1:3" x14ac:dyDescent="0.25">
      <c r="A298" s="45"/>
      <c r="B298" s="45"/>
      <c r="C298" s="45"/>
    </row>
    <row r="299" spans="1:3" x14ac:dyDescent="0.25">
      <c r="A299" s="45"/>
      <c r="B299" s="45"/>
      <c r="C299" s="45"/>
    </row>
    <row r="300" spans="1:3" x14ac:dyDescent="0.25">
      <c r="A300" s="45"/>
      <c r="B300" s="45"/>
      <c r="C300" s="45"/>
    </row>
    <row r="301" spans="1:3" x14ac:dyDescent="0.25">
      <c r="A301" s="45"/>
      <c r="B301" s="45"/>
      <c r="C301" s="45"/>
    </row>
    <row r="302" spans="1:3" x14ac:dyDescent="0.25">
      <c r="A302" s="45"/>
      <c r="B302" s="45"/>
      <c r="C302" s="45"/>
    </row>
    <row r="303" spans="1:3" x14ac:dyDescent="0.25">
      <c r="A303" s="45"/>
      <c r="B303" s="45"/>
      <c r="C303" s="45"/>
    </row>
    <row r="304" spans="1:3" x14ac:dyDescent="0.25">
      <c r="A304" s="45"/>
      <c r="B304" s="45"/>
      <c r="C304" s="45"/>
    </row>
    <row r="305" spans="1:3" x14ac:dyDescent="0.25">
      <c r="A305" s="45"/>
      <c r="B305" s="45"/>
      <c r="C305" s="45"/>
    </row>
    <row r="306" spans="1:3" x14ac:dyDescent="0.25">
      <c r="A306" s="45"/>
      <c r="B306" s="45"/>
      <c r="C306" s="45"/>
    </row>
    <row r="307" spans="1:3" x14ac:dyDescent="0.25">
      <c r="A307" s="45"/>
      <c r="B307" s="45"/>
      <c r="C307" s="45"/>
    </row>
    <row r="308" spans="1:3" x14ac:dyDescent="0.25">
      <c r="A308" s="45"/>
      <c r="B308" s="45"/>
      <c r="C308" s="45"/>
    </row>
    <row r="309" spans="1:3" x14ac:dyDescent="0.25">
      <c r="A309" s="45"/>
      <c r="B309" s="45"/>
      <c r="C309" s="45"/>
    </row>
    <row r="310" spans="1:3" x14ac:dyDescent="0.25">
      <c r="A310" s="45"/>
      <c r="B310" s="45"/>
      <c r="C310" s="45"/>
    </row>
    <row r="311" spans="1:3" x14ac:dyDescent="0.25">
      <c r="A311" s="45"/>
      <c r="B311" s="45"/>
      <c r="C311" s="45"/>
    </row>
    <row r="312" spans="1:3" x14ac:dyDescent="0.25">
      <c r="A312" s="45"/>
      <c r="B312" s="45"/>
      <c r="C312" s="45"/>
    </row>
    <row r="313" spans="1:3" x14ac:dyDescent="0.25">
      <c r="A313" s="45"/>
      <c r="B313" s="45"/>
      <c r="C313" s="45"/>
    </row>
    <row r="314" spans="1:3" x14ac:dyDescent="0.25">
      <c r="A314" s="45"/>
      <c r="B314" s="45"/>
      <c r="C314" s="45"/>
    </row>
    <row r="315" spans="1:3" x14ac:dyDescent="0.25">
      <c r="A315" s="45"/>
      <c r="B315" s="45"/>
      <c r="C315" s="45"/>
    </row>
    <row r="316" spans="1:3" x14ac:dyDescent="0.25">
      <c r="A316" s="45"/>
      <c r="B316" s="45"/>
      <c r="C316" s="45"/>
    </row>
    <row r="317" spans="1:3" x14ac:dyDescent="0.25">
      <c r="A317" s="45"/>
      <c r="B317" s="45"/>
      <c r="C317" s="45"/>
    </row>
    <row r="318" spans="1:3" x14ac:dyDescent="0.25">
      <c r="A318" s="45"/>
      <c r="B318" s="45"/>
      <c r="C318" s="45"/>
    </row>
    <row r="319" spans="1:3" x14ac:dyDescent="0.25">
      <c r="A319" s="45"/>
      <c r="B319" s="45"/>
      <c r="C319" s="45"/>
    </row>
    <row r="320" spans="1:3" x14ac:dyDescent="0.25">
      <c r="A320" s="45"/>
      <c r="B320" s="45"/>
      <c r="C320" s="45"/>
    </row>
    <row r="321" spans="1:3" x14ac:dyDescent="0.25">
      <c r="A321" s="45"/>
      <c r="B321" s="45"/>
      <c r="C321" s="45"/>
    </row>
    <row r="322" spans="1:3" x14ac:dyDescent="0.25">
      <c r="A322" s="45"/>
      <c r="B322" s="45"/>
      <c r="C322" s="45"/>
    </row>
    <row r="323" spans="1:3" x14ac:dyDescent="0.25">
      <c r="A323" s="45"/>
      <c r="B323" s="45"/>
      <c r="C323" s="45"/>
    </row>
    <row r="324" spans="1:3" x14ac:dyDescent="0.25">
      <c r="A324" s="45"/>
      <c r="B324" s="45"/>
      <c r="C324" s="45"/>
    </row>
    <row r="325" spans="1:3" x14ac:dyDescent="0.25">
      <c r="A325" s="45"/>
      <c r="B325" s="45"/>
      <c r="C325" s="45"/>
    </row>
    <row r="326" spans="1:3" x14ac:dyDescent="0.25">
      <c r="A326" s="45"/>
      <c r="B326" s="45"/>
      <c r="C326" s="45"/>
    </row>
    <row r="327" spans="1:3" x14ac:dyDescent="0.25">
      <c r="A327" s="45"/>
      <c r="B327" s="45"/>
      <c r="C327" s="45"/>
    </row>
    <row r="328" spans="1:3" x14ac:dyDescent="0.25">
      <c r="A328" s="45"/>
      <c r="B328" s="45"/>
      <c r="C328" s="45"/>
    </row>
    <row r="329" spans="1:3" x14ac:dyDescent="0.25">
      <c r="A329" s="45"/>
      <c r="B329" s="45"/>
      <c r="C329" s="45"/>
    </row>
    <row r="330" spans="1:3" x14ac:dyDescent="0.25">
      <c r="A330" s="45"/>
      <c r="B330" s="45"/>
      <c r="C330" s="45"/>
    </row>
    <row r="331" spans="1:3" x14ac:dyDescent="0.25">
      <c r="A331" s="45"/>
      <c r="B331" s="45"/>
      <c r="C331" s="45"/>
    </row>
    <row r="332" spans="1:3" x14ac:dyDescent="0.25">
      <c r="A332" s="45"/>
      <c r="B332" s="45"/>
      <c r="C332" s="45"/>
    </row>
    <row r="333" spans="1:3" x14ac:dyDescent="0.25">
      <c r="A333" s="45"/>
      <c r="B333" s="45"/>
      <c r="C333" s="45"/>
    </row>
    <row r="334" spans="1:3" x14ac:dyDescent="0.25">
      <c r="A334" s="45"/>
      <c r="B334" s="45"/>
      <c r="C334" s="45"/>
    </row>
    <row r="335" spans="1:3" x14ac:dyDescent="0.25">
      <c r="A335" s="45"/>
      <c r="B335" s="45"/>
      <c r="C335" s="45"/>
    </row>
    <row r="336" spans="1:3" x14ac:dyDescent="0.25">
      <c r="A336" s="45"/>
      <c r="B336" s="45"/>
      <c r="C336" s="45"/>
    </row>
    <row r="337" spans="1:3" x14ac:dyDescent="0.25">
      <c r="A337" s="45"/>
      <c r="B337" s="45"/>
      <c r="C337" s="45"/>
    </row>
    <row r="338" spans="1:3" x14ac:dyDescent="0.25">
      <c r="A338" s="45"/>
      <c r="B338" s="45"/>
      <c r="C338" s="45"/>
    </row>
    <row r="339" spans="1:3" x14ac:dyDescent="0.25">
      <c r="A339" s="45"/>
      <c r="B339" s="45"/>
      <c r="C339" s="45"/>
    </row>
    <row r="340" spans="1:3" x14ac:dyDescent="0.25">
      <c r="A340" s="45"/>
      <c r="B340" s="45"/>
      <c r="C340" s="45"/>
    </row>
    <row r="341" spans="1:3" x14ac:dyDescent="0.25">
      <c r="A341" s="45"/>
      <c r="B341" s="45"/>
      <c r="C341" s="45"/>
    </row>
    <row r="342" spans="1:3" x14ac:dyDescent="0.25">
      <c r="A342" s="45"/>
      <c r="B342" s="45"/>
      <c r="C342" s="45"/>
    </row>
    <row r="343" spans="1:3" x14ac:dyDescent="0.25">
      <c r="A343" s="45"/>
      <c r="B343" s="45"/>
      <c r="C343" s="45"/>
    </row>
    <row r="344" spans="1:3" x14ac:dyDescent="0.25">
      <c r="A344" s="45"/>
      <c r="B344" s="45"/>
      <c r="C344" s="45"/>
    </row>
    <row r="345" spans="1:3" x14ac:dyDescent="0.25">
      <c r="A345" s="45"/>
      <c r="B345" s="45"/>
      <c r="C345" s="45"/>
    </row>
    <row r="346" spans="1:3" x14ac:dyDescent="0.25">
      <c r="A346" s="45"/>
      <c r="B346" s="45"/>
      <c r="C346" s="45"/>
    </row>
    <row r="347" spans="1:3" x14ac:dyDescent="0.25">
      <c r="A347" s="45"/>
      <c r="B347" s="45"/>
      <c r="C347" s="45"/>
    </row>
    <row r="348" spans="1:3" x14ac:dyDescent="0.25">
      <c r="A348" s="45"/>
      <c r="B348" s="45"/>
      <c r="C348" s="45"/>
    </row>
    <row r="349" spans="1:3" x14ac:dyDescent="0.25">
      <c r="A349" s="45"/>
      <c r="B349" s="45"/>
      <c r="C349" s="45"/>
    </row>
    <row r="350" spans="1:3" x14ac:dyDescent="0.25">
      <c r="A350" s="45"/>
      <c r="B350" s="45"/>
      <c r="C350" s="45"/>
    </row>
    <row r="351" spans="1:3" x14ac:dyDescent="0.25">
      <c r="A351" s="45"/>
      <c r="B351" s="45"/>
      <c r="C351" s="45"/>
    </row>
    <row r="352" spans="1:3" x14ac:dyDescent="0.25">
      <c r="A352" s="45"/>
      <c r="B352" s="45"/>
      <c r="C352" s="45"/>
    </row>
    <row r="353" spans="1:3" x14ac:dyDescent="0.25">
      <c r="A353" s="45"/>
      <c r="B353" s="45"/>
      <c r="C353" s="45"/>
    </row>
    <row r="354" spans="1:3" x14ac:dyDescent="0.25">
      <c r="A354" s="45"/>
      <c r="B354" s="45"/>
      <c r="C354" s="45"/>
    </row>
    <row r="355" spans="1:3" x14ac:dyDescent="0.25">
      <c r="A355" s="45"/>
      <c r="B355" s="45"/>
      <c r="C355" s="45"/>
    </row>
    <row r="356" spans="1:3" x14ac:dyDescent="0.25">
      <c r="A356" s="45"/>
      <c r="B356" s="45"/>
      <c r="C356" s="45"/>
    </row>
    <row r="357" spans="1:3" x14ac:dyDescent="0.25">
      <c r="A357" s="45"/>
      <c r="B357" s="45"/>
      <c r="C357" s="45"/>
    </row>
    <row r="358" spans="1:3" x14ac:dyDescent="0.25">
      <c r="A358" s="45"/>
      <c r="B358" s="45"/>
      <c r="C358" s="45"/>
    </row>
    <row r="359" spans="1:3" x14ac:dyDescent="0.25">
      <c r="A359" s="45"/>
      <c r="B359" s="45"/>
      <c r="C359" s="45"/>
    </row>
    <row r="360" spans="1:3" x14ac:dyDescent="0.25">
      <c r="A360" s="45"/>
      <c r="B360" s="45"/>
      <c r="C360" s="45"/>
    </row>
    <row r="361" spans="1:3" x14ac:dyDescent="0.25">
      <c r="A361" s="45"/>
      <c r="B361" s="45"/>
      <c r="C361" s="45"/>
    </row>
    <row r="362" spans="1:3" x14ac:dyDescent="0.25">
      <c r="A362" s="45"/>
      <c r="B362" s="45"/>
      <c r="C362" s="45"/>
    </row>
    <row r="363" spans="1:3" x14ac:dyDescent="0.25">
      <c r="A363" s="45"/>
      <c r="B363" s="45"/>
      <c r="C363" s="45"/>
    </row>
    <row r="364" spans="1:3" x14ac:dyDescent="0.25">
      <c r="A364" s="45"/>
      <c r="B364" s="45"/>
      <c r="C364" s="45"/>
    </row>
    <row r="365" spans="1:3" x14ac:dyDescent="0.25">
      <c r="A365" s="45"/>
      <c r="B365" s="45"/>
      <c r="C365" s="45"/>
    </row>
    <row r="366" spans="1:3" x14ac:dyDescent="0.25">
      <c r="A366" s="45"/>
      <c r="B366" s="45"/>
      <c r="C366" s="45"/>
    </row>
    <row r="367" spans="1:3" x14ac:dyDescent="0.25">
      <c r="A367" s="45"/>
      <c r="B367" s="45"/>
      <c r="C367" s="45"/>
    </row>
    <row r="368" spans="1:3" x14ac:dyDescent="0.25">
      <c r="A368" s="45"/>
      <c r="B368" s="45"/>
      <c r="C368" s="45"/>
    </row>
    <row r="369" spans="1:3" x14ac:dyDescent="0.25">
      <c r="A369" s="45"/>
      <c r="B369" s="45"/>
      <c r="C369" s="45"/>
    </row>
    <row r="370" spans="1:3" x14ac:dyDescent="0.25">
      <c r="A370" s="45"/>
      <c r="B370" s="45"/>
      <c r="C370" s="45"/>
    </row>
    <row r="371" spans="1:3" x14ac:dyDescent="0.25">
      <c r="A371" s="45"/>
      <c r="B371" s="45"/>
      <c r="C371" s="45"/>
    </row>
    <row r="372" spans="1:3" x14ac:dyDescent="0.25">
      <c r="A372" s="45"/>
      <c r="B372" s="45"/>
      <c r="C372" s="45"/>
    </row>
    <row r="373" spans="1:3" x14ac:dyDescent="0.25">
      <c r="A373" s="45"/>
      <c r="B373" s="45"/>
      <c r="C373" s="45"/>
    </row>
    <row r="374" spans="1:3" x14ac:dyDescent="0.25">
      <c r="A374" s="45"/>
      <c r="B374" s="45"/>
      <c r="C374" s="45"/>
    </row>
    <row r="375" spans="1:3" x14ac:dyDescent="0.25">
      <c r="A375" s="45"/>
      <c r="B375" s="45"/>
      <c r="C375" s="45"/>
    </row>
    <row r="376" spans="1:3" x14ac:dyDescent="0.25">
      <c r="A376" s="45"/>
      <c r="B376" s="45"/>
      <c r="C376" s="45"/>
    </row>
    <row r="377" spans="1:3" x14ac:dyDescent="0.25">
      <c r="A377" s="45"/>
      <c r="B377" s="45"/>
      <c r="C377" s="45"/>
    </row>
    <row r="378" spans="1:3" x14ac:dyDescent="0.25">
      <c r="A378" s="45"/>
      <c r="B378" s="45"/>
      <c r="C378" s="45"/>
    </row>
    <row r="379" spans="1:3" x14ac:dyDescent="0.25">
      <c r="A379" s="45"/>
      <c r="B379" s="45"/>
      <c r="C379" s="45"/>
    </row>
    <row r="380" spans="1:3" x14ac:dyDescent="0.25">
      <c r="A380" s="45"/>
      <c r="B380" s="45"/>
      <c r="C380" s="45"/>
    </row>
    <row r="381" spans="1:3" x14ac:dyDescent="0.25">
      <c r="A381" s="45"/>
      <c r="B381" s="45"/>
      <c r="C381" s="45"/>
    </row>
    <row r="382" spans="1:3" x14ac:dyDescent="0.25">
      <c r="A382" s="45"/>
      <c r="B382" s="45"/>
      <c r="C382" s="45"/>
    </row>
    <row r="383" spans="1:3" x14ac:dyDescent="0.25">
      <c r="A383" s="45"/>
      <c r="B383" s="45"/>
      <c r="C383" s="45"/>
    </row>
    <row r="384" spans="1:3" x14ac:dyDescent="0.25">
      <c r="A384" s="45"/>
      <c r="B384" s="45"/>
      <c r="C384" s="45"/>
    </row>
    <row r="385" spans="1:3" x14ac:dyDescent="0.25">
      <c r="A385" s="45"/>
      <c r="B385" s="45"/>
      <c r="C385" s="45"/>
    </row>
    <row r="386" spans="1:3" x14ac:dyDescent="0.25">
      <c r="A386" s="45"/>
      <c r="B386" s="45"/>
      <c r="C386" s="45"/>
    </row>
    <row r="387" spans="1:3" x14ac:dyDescent="0.25">
      <c r="A387" s="45"/>
      <c r="B387" s="45"/>
      <c r="C387" s="45"/>
    </row>
    <row r="388" spans="1:3" x14ac:dyDescent="0.25">
      <c r="A388" s="45"/>
      <c r="B388" s="45"/>
      <c r="C388" s="45"/>
    </row>
    <row r="389" spans="1:3" x14ac:dyDescent="0.25">
      <c r="A389" s="45"/>
      <c r="B389" s="45"/>
      <c r="C389" s="45"/>
    </row>
    <row r="390" spans="1:3" x14ac:dyDescent="0.25">
      <c r="A390" s="45"/>
      <c r="B390" s="45"/>
      <c r="C390" s="45"/>
    </row>
    <row r="391" spans="1:3" x14ac:dyDescent="0.25">
      <c r="A391" s="45"/>
      <c r="B391" s="45"/>
      <c r="C391" s="45"/>
    </row>
    <row r="392" spans="1:3" x14ac:dyDescent="0.25">
      <c r="A392" s="45"/>
      <c r="B392" s="45"/>
      <c r="C392" s="45"/>
    </row>
    <row r="393" spans="1:3" x14ac:dyDescent="0.25">
      <c r="A393" s="45"/>
      <c r="B393" s="45"/>
      <c r="C393" s="45"/>
    </row>
    <row r="394" spans="1:3" x14ac:dyDescent="0.25">
      <c r="A394" s="45"/>
      <c r="B394" s="45"/>
      <c r="C394" s="45"/>
    </row>
    <row r="395" spans="1:3" x14ac:dyDescent="0.25">
      <c r="A395" s="45"/>
      <c r="B395" s="45"/>
      <c r="C395" s="45"/>
    </row>
    <row r="396" spans="1:3" x14ac:dyDescent="0.25">
      <c r="A396" s="45"/>
      <c r="B396" s="45"/>
      <c r="C396" s="45"/>
    </row>
    <row r="397" spans="1:3" x14ac:dyDescent="0.25">
      <c r="A397" s="45"/>
      <c r="B397" s="45"/>
      <c r="C397" s="45"/>
    </row>
    <row r="398" spans="1:3" x14ac:dyDescent="0.25">
      <c r="A398" s="45"/>
      <c r="B398" s="45"/>
      <c r="C398" s="45"/>
    </row>
    <row r="399" spans="1:3" x14ac:dyDescent="0.25">
      <c r="A399" s="45"/>
      <c r="B399" s="45"/>
      <c r="C399" s="45"/>
    </row>
    <row r="400" spans="1:3" x14ac:dyDescent="0.25">
      <c r="A400" s="45"/>
      <c r="B400" s="45"/>
      <c r="C400" s="45"/>
    </row>
    <row r="401" spans="1:3" x14ac:dyDescent="0.25">
      <c r="A401" s="45"/>
      <c r="B401" s="45"/>
      <c r="C401" s="45"/>
    </row>
    <row r="402" spans="1:3" x14ac:dyDescent="0.25">
      <c r="A402" s="45"/>
      <c r="B402" s="45"/>
      <c r="C402" s="45"/>
    </row>
    <row r="403" spans="1:3" x14ac:dyDescent="0.25">
      <c r="A403" s="45"/>
      <c r="B403" s="45"/>
      <c r="C403" s="45"/>
    </row>
    <row r="404" spans="1:3" x14ac:dyDescent="0.25">
      <c r="A404" s="45"/>
      <c r="B404" s="45"/>
      <c r="C404" s="45"/>
    </row>
    <row r="405" spans="1:3" x14ac:dyDescent="0.25">
      <c r="A405" s="45"/>
      <c r="B405" s="45"/>
      <c r="C405" s="45"/>
    </row>
    <row r="406" spans="1:3" x14ac:dyDescent="0.25">
      <c r="A406" s="45"/>
      <c r="B406" s="45"/>
      <c r="C406" s="45"/>
    </row>
    <row r="407" spans="1:3" x14ac:dyDescent="0.25">
      <c r="A407" s="45"/>
      <c r="B407" s="45"/>
      <c r="C407" s="45"/>
    </row>
    <row r="408" spans="1:3" x14ac:dyDescent="0.25">
      <c r="A408" s="45"/>
      <c r="B408" s="45"/>
      <c r="C408" s="45"/>
    </row>
    <row r="409" spans="1:3" x14ac:dyDescent="0.25">
      <c r="A409" s="45"/>
      <c r="B409" s="45"/>
      <c r="C409" s="45"/>
    </row>
    <row r="410" spans="1:3" x14ac:dyDescent="0.25">
      <c r="A410" s="45"/>
      <c r="B410" s="45"/>
      <c r="C410" s="45"/>
    </row>
    <row r="411" spans="1:3" x14ac:dyDescent="0.25">
      <c r="A411" s="45"/>
      <c r="B411" s="45"/>
      <c r="C411" s="45"/>
    </row>
    <row r="412" spans="1:3" x14ac:dyDescent="0.25">
      <c r="A412" s="45"/>
      <c r="B412" s="45"/>
      <c r="C412" s="45"/>
    </row>
    <row r="413" spans="1:3" x14ac:dyDescent="0.25">
      <c r="A413" s="45"/>
      <c r="B413" s="45"/>
      <c r="C413" s="45"/>
    </row>
    <row r="414" spans="1:3" x14ac:dyDescent="0.25">
      <c r="A414" s="45"/>
      <c r="B414" s="45"/>
      <c r="C414" s="45"/>
    </row>
    <row r="415" spans="1:3" x14ac:dyDescent="0.25">
      <c r="A415" s="45"/>
      <c r="B415" s="45"/>
      <c r="C415" s="45"/>
    </row>
    <row r="416" spans="1:3" x14ac:dyDescent="0.25">
      <c r="A416" s="45"/>
      <c r="B416" s="45"/>
      <c r="C416" s="45"/>
    </row>
    <row r="417" spans="1:3" x14ac:dyDescent="0.25">
      <c r="A417" s="45"/>
      <c r="B417" s="45"/>
      <c r="C417" s="45"/>
    </row>
    <row r="418" spans="1:3" x14ac:dyDescent="0.25">
      <c r="A418" s="45"/>
      <c r="B418" s="45"/>
      <c r="C418" s="45"/>
    </row>
    <row r="419" spans="1:3" x14ac:dyDescent="0.25">
      <c r="A419" s="45"/>
      <c r="B419" s="45"/>
      <c r="C419" s="45"/>
    </row>
    <row r="420" spans="1:3" x14ac:dyDescent="0.25">
      <c r="A420" s="45"/>
      <c r="B420" s="45"/>
      <c r="C420" s="45"/>
    </row>
    <row r="421" spans="1:3" x14ac:dyDescent="0.25">
      <c r="A421" s="45"/>
      <c r="B421" s="45"/>
      <c r="C421" s="45"/>
    </row>
    <row r="422" spans="1:3" x14ac:dyDescent="0.25">
      <c r="A422" s="45"/>
      <c r="B422" s="45"/>
      <c r="C422" s="45"/>
    </row>
    <row r="423" spans="1:3" x14ac:dyDescent="0.25">
      <c r="A423" s="45"/>
      <c r="B423" s="45"/>
      <c r="C423" s="45"/>
    </row>
    <row r="424" spans="1:3" x14ac:dyDescent="0.25">
      <c r="A424" s="45"/>
      <c r="B424" s="45"/>
      <c r="C424" s="45"/>
    </row>
    <row r="425" spans="1:3" x14ac:dyDescent="0.25">
      <c r="A425" s="45"/>
      <c r="B425" s="45"/>
      <c r="C425" s="45"/>
    </row>
    <row r="426" spans="1:3" x14ac:dyDescent="0.25">
      <c r="A426" s="45"/>
      <c r="B426" s="45"/>
      <c r="C426" s="45"/>
    </row>
    <row r="427" spans="1:3" x14ac:dyDescent="0.25">
      <c r="A427" s="45"/>
      <c r="B427" s="45"/>
      <c r="C427" s="45"/>
    </row>
    <row r="428" spans="1:3" x14ac:dyDescent="0.25">
      <c r="A428" s="45"/>
      <c r="B428" s="45"/>
      <c r="C428" s="45"/>
    </row>
    <row r="429" spans="1:3" x14ac:dyDescent="0.25">
      <c r="A429" s="45"/>
      <c r="B429" s="45"/>
      <c r="C429" s="45"/>
    </row>
    <row r="430" spans="1:3" x14ac:dyDescent="0.25">
      <c r="A430" s="45"/>
      <c r="B430" s="45"/>
      <c r="C430" s="45"/>
    </row>
    <row r="431" spans="1:3" x14ac:dyDescent="0.25">
      <c r="A431" s="45"/>
      <c r="B431" s="45"/>
      <c r="C431" s="45"/>
    </row>
    <row r="432" spans="1:3" x14ac:dyDescent="0.25">
      <c r="A432" s="45"/>
      <c r="B432" s="45"/>
      <c r="C432" s="45"/>
    </row>
    <row r="433" spans="1:3" x14ac:dyDescent="0.25">
      <c r="A433" s="45"/>
      <c r="B433" s="45"/>
      <c r="C433" s="45"/>
    </row>
    <row r="434" spans="1:3" x14ac:dyDescent="0.25">
      <c r="A434" s="45"/>
      <c r="B434" s="45"/>
      <c r="C434" s="45"/>
    </row>
    <row r="435" spans="1:3" x14ac:dyDescent="0.25">
      <c r="A435" s="45"/>
      <c r="B435" s="45"/>
      <c r="C435" s="45"/>
    </row>
    <row r="436" spans="1:3" x14ac:dyDescent="0.25">
      <c r="A436" s="45"/>
      <c r="B436" s="45"/>
      <c r="C436" s="45"/>
    </row>
    <row r="437" spans="1:3" x14ac:dyDescent="0.25">
      <c r="A437" s="45"/>
      <c r="B437" s="45"/>
      <c r="C437" s="45"/>
    </row>
    <row r="438" spans="1:3" x14ac:dyDescent="0.25">
      <c r="A438" s="45"/>
      <c r="B438" s="45"/>
      <c r="C438" s="45"/>
    </row>
    <row r="439" spans="1:3" x14ac:dyDescent="0.25">
      <c r="A439" s="45"/>
      <c r="B439" s="45"/>
      <c r="C439" s="45"/>
    </row>
    <row r="440" spans="1:3" x14ac:dyDescent="0.25">
      <c r="A440" s="45"/>
      <c r="B440" s="45"/>
      <c r="C440" s="45"/>
    </row>
    <row r="441" spans="1:3" x14ac:dyDescent="0.25">
      <c r="A441" s="45"/>
      <c r="B441" s="45"/>
      <c r="C441" s="45"/>
    </row>
    <row r="442" spans="1:3" x14ac:dyDescent="0.25">
      <c r="A442" s="45"/>
      <c r="B442" s="45"/>
      <c r="C442" s="45"/>
    </row>
    <row r="443" spans="1:3" x14ac:dyDescent="0.25">
      <c r="A443" s="45"/>
      <c r="B443" s="45"/>
      <c r="C443" s="45"/>
    </row>
    <row r="444" spans="1:3" x14ac:dyDescent="0.25">
      <c r="A444" s="45"/>
      <c r="B444" s="45"/>
      <c r="C444" s="45"/>
    </row>
    <row r="445" spans="1:3" x14ac:dyDescent="0.25">
      <c r="A445" s="45"/>
      <c r="B445" s="45"/>
      <c r="C445" s="45"/>
    </row>
    <row r="446" spans="1:3" x14ac:dyDescent="0.25">
      <c r="A446" s="45"/>
      <c r="B446" s="45"/>
      <c r="C446" s="45"/>
    </row>
    <row r="447" spans="1:3" x14ac:dyDescent="0.25">
      <c r="A447" s="45"/>
      <c r="B447" s="45"/>
      <c r="C447" s="45"/>
    </row>
    <row r="448" spans="1:3" x14ac:dyDescent="0.25">
      <c r="A448" s="45"/>
      <c r="B448" s="45"/>
      <c r="C448" s="45"/>
    </row>
    <row r="449" spans="1:3" x14ac:dyDescent="0.25">
      <c r="A449" s="45"/>
      <c r="B449" s="45"/>
      <c r="C449" s="45"/>
    </row>
    <row r="450" spans="1:3" x14ac:dyDescent="0.25">
      <c r="A450" s="45"/>
      <c r="B450" s="45"/>
      <c r="C450" s="45"/>
    </row>
    <row r="451" spans="1:3" x14ac:dyDescent="0.25">
      <c r="A451" s="45"/>
      <c r="B451" s="45"/>
      <c r="C451" s="45"/>
    </row>
    <row r="452" spans="1:3" x14ac:dyDescent="0.25">
      <c r="A452" s="45"/>
      <c r="B452" s="45"/>
      <c r="C452" s="45"/>
    </row>
    <row r="453" spans="1:3" x14ac:dyDescent="0.25">
      <c r="A453" s="45"/>
      <c r="B453" s="45"/>
      <c r="C453" s="45"/>
    </row>
    <row r="454" spans="1:3" x14ac:dyDescent="0.25">
      <c r="A454" s="45"/>
      <c r="B454" s="45"/>
      <c r="C454" s="45"/>
    </row>
    <row r="455" spans="1:3" x14ac:dyDescent="0.25">
      <c r="A455" s="45"/>
      <c r="B455" s="45"/>
      <c r="C455" s="45"/>
    </row>
    <row r="456" spans="1:3" x14ac:dyDescent="0.25">
      <c r="A456" s="45"/>
      <c r="B456" s="45"/>
      <c r="C456" s="45"/>
    </row>
    <row r="457" spans="1:3" x14ac:dyDescent="0.25">
      <c r="A457" s="45"/>
      <c r="B457" s="45"/>
      <c r="C457" s="45"/>
    </row>
    <row r="458" spans="1:3" x14ac:dyDescent="0.25">
      <c r="A458" s="45"/>
      <c r="B458" s="45"/>
      <c r="C458" s="45"/>
    </row>
    <row r="459" spans="1:3" x14ac:dyDescent="0.25">
      <c r="A459" s="45"/>
      <c r="B459" s="45"/>
      <c r="C459" s="45"/>
    </row>
    <row r="460" spans="1:3" x14ac:dyDescent="0.25">
      <c r="A460" s="45"/>
      <c r="B460" s="45"/>
      <c r="C460" s="45"/>
    </row>
    <row r="461" spans="1:3" x14ac:dyDescent="0.25">
      <c r="A461" s="45"/>
      <c r="B461" s="45"/>
      <c r="C461" s="45"/>
    </row>
    <row r="462" spans="1:3" x14ac:dyDescent="0.25">
      <c r="A462" s="45"/>
      <c r="B462" s="45"/>
      <c r="C462" s="45"/>
    </row>
    <row r="463" spans="1:3" x14ac:dyDescent="0.25">
      <c r="A463" s="45"/>
      <c r="B463" s="45"/>
      <c r="C463" s="45"/>
    </row>
    <row r="464" spans="1:3" x14ac:dyDescent="0.25">
      <c r="A464" s="45"/>
      <c r="B464" s="45"/>
      <c r="C464" s="45"/>
    </row>
    <row r="465" spans="1:3" x14ac:dyDescent="0.25">
      <c r="A465" s="45"/>
      <c r="B465" s="45"/>
      <c r="C465" s="45"/>
    </row>
    <row r="466" spans="1:3" x14ac:dyDescent="0.25">
      <c r="A466" s="45"/>
      <c r="B466" s="45"/>
      <c r="C466" s="45"/>
    </row>
    <row r="467" spans="1:3" x14ac:dyDescent="0.25">
      <c r="A467" s="45"/>
      <c r="B467" s="45"/>
      <c r="C467" s="45"/>
    </row>
    <row r="468" spans="1:3" x14ac:dyDescent="0.25">
      <c r="A468" s="45"/>
      <c r="B468" s="45"/>
      <c r="C468" s="45"/>
    </row>
    <row r="469" spans="1:3" x14ac:dyDescent="0.25">
      <c r="A469" s="45"/>
      <c r="B469" s="45"/>
      <c r="C469" s="45"/>
    </row>
    <row r="470" spans="1:3" x14ac:dyDescent="0.25">
      <c r="A470" s="45"/>
      <c r="B470" s="45"/>
      <c r="C470" s="45"/>
    </row>
    <row r="471" spans="1:3" x14ac:dyDescent="0.25">
      <c r="A471" s="45"/>
      <c r="B471" s="45"/>
      <c r="C471" s="45"/>
    </row>
    <row r="472" spans="1:3" x14ac:dyDescent="0.25">
      <c r="A472" s="45"/>
      <c r="B472" s="45"/>
      <c r="C472" s="45"/>
    </row>
    <row r="473" spans="1:3" x14ac:dyDescent="0.25">
      <c r="A473" s="45"/>
      <c r="B473" s="45"/>
      <c r="C473" s="45"/>
    </row>
    <row r="474" spans="1:3" x14ac:dyDescent="0.25">
      <c r="A474" s="45"/>
      <c r="B474" s="45"/>
      <c r="C474" s="45"/>
    </row>
    <row r="475" spans="1:3" x14ac:dyDescent="0.25">
      <c r="A475" s="45"/>
      <c r="B475" s="45"/>
      <c r="C475" s="45"/>
    </row>
    <row r="476" spans="1:3" x14ac:dyDescent="0.25">
      <c r="A476" s="45"/>
      <c r="B476" s="45"/>
      <c r="C476" s="45"/>
    </row>
    <row r="477" spans="1:3" x14ac:dyDescent="0.25">
      <c r="A477" s="45"/>
      <c r="B477" s="45"/>
      <c r="C477" s="45"/>
    </row>
    <row r="478" spans="1:3" x14ac:dyDescent="0.25">
      <c r="A478" s="45"/>
      <c r="B478" s="45"/>
      <c r="C478" s="45"/>
    </row>
    <row r="479" spans="1:3" x14ac:dyDescent="0.25">
      <c r="A479" s="45"/>
      <c r="B479" s="45"/>
      <c r="C479" s="45"/>
    </row>
    <row r="480" spans="1:3" x14ac:dyDescent="0.25">
      <c r="A480" s="45"/>
      <c r="B480" s="45"/>
      <c r="C480" s="45"/>
    </row>
    <row r="481" spans="1:3" x14ac:dyDescent="0.25">
      <c r="A481" s="45"/>
      <c r="B481" s="45"/>
      <c r="C481" s="45"/>
    </row>
    <row r="482" spans="1:3" x14ac:dyDescent="0.25">
      <c r="A482" s="45"/>
      <c r="B482" s="45"/>
      <c r="C482" s="45"/>
    </row>
    <row r="483" spans="1:3" x14ac:dyDescent="0.25">
      <c r="A483" s="45"/>
      <c r="B483" s="45"/>
      <c r="C483" s="45"/>
    </row>
    <row r="484" spans="1:3" x14ac:dyDescent="0.25">
      <c r="A484" s="45"/>
      <c r="B484" s="45"/>
      <c r="C484" s="45"/>
    </row>
    <row r="485" spans="1:3" x14ac:dyDescent="0.25">
      <c r="A485" s="45"/>
      <c r="B485" s="45"/>
      <c r="C485" s="45"/>
    </row>
    <row r="486" spans="1:3" x14ac:dyDescent="0.25">
      <c r="A486" s="45"/>
      <c r="B486" s="45"/>
      <c r="C486" s="45"/>
    </row>
    <row r="487" spans="1:3" x14ac:dyDescent="0.25">
      <c r="A487" s="45"/>
      <c r="B487" s="45"/>
      <c r="C487" s="45"/>
    </row>
    <row r="488" spans="1:3" x14ac:dyDescent="0.25">
      <c r="A488" s="45"/>
      <c r="B488" s="45"/>
      <c r="C488" s="45"/>
    </row>
    <row r="489" spans="1:3" x14ac:dyDescent="0.25">
      <c r="A489" s="45"/>
      <c r="B489" s="45"/>
      <c r="C489" s="45"/>
    </row>
    <row r="490" spans="1:3" x14ac:dyDescent="0.25">
      <c r="A490" s="45"/>
      <c r="B490" s="45"/>
      <c r="C490" s="45"/>
    </row>
    <row r="491" spans="1:3" x14ac:dyDescent="0.25">
      <c r="A491" s="45"/>
      <c r="B491" s="45"/>
      <c r="C491" s="45"/>
    </row>
    <row r="492" spans="1:3" x14ac:dyDescent="0.25">
      <c r="A492" s="45"/>
      <c r="B492" s="45"/>
      <c r="C492" s="45"/>
    </row>
    <row r="493" spans="1:3" x14ac:dyDescent="0.25">
      <c r="A493" s="45"/>
      <c r="B493" s="45"/>
      <c r="C493" s="45"/>
    </row>
    <row r="494" spans="1:3" x14ac:dyDescent="0.25">
      <c r="A494" s="45"/>
      <c r="B494" s="45"/>
      <c r="C494" s="45"/>
    </row>
    <row r="495" spans="1:3" x14ac:dyDescent="0.25">
      <c r="A495" s="45"/>
      <c r="B495" s="45"/>
      <c r="C495" s="45"/>
    </row>
    <row r="496" spans="1:3" x14ac:dyDescent="0.25">
      <c r="A496" s="45"/>
      <c r="B496" s="45"/>
      <c r="C496" s="45"/>
    </row>
    <row r="497" spans="1:3" x14ac:dyDescent="0.25">
      <c r="A497" s="45"/>
      <c r="B497" s="45"/>
      <c r="C497" s="45"/>
    </row>
    <row r="498" spans="1:3" x14ac:dyDescent="0.25">
      <c r="A498" s="45"/>
      <c r="B498" s="45"/>
      <c r="C498" s="45"/>
    </row>
    <row r="499" spans="1:3" x14ac:dyDescent="0.25">
      <c r="A499" s="45"/>
      <c r="B499" s="45"/>
      <c r="C499" s="45"/>
    </row>
    <row r="500" spans="1:3" x14ac:dyDescent="0.25">
      <c r="A500" s="45"/>
      <c r="B500" s="45"/>
      <c r="C500" s="45"/>
    </row>
    <row r="501" spans="1:3" x14ac:dyDescent="0.25">
      <c r="A501" s="45"/>
      <c r="B501" s="45"/>
      <c r="C501" s="45"/>
    </row>
    <row r="502" spans="1:3" x14ac:dyDescent="0.25">
      <c r="A502" s="45"/>
      <c r="B502" s="45"/>
      <c r="C502" s="45"/>
    </row>
    <row r="503" spans="1:3" x14ac:dyDescent="0.25">
      <c r="A503" s="45"/>
      <c r="B503" s="45"/>
      <c r="C503" s="45"/>
    </row>
    <row r="504" spans="1:3" x14ac:dyDescent="0.25">
      <c r="A504" s="45"/>
      <c r="B504" s="45"/>
      <c r="C504" s="45"/>
    </row>
    <row r="505" spans="1:3" x14ac:dyDescent="0.25">
      <c r="A505" s="45"/>
      <c r="B505" s="45"/>
      <c r="C505" s="45"/>
    </row>
    <row r="506" spans="1:3" x14ac:dyDescent="0.25">
      <c r="A506" s="45"/>
      <c r="B506" s="45"/>
      <c r="C506" s="45"/>
    </row>
    <row r="507" spans="1:3" x14ac:dyDescent="0.25">
      <c r="A507" s="45"/>
      <c r="B507" s="45"/>
      <c r="C507" s="45"/>
    </row>
    <row r="508" spans="1:3" x14ac:dyDescent="0.25">
      <c r="A508" s="45"/>
      <c r="B508" s="45"/>
      <c r="C508" s="45"/>
    </row>
    <row r="509" spans="1:3" x14ac:dyDescent="0.25">
      <c r="A509" s="45"/>
      <c r="B509" s="45"/>
      <c r="C509" s="45"/>
    </row>
    <row r="510" spans="1:3" x14ac:dyDescent="0.25">
      <c r="A510" s="45"/>
      <c r="B510" s="45"/>
      <c r="C510" s="45"/>
    </row>
    <row r="511" spans="1:3" x14ac:dyDescent="0.25">
      <c r="A511" s="45"/>
      <c r="B511" s="45"/>
      <c r="C511" s="45"/>
    </row>
    <row r="512" spans="1:3" x14ac:dyDescent="0.25">
      <c r="A512" s="45"/>
      <c r="B512" s="45"/>
      <c r="C512" s="45"/>
    </row>
    <row r="513" spans="1:3" x14ac:dyDescent="0.25">
      <c r="A513" s="45"/>
      <c r="B513" s="45"/>
      <c r="C513" s="45"/>
    </row>
    <row r="514" spans="1:3" x14ac:dyDescent="0.25">
      <c r="A514" s="45"/>
      <c r="B514" s="45"/>
      <c r="C514" s="45"/>
    </row>
    <row r="515" spans="1:3" x14ac:dyDescent="0.25">
      <c r="A515" s="45"/>
      <c r="B515" s="45"/>
      <c r="C515" s="45"/>
    </row>
    <row r="516" spans="1:3" x14ac:dyDescent="0.25">
      <c r="A516" s="45"/>
      <c r="B516" s="45"/>
      <c r="C516" s="45"/>
    </row>
    <row r="517" spans="1:3" x14ac:dyDescent="0.25">
      <c r="A517" s="45"/>
      <c r="B517" s="45"/>
      <c r="C517" s="45"/>
    </row>
    <row r="518" spans="1:3" x14ac:dyDescent="0.25">
      <c r="A518" s="45"/>
      <c r="B518" s="45"/>
      <c r="C518" s="45"/>
    </row>
    <row r="519" spans="1:3" x14ac:dyDescent="0.25">
      <c r="A519" s="45"/>
      <c r="B519" s="45"/>
      <c r="C519" s="45"/>
    </row>
    <row r="520" spans="1:3" x14ac:dyDescent="0.25">
      <c r="A520" s="45"/>
      <c r="B520" s="45"/>
      <c r="C520" s="45"/>
    </row>
    <row r="521" spans="1:3" x14ac:dyDescent="0.25">
      <c r="A521" s="45"/>
      <c r="B521" s="45"/>
      <c r="C521" s="45"/>
    </row>
    <row r="522" spans="1:3" x14ac:dyDescent="0.25">
      <c r="A522" s="45"/>
      <c r="B522" s="45"/>
      <c r="C522" s="45"/>
    </row>
    <row r="523" spans="1:3" x14ac:dyDescent="0.25">
      <c r="A523" s="45"/>
      <c r="B523" s="45"/>
      <c r="C523" s="45"/>
    </row>
    <row r="524" spans="1:3" x14ac:dyDescent="0.25">
      <c r="A524" s="45"/>
      <c r="B524" s="45"/>
      <c r="C524" s="45"/>
    </row>
    <row r="525" spans="1:3" x14ac:dyDescent="0.25">
      <c r="A525" s="45"/>
      <c r="B525" s="45"/>
      <c r="C525" s="45"/>
    </row>
    <row r="526" spans="1:3" x14ac:dyDescent="0.25">
      <c r="A526" s="45"/>
      <c r="B526" s="45"/>
      <c r="C526" s="45"/>
    </row>
    <row r="527" spans="1:3" x14ac:dyDescent="0.25">
      <c r="A527" s="45"/>
      <c r="B527" s="45"/>
      <c r="C527" s="45"/>
    </row>
    <row r="528" spans="1:3" x14ac:dyDescent="0.25">
      <c r="A528" s="45"/>
      <c r="B528" s="45"/>
      <c r="C528" s="45"/>
    </row>
    <row r="529" spans="1:3" x14ac:dyDescent="0.25">
      <c r="A529" s="45"/>
      <c r="B529" s="45"/>
      <c r="C529" s="45"/>
    </row>
    <row r="530" spans="1:3" x14ac:dyDescent="0.25">
      <c r="A530" s="45"/>
      <c r="B530" s="45"/>
      <c r="C530" s="45"/>
    </row>
    <row r="531" spans="1:3" x14ac:dyDescent="0.25">
      <c r="A531" s="45"/>
      <c r="B531" s="45"/>
      <c r="C531" s="45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45"/>
      <c r="B535" s="45"/>
      <c r="C535" s="45"/>
    </row>
    <row r="536" spans="1:3" x14ac:dyDescent="0.25">
      <c r="A536" s="45"/>
      <c r="B536" s="45"/>
      <c r="C536" s="45"/>
    </row>
    <row r="537" spans="1:3" x14ac:dyDescent="0.25">
      <c r="A537" s="45"/>
      <c r="B537" s="45"/>
      <c r="C537" s="45"/>
    </row>
    <row r="538" spans="1:3" x14ac:dyDescent="0.25">
      <c r="A538" s="45"/>
      <c r="B538" s="45"/>
      <c r="C538" s="45"/>
    </row>
    <row r="539" spans="1:3" x14ac:dyDescent="0.25">
      <c r="A539" s="45"/>
      <c r="B539" s="45"/>
      <c r="C539" s="45"/>
    </row>
    <row r="540" spans="1:3" x14ac:dyDescent="0.25">
      <c r="A540" s="45"/>
      <c r="B540" s="45"/>
      <c r="C540" s="45"/>
    </row>
    <row r="541" spans="1:3" x14ac:dyDescent="0.25">
      <c r="A541" s="45"/>
      <c r="B541" s="45"/>
      <c r="C541" s="45"/>
    </row>
    <row r="542" spans="1:3" x14ac:dyDescent="0.25">
      <c r="A542" s="45"/>
      <c r="B542" s="45"/>
      <c r="C542" s="45"/>
    </row>
    <row r="543" spans="1:3" x14ac:dyDescent="0.25">
      <c r="A543" s="45"/>
      <c r="B543" s="45"/>
      <c r="C543" s="45"/>
    </row>
    <row r="544" spans="1:3" x14ac:dyDescent="0.25">
      <c r="A544" s="45"/>
      <c r="B544" s="45"/>
      <c r="C544" s="45"/>
    </row>
    <row r="545" spans="1:3" x14ac:dyDescent="0.25">
      <c r="A545" s="45"/>
      <c r="B545" s="45"/>
      <c r="C545" s="45"/>
    </row>
    <row r="546" spans="1:3" x14ac:dyDescent="0.25">
      <c r="A546" s="45"/>
      <c r="B546" s="45"/>
      <c r="C546" s="45"/>
    </row>
    <row r="547" spans="1:3" x14ac:dyDescent="0.25">
      <c r="A547" s="45"/>
      <c r="B547" s="45"/>
      <c r="C547" s="45"/>
    </row>
    <row r="548" spans="1:3" x14ac:dyDescent="0.25">
      <c r="A548" s="45"/>
      <c r="B548" s="45"/>
      <c r="C548" s="45"/>
    </row>
    <row r="549" spans="1:3" x14ac:dyDescent="0.25">
      <c r="A549" s="45"/>
      <c r="B549" s="45"/>
      <c r="C549" s="45"/>
    </row>
    <row r="550" spans="1:3" x14ac:dyDescent="0.25">
      <c r="A550" s="45"/>
      <c r="B550" s="45"/>
      <c r="C550" s="45"/>
    </row>
    <row r="551" spans="1:3" x14ac:dyDescent="0.25">
      <c r="A551" s="45"/>
      <c r="B551" s="45"/>
      <c r="C551" s="45"/>
    </row>
    <row r="552" spans="1:3" x14ac:dyDescent="0.25">
      <c r="A552" s="45"/>
      <c r="B552" s="45"/>
      <c r="C552" s="45"/>
    </row>
    <row r="553" spans="1:3" x14ac:dyDescent="0.25">
      <c r="A553" s="45"/>
      <c r="B553" s="45"/>
      <c r="C553" s="45"/>
    </row>
    <row r="554" spans="1:3" x14ac:dyDescent="0.25">
      <c r="A554" s="45"/>
      <c r="B554" s="45"/>
      <c r="C554" s="45"/>
    </row>
    <row r="555" spans="1:3" x14ac:dyDescent="0.25">
      <c r="A555" s="45"/>
      <c r="B555" s="45"/>
      <c r="C555" s="45"/>
    </row>
    <row r="556" spans="1:3" x14ac:dyDescent="0.25">
      <c r="A556" s="45"/>
      <c r="B556" s="45"/>
      <c r="C556" s="45"/>
    </row>
    <row r="557" spans="1:3" x14ac:dyDescent="0.25">
      <c r="A557" s="45"/>
      <c r="B557" s="45"/>
      <c r="C557" s="45"/>
    </row>
    <row r="558" spans="1:3" x14ac:dyDescent="0.25">
      <c r="A558" s="45"/>
      <c r="B558" s="45"/>
      <c r="C558" s="45"/>
    </row>
    <row r="559" spans="1:3" x14ac:dyDescent="0.25">
      <c r="A559" s="45"/>
      <c r="B559" s="45"/>
      <c r="C559" s="45"/>
    </row>
    <row r="560" spans="1:3" x14ac:dyDescent="0.25">
      <c r="A560" s="45"/>
      <c r="B560" s="45"/>
      <c r="C560" s="45"/>
    </row>
    <row r="561" spans="1:3" x14ac:dyDescent="0.25">
      <c r="A561" s="45"/>
      <c r="B561" s="45"/>
      <c r="C561" s="45"/>
    </row>
    <row r="562" spans="1:3" x14ac:dyDescent="0.25">
      <c r="A562" s="45"/>
      <c r="B562" s="45"/>
      <c r="C562" s="45"/>
    </row>
    <row r="563" spans="1:3" x14ac:dyDescent="0.25">
      <c r="A563" s="45"/>
      <c r="B563" s="45"/>
      <c r="C563" s="45"/>
    </row>
    <row r="564" spans="1:3" x14ac:dyDescent="0.25">
      <c r="A564" s="45"/>
      <c r="B564" s="45"/>
      <c r="C564" s="45"/>
    </row>
    <row r="565" spans="1:3" x14ac:dyDescent="0.25">
      <c r="A565" s="45"/>
      <c r="B565" s="45"/>
      <c r="C565" s="45"/>
    </row>
    <row r="566" spans="1:3" x14ac:dyDescent="0.25">
      <c r="A566" s="45"/>
      <c r="B566" s="45"/>
      <c r="C566" s="45"/>
    </row>
    <row r="567" spans="1:3" x14ac:dyDescent="0.25">
      <c r="A567" s="45"/>
      <c r="B567" s="45"/>
      <c r="C567" s="45"/>
    </row>
    <row r="568" spans="1:3" x14ac:dyDescent="0.25">
      <c r="A568" s="45"/>
      <c r="B568" s="45"/>
      <c r="C568" s="45"/>
    </row>
    <row r="569" spans="1:3" x14ac:dyDescent="0.25">
      <c r="A569" s="45"/>
      <c r="B569" s="45"/>
      <c r="C569" s="45"/>
    </row>
    <row r="570" spans="1:3" x14ac:dyDescent="0.25">
      <c r="A570" s="45"/>
      <c r="B570" s="45"/>
      <c r="C570" s="45"/>
    </row>
    <row r="571" spans="1:3" x14ac:dyDescent="0.25">
      <c r="A571" s="45"/>
      <c r="B571" s="45"/>
      <c r="C571" s="45"/>
    </row>
    <row r="572" spans="1:3" x14ac:dyDescent="0.25">
      <c r="A572" s="45"/>
      <c r="B572" s="45"/>
      <c r="C572" s="45"/>
    </row>
    <row r="573" spans="1:3" x14ac:dyDescent="0.25">
      <c r="A573" s="45"/>
      <c r="B573" s="45"/>
      <c r="C573" s="45"/>
    </row>
    <row r="574" spans="1:3" x14ac:dyDescent="0.25">
      <c r="A574" s="45"/>
      <c r="B574" s="45"/>
      <c r="C574" s="45"/>
    </row>
    <row r="575" spans="1:3" x14ac:dyDescent="0.25">
      <c r="A575" s="45"/>
      <c r="B575" s="45"/>
      <c r="C575" s="45"/>
    </row>
    <row r="576" spans="1:3" x14ac:dyDescent="0.25">
      <c r="A576" s="45"/>
      <c r="B576" s="45"/>
      <c r="C576" s="45"/>
    </row>
    <row r="577" spans="1:3" x14ac:dyDescent="0.25">
      <c r="A577" s="45"/>
      <c r="B577" s="45"/>
      <c r="C577" s="45"/>
    </row>
    <row r="578" spans="1:3" x14ac:dyDescent="0.25">
      <c r="A578" s="45"/>
      <c r="B578" s="45"/>
      <c r="C578" s="45"/>
    </row>
    <row r="579" spans="1:3" x14ac:dyDescent="0.25">
      <c r="A579" s="45"/>
      <c r="B579" s="45"/>
      <c r="C579" s="45"/>
    </row>
    <row r="580" spans="1:3" x14ac:dyDescent="0.25">
      <c r="A580" s="45"/>
      <c r="B580" s="45"/>
      <c r="C580" s="45"/>
    </row>
    <row r="581" spans="1:3" x14ac:dyDescent="0.25">
      <c r="A581" s="45"/>
      <c r="B581" s="45"/>
      <c r="C581" s="45"/>
    </row>
    <row r="582" spans="1:3" x14ac:dyDescent="0.25">
      <c r="A582" s="45"/>
      <c r="B582" s="45"/>
      <c r="C582" s="45"/>
    </row>
    <row r="583" spans="1:3" x14ac:dyDescent="0.25">
      <c r="A583" s="45"/>
      <c r="B583" s="45"/>
      <c r="C583" s="45"/>
    </row>
    <row r="584" spans="1:3" x14ac:dyDescent="0.25">
      <c r="A584" s="45"/>
      <c r="B584" s="45"/>
      <c r="C584" s="45"/>
    </row>
    <row r="585" spans="1:3" x14ac:dyDescent="0.25">
      <c r="A585" s="45"/>
      <c r="B585" s="45"/>
      <c r="C585" s="45"/>
    </row>
    <row r="586" spans="1:3" x14ac:dyDescent="0.25">
      <c r="A586" s="45"/>
      <c r="B586" s="45"/>
      <c r="C586" s="45"/>
    </row>
    <row r="587" spans="1:3" x14ac:dyDescent="0.25">
      <c r="A587" s="45"/>
      <c r="B587" s="45"/>
      <c r="C587" s="45"/>
    </row>
    <row r="588" spans="1:3" x14ac:dyDescent="0.25">
      <c r="A588" s="45"/>
      <c r="B588" s="45"/>
      <c r="C588" s="45"/>
    </row>
    <row r="589" spans="1:3" x14ac:dyDescent="0.25">
      <c r="A589" s="45"/>
      <c r="B589" s="45"/>
      <c r="C589" s="45"/>
    </row>
    <row r="590" spans="1:3" x14ac:dyDescent="0.25">
      <c r="A590" s="45"/>
      <c r="B590" s="45"/>
      <c r="C590" s="45"/>
    </row>
    <row r="591" spans="1:3" x14ac:dyDescent="0.25">
      <c r="A591" s="45"/>
      <c r="B591" s="45"/>
      <c r="C591" s="45"/>
    </row>
    <row r="592" spans="1:3" x14ac:dyDescent="0.25">
      <c r="A592" s="45"/>
      <c r="B592" s="45"/>
      <c r="C592" s="45"/>
    </row>
    <row r="593" spans="1:3" x14ac:dyDescent="0.25">
      <c r="A593" s="45"/>
      <c r="B593" s="45"/>
      <c r="C593" s="45"/>
    </row>
    <row r="594" spans="1:3" x14ac:dyDescent="0.25">
      <c r="A594" s="45"/>
      <c r="B594" s="45"/>
      <c r="C594" s="45"/>
    </row>
    <row r="595" spans="1:3" x14ac:dyDescent="0.25">
      <c r="A595" s="45"/>
      <c r="B595" s="45"/>
      <c r="C595" s="45"/>
    </row>
    <row r="596" spans="1:3" x14ac:dyDescent="0.25">
      <c r="A596" s="45"/>
      <c r="B596" s="45"/>
      <c r="C596" s="45"/>
    </row>
    <row r="597" spans="1:3" x14ac:dyDescent="0.25">
      <c r="A597" s="45"/>
      <c r="B597" s="45"/>
      <c r="C597" s="45"/>
    </row>
    <row r="598" spans="1:3" x14ac:dyDescent="0.25">
      <c r="A598" s="45"/>
      <c r="B598" s="45"/>
      <c r="C598" s="45"/>
    </row>
    <row r="599" spans="1:3" x14ac:dyDescent="0.25">
      <c r="A599" s="45"/>
      <c r="B599" s="45"/>
      <c r="C599" s="45"/>
    </row>
    <row r="600" spans="1:3" x14ac:dyDescent="0.25">
      <c r="A600" s="45"/>
      <c r="B600" s="45"/>
      <c r="C600" s="45"/>
    </row>
    <row r="601" spans="1:3" x14ac:dyDescent="0.25">
      <c r="A601" s="45"/>
      <c r="B601" s="45"/>
      <c r="C601" s="45"/>
    </row>
    <row r="602" spans="1:3" x14ac:dyDescent="0.25">
      <c r="A602" s="45"/>
      <c r="B602" s="45"/>
      <c r="C602" s="45"/>
    </row>
    <row r="603" spans="1:3" x14ac:dyDescent="0.25">
      <c r="A603" s="45"/>
      <c r="B603" s="45"/>
      <c r="C603" s="45"/>
    </row>
    <row r="604" spans="1:3" x14ac:dyDescent="0.25">
      <c r="A604" s="45"/>
      <c r="B604" s="45"/>
      <c r="C604" s="45"/>
    </row>
    <row r="605" spans="1:3" x14ac:dyDescent="0.25">
      <c r="A605" s="45"/>
      <c r="B605" s="45"/>
      <c r="C605" s="45"/>
    </row>
    <row r="606" spans="1:3" x14ac:dyDescent="0.25">
      <c r="A606" s="45"/>
      <c r="B606" s="45"/>
      <c r="C606" s="45"/>
    </row>
    <row r="607" spans="1:3" x14ac:dyDescent="0.25">
      <c r="A607" s="45"/>
      <c r="B607" s="45"/>
      <c r="C607" s="45"/>
    </row>
    <row r="608" spans="1:3" x14ac:dyDescent="0.25">
      <c r="A608" s="45"/>
      <c r="B608" s="45"/>
      <c r="C608" s="45"/>
    </row>
    <row r="609" spans="1:3" x14ac:dyDescent="0.25">
      <c r="A609" s="45"/>
      <c r="B609" s="45"/>
      <c r="C609" s="45"/>
    </row>
    <row r="610" spans="1:3" x14ac:dyDescent="0.25">
      <c r="A610" s="45"/>
      <c r="B610" s="45"/>
      <c r="C610" s="45"/>
    </row>
    <row r="611" spans="1:3" x14ac:dyDescent="0.25">
      <c r="A611" s="45"/>
      <c r="B611" s="45"/>
      <c r="C611" s="45"/>
    </row>
    <row r="612" spans="1:3" x14ac:dyDescent="0.25">
      <c r="A612" s="45"/>
      <c r="B612" s="45"/>
      <c r="C612" s="45"/>
    </row>
    <row r="613" spans="1:3" x14ac:dyDescent="0.25">
      <c r="A613" s="45"/>
      <c r="B613" s="45"/>
      <c r="C613" s="45"/>
    </row>
    <row r="614" spans="1:3" x14ac:dyDescent="0.25">
      <c r="A614" s="45"/>
      <c r="B614" s="45"/>
      <c r="C614" s="45"/>
    </row>
    <row r="615" spans="1:3" x14ac:dyDescent="0.25">
      <c r="A615" s="45"/>
      <c r="B615" s="45"/>
      <c r="C615" s="45"/>
    </row>
    <row r="616" spans="1:3" x14ac:dyDescent="0.25">
      <c r="A616" s="45"/>
      <c r="B616" s="45"/>
      <c r="C616" s="45"/>
    </row>
    <row r="617" spans="1:3" x14ac:dyDescent="0.25">
      <c r="A617" s="45"/>
      <c r="B617" s="45"/>
      <c r="C617" s="45"/>
    </row>
    <row r="618" spans="1:3" x14ac:dyDescent="0.25">
      <c r="A618" s="45"/>
      <c r="B618" s="45"/>
      <c r="C618" s="45"/>
    </row>
    <row r="619" spans="1:3" x14ac:dyDescent="0.25">
      <c r="A619" s="45"/>
      <c r="B619" s="45"/>
      <c r="C619" s="45"/>
    </row>
    <row r="620" spans="1:3" x14ac:dyDescent="0.25">
      <c r="A620" s="45"/>
      <c r="B620" s="45"/>
      <c r="C620" s="45"/>
    </row>
    <row r="621" spans="1:3" x14ac:dyDescent="0.25">
      <c r="A621" s="45"/>
      <c r="B621" s="45"/>
      <c r="C621" s="45"/>
    </row>
    <row r="622" spans="1:3" x14ac:dyDescent="0.25">
      <c r="A622" s="45"/>
      <c r="B622" s="45"/>
      <c r="C622" s="45"/>
    </row>
    <row r="623" spans="1:3" x14ac:dyDescent="0.25">
      <c r="A623" s="45"/>
      <c r="B623" s="45"/>
      <c r="C623" s="45"/>
    </row>
    <row r="624" spans="1:3" x14ac:dyDescent="0.25">
      <c r="A624" s="45"/>
      <c r="B624" s="45"/>
      <c r="C624" s="45"/>
    </row>
    <row r="625" spans="1:3" x14ac:dyDescent="0.25">
      <c r="A625" s="45"/>
      <c r="B625" s="45"/>
      <c r="C625" s="45"/>
    </row>
    <row r="626" spans="1:3" x14ac:dyDescent="0.25">
      <c r="A626" s="45"/>
      <c r="B626" s="45"/>
      <c r="C626" s="45"/>
    </row>
    <row r="627" spans="1:3" x14ac:dyDescent="0.25">
      <c r="A627" s="45"/>
      <c r="B627" s="45"/>
      <c r="C627" s="45"/>
    </row>
    <row r="628" spans="1:3" x14ac:dyDescent="0.25">
      <c r="A628" s="45"/>
      <c r="B628" s="45"/>
      <c r="C628" s="45"/>
    </row>
    <row r="629" spans="1:3" x14ac:dyDescent="0.25">
      <c r="A629" s="45"/>
      <c r="B629" s="45"/>
      <c r="C629" s="45"/>
    </row>
    <row r="630" spans="1:3" x14ac:dyDescent="0.25">
      <c r="A630" s="45"/>
      <c r="B630" s="45"/>
      <c r="C630" s="45"/>
    </row>
    <row r="631" spans="1:3" x14ac:dyDescent="0.25">
      <c r="A631" s="45"/>
      <c r="B631" s="45"/>
      <c r="C631" s="45"/>
    </row>
    <row r="632" spans="1:3" x14ac:dyDescent="0.25">
      <c r="A632" s="45"/>
      <c r="B632" s="45"/>
      <c r="C632" s="45"/>
    </row>
    <row r="633" spans="1:3" x14ac:dyDescent="0.25">
      <c r="A633" s="45"/>
      <c r="B633" s="45"/>
      <c r="C633" s="45"/>
    </row>
    <row r="634" spans="1:3" x14ac:dyDescent="0.25">
      <c r="A634" s="45"/>
      <c r="B634" s="45"/>
      <c r="C634" s="45"/>
    </row>
    <row r="635" spans="1:3" x14ac:dyDescent="0.25">
      <c r="A635" s="45"/>
      <c r="B635" s="45"/>
      <c r="C635" s="45"/>
    </row>
    <row r="636" spans="1:3" x14ac:dyDescent="0.25">
      <c r="A636" s="45"/>
      <c r="B636" s="45"/>
      <c r="C636" s="45"/>
    </row>
    <row r="637" spans="1:3" x14ac:dyDescent="0.25">
      <c r="A637" s="45"/>
      <c r="B637" s="45"/>
      <c r="C637" s="45"/>
    </row>
    <row r="638" spans="1:3" x14ac:dyDescent="0.25">
      <c r="A638" s="45"/>
      <c r="B638" s="45"/>
      <c r="C638" s="45"/>
    </row>
    <row r="639" spans="1:3" x14ac:dyDescent="0.25">
      <c r="A639" s="45"/>
      <c r="B639" s="45"/>
      <c r="C639" s="45"/>
    </row>
    <row r="640" spans="1:3" x14ac:dyDescent="0.25">
      <c r="A640" s="45"/>
      <c r="B640" s="45"/>
      <c r="C640" s="45"/>
    </row>
    <row r="641" spans="1:3" x14ac:dyDescent="0.25">
      <c r="A641" s="45"/>
      <c r="B641" s="45"/>
      <c r="C641" s="45"/>
    </row>
    <row r="642" spans="1:3" x14ac:dyDescent="0.25">
      <c r="A642" s="45"/>
      <c r="B642" s="45"/>
      <c r="C642" s="45"/>
    </row>
    <row r="643" spans="1:3" x14ac:dyDescent="0.25">
      <c r="A643" s="45"/>
      <c r="B643" s="45"/>
      <c r="C643" s="45"/>
    </row>
    <row r="644" spans="1:3" x14ac:dyDescent="0.25">
      <c r="A644" s="45"/>
      <c r="B644" s="45"/>
      <c r="C644" s="45"/>
    </row>
    <row r="645" spans="1:3" x14ac:dyDescent="0.25">
      <c r="A645" s="45"/>
      <c r="B645" s="45"/>
      <c r="C645" s="45"/>
    </row>
    <row r="646" spans="1:3" x14ac:dyDescent="0.25">
      <c r="A646" s="45"/>
      <c r="B646" s="45"/>
      <c r="C646" s="45"/>
    </row>
    <row r="647" spans="1:3" x14ac:dyDescent="0.25">
      <c r="A647" s="45"/>
      <c r="B647" s="45"/>
      <c r="C647" s="45"/>
    </row>
    <row r="648" spans="1:3" x14ac:dyDescent="0.25">
      <c r="A648" s="45"/>
      <c r="B648" s="45"/>
      <c r="C648" s="45"/>
    </row>
    <row r="649" spans="1:3" x14ac:dyDescent="0.25">
      <c r="A649" s="45"/>
      <c r="B649" s="45"/>
      <c r="C649" s="45"/>
    </row>
    <row r="650" spans="1:3" x14ac:dyDescent="0.25">
      <c r="A650" s="45"/>
      <c r="B650" s="45"/>
      <c r="C650" s="45"/>
    </row>
    <row r="651" spans="1:3" x14ac:dyDescent="0.25">
      <c r="A651" s="45"/>
      <c r="B651" s="45"/>
      <c r="C651" s="45"/>
    </row>
    <row r="652" spans="1:3" x14ac:dyDescent="0.25">
      <c r="A652" s="45"/>
      <c r="B652" s="45"/>
      <c r="C652" s="45"/>
    </row>
    <row r="653" spans="1:3" x14ac:dyDescent="0.25">
      <c r="A653" s="45"/>
      <c r="B653" s="45"/>
      <c r="C653" s="45"/>
    </row>
    <row r="654" spans="1:3" x14ac:dyDescent="0.25">
      <c r="A654" s="45"/>
      <c r="B654" s="45"/>
      <c r="C654" s="45"/>
    </row>
    <row r="655" spans="1:3" x14ac:dyDescent="0.25">
      <c r="A655" s="45"/>
      <c r="B655" s="45"/>
      <c r="C655" s="45"/>
    </row>
    <row r="656" spans="1:3" x14ac:dyDescent="0.25">
      <c r="A656" s="45"/>
      <c r="B656" s="45"/>
      <c r="C656" s="45"/>
    </row>
    <row r="657" spans="1:3" x14ac:dyDescent="0.25">
      <c r="A657" s="45"/>
      <c r="B657" s="45"/>
      <c r="C657" s="45"/>
    </row>
    <row r="658" spans="1:3" x14ac:dyDescent="0.25">
      <c r="A658" s="45"/>
      <c r="B658" s="45"/>
      <c r="C658" s="45"/>
    </row>
    <row r="659" spans="1:3" x14ac:dyDescent="0.25">
      <c r="A659" s="45"/>
      <c r="B659" s="45"/>
      <c r="C659" s="45"/>
    </row>
    <row r="660" spans="1:3" x14ac:dyDescent="0.25">
      <c r="A660" s="45"/>
      <c r="B660" s="45"/>
      <c r="C660" s="45"/>
    </row>
    <row r="661" spans="1:3" x14ac:dyDescent="0.25">
      <c r="A661" s="45"/>
      <c r="B661" s="45"/>
      <c r="C661" s="45"/>
    </row>
    <row r="662" spans="1:3" x14ac:dyDescent="0.25">
      <c r="A662" s="45"/>
      <c r="B662" s="45"/>
      <c r="C662" s="45"/>
    </row>
    <row r="663" spans="1:3" x14ac:dyDescent="0.25">
      <c r="A663" s="45"/>
      <c r="B663" s="45"/>
      <c r="C663" s="45"/>
    </row>
    <row r="664" spans="1:3" x14ac:dyDescent="0.25">
      <c r="A664" s="45"/>
      <c r="B664" s="45"/>
      <c r="C664" s="45"/>
    </row>
    <row r="665" spans="1:3" x14ac:dyDescent="0.25">
      <c r="A665" s="45"/>
      <c r="B665" s="45"/>
      <c r="C665" s="45"/>
    </row>
    <row r="666" spans="1:3" x14ac:dyDescent="0.25">
      <c r="A666" s="45"/>
      <c r="B666" s="45"/>
      <c r="C666" s="45"/>
    </row>
    <row r="667" spans="1:3" x14ac:dyDescent="0.25">
      <c r="A667" s="45"/>
      <c r="B667" s="45"/>
      <c r="C667" s="45"/>
    </row>
    <row r="668" spans="1:3" x14ac:dyDescent="0.25">
      <c r="A668" s="45"/>
      <c r="B668" s="45"/>
      <c r="C668" s="45"/>
    </row>
    <row r="669" spans="1:3" x14ac:dyDescent="0.25">
      <c r="A669" s="45"/>
      <c r="B669" s="45"/>
      <c r="C669" s="45"/>
    </row>
    <row r="670" spans="1:3" x14ac:dyDescent="0.25">
      <c r="A670" s="45"/>
      <c r="B670" s="45"/>
      <c r="C670" s="45"/>
    </row>
    <row r="671" spans="1:3" x14ac:dyDescent="0.25">
      <c r="A671" s="45"/>
      <c r="B671" s="45"/>
      <c r="C671" s="45"/>
    </row>
    <row r="672" spans="1:3" x14ac:dyDescent="0.25">
      <c r="A672" s="45"/>
      <c r="B672" s="45"/>
      <c r="C672" s="45"/>
    </row>
    <row r="673" spans="1:3" x14ac:dyDescent="0.25">
      <c r="A673" s="45"/>
      <c r="B673" s="45"/>
      <c r="C673" s="45"/>
    </row>
    <row r="674" spans="1:3" x14ac:dyDescent="0.25">
      <c r="A674" s="45"/>
      <c r="B674" s="45"/>
      <c r="C674" s="45"/>
    </row>
    <row r="675" spans="1:3" x14ac:dyDescent="0.25">
      <c r="A675" s="45"/>
      <c r="B675" s="45"/>
      <c r="C675" s="45"/>
    </row>
    <row r="676" spans="1:3" x14ac:dyDescent="0.25">
      <c r="A676" s="45"/>
      <c r="B676" s="45"/>
      <c r="C676" s="45"/>
    </row>
    <row r="677" spans="1:3" x14ac:dyDescent="0.25">
      <c r="A677" s="45"/>
      <c r="B677" s="45"/>
      <c r="C677" s="45"/>
    </row>
    <row r="678" spans="1:3" x14ac:dyDescent="0.25">
      <c r="A678" s="45"/>
      <c r="B678" s="45"/>
      <c r="C678" s="45"/>
    </row>
    <row r="679" spans="1:3" x14ac:dyDescent="0.25">
      <c r="A679" s="45"/>
      <c r="B679" s="45"/>
      <c r="C679" s="45"/>
    </row>
    <row r="680" spans="1:3" x14ac:dyDescent="0.25">
      <c r="A680" s="45"/>
      <c r="B680" s="45"/>
      <c r="C680" s="45"/>
    </row>
    <row r="681" spans="1:3" x14ac:dyDescent="0.25">
      <c r="A681" s="45"/>
      <c r="B681" s="45"/>
      <c r="C681" s="45"/>
    </row>
    <row r="682" spans="1:3" x14ac:dyDescent="0.25">
      <c r="A682" s="45"/>
      <c r="B682" s="45"/>
      <c r="C682" s="45"/>
    </row>
    <row r="683" spans="1:3" x14ac:dyDescent="0.25">
      <c r="A683" s="45"/>
      <c r="B683" s="45"/>
      <c r="C683" s="45"/>
    </row>
    <row r="684" spans="1:3" x14ac:dyDescent="0.25">
      <c r="A684" s="45"/>
      <c r="B684" s="45"/>
      <c r="C684" s="45"/>
    </row>
    <row r="685" spans="1:3" x14ac:dyDescent="0.25">
      <c r="A685" s="45"/>
      <c r="B685" s="45"/>
      <c r="C685" s="45"/>
    </row>
    <row r="686" spans="1:3" x14ac:dyDescent="0.25">
      <c r="A686" s="45"/>
      <c r="B686" s="45"/>
      <c r="C686" s="45"/>
    </row>
    <row r="687" spans="1:3" x14ac:dyDescent="0.25">
      <c r="A687" s="45"/>
      <c r="B687" s="45"/>
      <c r="C687" s="45"/>
    </row>
    <row r="688" spans="1:3" x14ac:dyDescent="0.25">
      <c r="A688" s="45"/>
      <c r="B688" s="45"/>
      <c r="C688" s="45"/>
    </row>
    <row r="689" spans="1:3" x14ac:dyDescent="0.25">
      <c r="A689" s="45"/>
      <c r="B689" s="45"/>
      <c r="C689" s="45"/>
    </row>
    <row r="690" spans="1:3" x14ac:dyDescent="0.25">
      <c r="A690" s="45"/>
      <c r="B690" s="45"/>
      <c r="C690" s="45"/>
    </row>
    <row r="691" spans="1:3" x14ac:dyDescent="0.25">
      <c r="A691" s="45"/>
      <c r="B691" s="45"/>
      <c r="C691" s="45"/>
    </row>
    <row r="692" spans="1:3" x14ac:dyDescent="0.25">
      <c r="A692" s="45"/>
      <c r="B692" s="45"/>
      <c r="C692" s="45"/>
    </row>
    <row r="693" spans="1:3" x14ac:dyDescent="0.25">
      <c r="A693" s="45"/>
      <c r="B693" s="45"/>
      <c r="C693" s="45"/>
    </row>
    <row r="694" spans="1:3" x14ac:dyDescent="0.25">
      <c r="A694" s="45"/>
      <c r="B694" s="45"/>
      <c r="C694" s="45"/>
    </row>
    <row r="695" spans="1:3" x14ac:dyDescent="0.25">
      <c r="A695" s="45"/>
      <c r="B695" s="45"/>
      <c r="C695" s="45"/>
    </row>
    <row r="696" spans="1:3" x14ac:dyDescent="0.25">
      <c r="A696" s="45"/>
      <c r="B696" s="45"/>
      <c r="C696" s="45"/>
    </row>
    <row r="697" spans="1:3" x14ac:dyDescent="0.25">
      <c r="A697" s="45"/>
      <c r="B697" s="45"/>
      <c r="C697" s="45"/>
    </row>
    <row r="698" spans="1:3" x14ac:dyDescent="0.25">
      <c r="A698" s="45"/>
      <c r="B698" s="45"/>
      <c r="C698" s="45"/>
    </row>
    <row r="699" spans="1:3" x14ac:dyDescent="0.25">
      <c r="A699" s="45"/>
      <c r="B699" s="45"/>
      <c r="C699" s="45"/>
    </row>
    <row r="700" spans="1:3" x14ac:dyDescent="0.25">
      <c r="A700" s="45"/>
      <c r="B700" s="45"/>
      <c r="C700" s="45"/>
    </row>
    <row r="701" spans="1:3" x14ac:dyDescent="0.25">
      <c r="A701" s="45"/>
      <c r="B701" s="45"/>
      <c r="C701" s="45"/>
    </row>
    <row r="702" spans="1:3" x14ac:dyDescent="0.25">
      <c r="A702" s="45"/>
      <c r="B702" s="45"/>
      <c r="C702" s="45"/>
    </row>
    <row r="703" spans="1:3" x14ac:dyDescent="0.25">
      <c r="A703" s="45"/>
      <c r="B703" s="45"/>
      <c r="C703" s="45"/>
    </row>
    <row r="704" spans="1:3" x14ac:dyDescent="0.25">
      <c r="A704" s="45"/>
      <c r="B704" s="45"/>
      <c r="C704" s="45"/>
    </row>
    <row r="705" spans="1:3" x14ac:dyDescent="0.25">
      <c r="A705" s="45"/>
      <c r="B705" s="45"/>
      <c r="C705" s="45"/>
    </row>
    <row r="706" spans="1:3" x14ac:dyDescent="0.25">
      <c r="A706" s="45"/>
      <c r="B706" s="45"/>
      <c r="C706" s="45"/>
    </row>
    <row r="707" spans="1:3" x14ac:dyDescent="0.25">
      <c r="A707" s="45"/>
      <c r="B707" s="45"/>
      <c r="C707" s="45"/>
    </row>
    <row r="708" spans="1:3" x14ac:dyDescent="0.25">
      <c r="A708" s="45"/>
      <c r="B708" s="45"/>
      <c r="C708" s="45"/>
    </row>
    <row r="709" spans="1:3" x14ac:dyDescent="0.25">
      <c r="A709" s="45"/>
      <c r="B709" s="45"/>
      <c r="C709" s="45"/>
    </row>
    <row r="710" spans="1:3" x14ac:dyDescent="0.25">
      <c r="A710" s="45"/>
      <c r="B710" s="45"/>
      <c r="C710" s="45"/>
    </row>
    <row r="711" spans="1:3" x14ac:dyDescent="0.25">
      <c r="A711" s="45"/>
      <c r="B711" s="45"/>
      <c r="C711" s="45"/>
    </row>
    <row r="712" spans="1:3" x14ac:dyDescent="0.25">
      <c r="A712" s="45"/>
      <c r="B712" s="45"/>
      <c r="C712" s="45"/>
    </row>
    <row r="713" spans="1:3" x14ac:dyDescent="0.25">
      <c r="A713" s="45"/>
      <c r="B713" s="45"/>
      <c r="C713" s="45"/>
    </row>
    <row r="714" spans="1:3" x14ac:dyDescent="0.25">
      <c r="A714" s="45"/>
      <c r="B714" s="45"/>
      <c r="C714" s="45"/>
    </row>
    <row r="715" spans="1:3" x14ac:dyDescent="0.25">
      <c r="A715" s="45"/>
      <c r="B715" s="45"/>
      <c r="C715" s="45"/>
    </row>
    <row r="716" spans="1:3" x14ac:dyDescent="0.25">
      <c r="A716" s="45"/>
      <c r="B716" s="45"/>
      <c r="C716" s="45"/>
    </row>
    <row r="717" spans="1:3" x14ac:dyDescent="0.25">
      <c r="A717" s="45"/>
      <c r="B717" s="45"/>
      <c r="C717" s="45"/>
    </row>
    <row r="718" spans="1:3" x14ac:dyDescent="0.25">
      <c r="A718" s="45"/>
      <c r="B718" s="45"/>
      <c r="C718" s="45"/>
    </row>
    <row r="719" spans="1:3" x14ac:dyDescent="0.25">
      <c r="A719" s="45"/>
      <c r="B719" s="45"/>
      <c r="C719" s="45"/>
    </row>
    <row r="720" spans="1:3" x14ac:dyDescent="0.25">
      <c r="A720" s="45"/>
      <c r="B720" s="45"/>
      <c r="C720" s="45"/>
    </row>
    <row r="721" spans="1:3" x14ac:dyDescent="0.25">
      <c r="A721" s="45"/>
      <c r="B721" s="45"/>
      <c r="C721" s="45"/>
    </row>
    <row r="722" spans="1:3" x14ac:dyDescent="0.25">
      <c r="A722" s="45"/>
      <c r="B722" s="45"/>
      <c r="C722" s="45"/>
    </row>
    <row r="723" spans="1:3" x14ac:dyDescent="0.25">
      <c r="A723" s="45"/>
      <c r="B723" s="45"/>
      <c r="C723" s="45"/>
    </row>
    <row r="724" spans="1:3" x14ac:dyDescent="0.25">
      <c r="A724" s="45"/>
      <c r="B724" s="45"/>
      <c r="C724" s="45"/>
    </row>
    <row r="725" spans="1:3" x14ac:dyDescent="0.25">
      <c r="A725" s="45"/>
      <c r="B725" s="45"/>
      <c r="C725" s="45"/>
    </row>
    <row r="726" spans="1:3" x14ac:dyDescent="0.25">
      <c r="A726" s="45"/>
      <c r="B726" s="45"/>
      <c r="C726" s="45"/>
    </row>
    <row r="727" spans="1:3" x14ac:dyDescent="0.25">
      <c r="A727" s="45"/>
      <c r="B727" s="45"/>
      <c r="C727" s="45"/>
    </row>
    <row r="728" spans="1:3" x14ac:dyDescent="0.25">
      <c r="A728" s="45"/>
      <c r="B728" s="45"/>
      <c r="C728" s="45"/>
    </row>
    <row r="729" spans="1:3" x14ac:dyDescent="0.25">
      <c r="A729" s="45"/>
      <c r="B729" s="45"/>
      <c r="C729" s="45"/>
    </row>
    <row r="730" spans="1:3" x14ac:dyDescent="0.25">
      <c r="A730" s="45"/>
      <c r="B730" s="45"/>
      <c r="C730" s="45"/>
    </row>
    <row r="731" spans="1:3" x14ac:dyDescent="0.25">
      <c r="A731" s="45"/>
      <c r="B731" s="45"/>
      <c r="C731" s="45"/>
    </row>
    <row r="732" spans="1:3" x14ac:dyDescent="0.25">
      <c r="A732" s="45"/>
      <c r="B732" s="45"/>
      <c r="C732" s="45"/>
    </row>
    <row r="733" spans="1:3" x14ac:dyDescent="0.25">
      <c r="A733" s="45"/>
      <c r="B733" s="45"/>
      <c r="C733" s="45"/>
    </row>
    <row r="734" spans="1:3" x14ac:dyDescent="0.25">
      <c r="A734" s="45"/>
      <c r="B734" s="45"/>
      <c r="C734" s="45"/>
    </row>
    <row r="735" spans="1:3" x14ac:dyDescent="0.25">
      <c r="A735" s="45"/>
      <c r="B735" s="45"/>
      <c r="C735" s="45"/>
    </row>
    <row r="736" spans="1:3" x14ac:dyDescent="0.25">
      <c r="A736" s="45"/>
      <c r="B736" s="45"/>
      <c r="C736" s="45"/>
    </row>
    <row r="737" spans="1:3" x14ac:dyDescent="0.25">
      <c r="A737" s="45"/>
      <c r="B737" s="45"/>
      <c r="C737" s="45"/>
    </row>
    <row r="738" spans="1:3" x14ac:dyDescent="0.25">
      <c r="A738" s="45"/>
      <c r="B738" s="45"/>
      <c r="C738" s="45"/>
    </row>
    <row r="739" spans="1:3" x14ac:dyDescent="0.25">
      <c r="A739" s="45"/>
      <c r="B739" s="45"/>
      <c r="C739" s="45"/>
    </row>
    <row r="740" spans="1:3" x14ac:dyDescent="0.25">
      <c r="A740" s="45"/>
      <c r="B740" s="45"/>
      <c r="C740" s="45"/>
    </row>
    <row r="741" spans="1:3" x14ac:dyDescent="0.25">
      <c r="A741" s="45"/>
      <c r="B741" s="45"/>
      <c r="C741" s="45"/>
    </row>
    <row r="742" spans="1:3" x14ac:dyDescent="0.25">
      <c r="A742" s="45"/>
      <c r="B742" s="45"/>
      <c r="C742" s="45"/>
    </row>
    <row r="743" spans="1:3" x14ac:dyDescent="0.25">
      <c r="A743" s="45"/>
      <c r="B743" s="45"/>
      <c r="C743" s="45"/>
    </row>
    <row r="744" spans="1:3" x14ac:dyDescent="0.25">
      <c r="A744" s="45"/>
      <c r="B744" s="45"/>
      <c r="C744" s="45"/>
    </row>
    <row r="745" spans="1:3" x14ac:dyDescent="0.25">
      <c r="A745" s="45"/>
      <c r="B745" s="45"/>
      <c r="C745" s="45"/>
    </row>
    <row r="746" spans="1:3" x14ac:dyDescent="0.25">
      <c r="A746" s="45"/>
      <c r="B746" s="45"/>
      <c r="C746" s="45"/>
    </row>
    <row r="747" spans="1:3" x14ac:dyDescent="0.25">
      <c r="A747" s="45"/>
      <c r="B747" s="45"/>
      <c r="C747" s="45"/>
    </row>
    <row r="748" spans="1:3" x14ac:dyDescent="0.25">
      <c r="A748" s="45"/>
      <c r="B748" s="45"/>
      <c r="C748" s="45"/>
    </row>
    <row r="749" spans="1:3" x14ac:dyDescent="0.25">
      <c r="A749" s="45"/>
      <c r="B749" s="45"/>
      <c r="C749" s="45"/>
    </row>
    <row r="750" spans="1:3" x14ac:dyDescent="0.25">
      <c r="A750" s="45"/>
      <c r="B750" s="45"/>
      <c r="C750" s="45"/>
    </row>
    <row r="751" spans="1:3" x14ac:dyDescent="0.25">
      <c r="A751" s="45"/>
      <c r="B751" s="45"/>
      <c r="C751" s="45"/>
    </row>
    <row r="752" spans="1:3" x14ac:dyDescent="0.25">
      <c r="A752" s="45"/>
      <c r="B752" s="45"/>
      <c r="C752" s="45"/>
    </row>
    <row r="753" spans="1:3" x14ac:dyDescent="0.25">
      <c r="A753" s="45"/>
      <c r="B753" s="45"/>
      <c r="C753" s="45"/>
    </row>
    <row r="754" spans="1:3" x14ac:dyDescent="0.25">
      <c r="A754" s="45"/>
      <c r="B754" s="45"/>
      <c r="C754" s="45"/>
    </row>
    <row r="755" spans="1:3" x14ac:dyDescent="0.25">
      <c r="A755" s="45"/>
      <c r="B755" s="45"/>
      <c r="C755" s="45"/>
    </row>
    <row r="756" spans="1:3" x14ac:dyDescent="0.25">
      <c r="A756" s="45"/>
      <c r="B756" s="45"/>
      <c r="C756" s="45"/>
    </row>
    <row r="757" spans="1:3" x14ac:dyDescent="0.25">
      <c r="A757" s="45"/>
      <c r="B757" s="45"/>
      <c r="C757" s="45"/>
    </row>
    <row r="758" spans="1:3" x14ac:dyDescent="0.25">
      <c r="A758" s="45"/>
      <c r="B758" s="45"/>
      <c r="C758" s="45"/>
    </row>
    <row r="759" spans="1:3" x14ac:dyDescent="0.25">
      <c r="A759" s="45"/>
      <c r="B759" s="45"/>
      <c r="C759" s="45"/>
    </row>
    <row r="760" spans="1:3" x14ac:dyDescent="0.25">
      <c r="A760" s="45"/>
      <c r="B760" s="45"/>
      <c r="C760" s="45"/>
    </row>
    <row r="761" spans="1:3" x14ac:dyDescent="0.25">
      <c r="A761" s="45"/>
      <c r="B761" s="45"/>
      <c r="C761" s="45"/>
    </row>
    <row r="762" spans="1:3" x14ac:dyDescent="0.25">
      <c r="A762" s="45"/>
      <c r="B762" s="45"/>
      <c r="C762" s="45"/>
    </row>
    <row r="763" spans="1:3" x14ac:dyDescent="0.25">
      <c r="A763" s="45"/>
      <c r="B763" s="45"/>
      <c r="C763" s="45"/>
    </row>
    <row r="764" spans="1:3" x14ac:dyDescent="0.25">
      <c r="A764" s="45"/>
      <c r="B764" s="45"/>
      <c r="C764" s="45"/>
    </row>
    <row r="765" spans="1:3" x14ac:dyDescent="0.25">
      <c r="A765" s="45"/>
      <c r="B765" s="45"/>
      <c r="C765" s="45"/>
    </row>
    <row r="766" spans="1:3" x14ac:dyDescent="0.25">
      <c r="A766" s="45"/>
      <c r="B766" s="45"/>
      <c r="C766" s="45"/>
    </row>
    <row r="767" spans="1:3" x14ac:dyDescent="0.25">
      <c r="A767" s="45"/>
      <c r="B767" s="45"/>
      <c r="C767" s="45"/>
    </row>
    <row r="768" spans="1:3" x14ac:dyDescent="0.25">
      <c r="A768" s="45"/>
      <c r="B768" s="45"/>
      <c r="C768" s="45"/>
    </row>
    <row r="769" spans="1:3" x14ac:dyDescent="0.25">
      <c r="A769" s="45"/>
      <c r="B769" s="45"/>
      <c r="C769" s="45"/>
    </row>
    <row r="770" spans="1:3" x14ac:dyDescent="0.25">
      <c r="A770" s="45"/>
      <c r="B770" s="45"/>
      <c r="C770" s="45"/>
    </row>
    <row r="771" spans="1:3" x14ac:dyDescent="0.25">
      <c r="A771" s="45"/>
      <c r="B771" s="45"/>
      <c r="C771" s="45"/>
    </row>
    <row r="772" spans="1:3" x14ac:dyDescent="0.25">
      <c r="A772" s="45"/>
      <c r="B772" s="45"/>
      <c r="C772" s="45"/>
    </row>
    <row r="773" spans="1:3" x14ac:dyDescent="0.25">
      <c r="A773" s="45"/>
      <c r="B773" s="45"/>
      <c r="C773" s="45"/>
    </row>
    <row r="774" spans="1:3" x14ac:dyDescent="0.25">
      <c r="A774" s="45"/>
      <c r="B774" s="45"/>
      <c r="C774" s="45"/>
    </row>
    <row r="775" spans="1:3" x14ac:dyDescent="0.25">
      <c r="A775" s="45"/>
      <c r="B775" s="45"/>
      <c r="C775" s="45"/>
    </row>
    <row r="776" spans="1:3" x14ac:dyDescent="0.25">
      <c r="A776" s="45"/>
      <c r="B776" s="45"/>
      <c r="C776" s="45"/>
    </row>
    <row r="777" spans="1:3" x14ac:dyDescent="0.25">
      <c r="A777" s="45"/>
      <c r="B777" s="45"/>
      <c r="C777" s="45"/>
    </row>
    <row r="778" spans="1:3" x14ac:dyDescent="0.25">
      <c r="A778" s="45"/>
      <c r="B778" s="45"/>
      <c r="C778" s="45"/>
    </row>
    <row r="779" spans="1:3" x14ac:dyDescent="0.25">
      <c r="A779" s="45"/>
      <c r="B779" s="45"/>
      <c r="C779" s="45"/>
    </row>
    <row r="780" spans="1:3" x14ac:dyDescent="0.25">
      <c r="A780" s="45"/>
      <c r="B780" s="45"/>
      <c r="C780" s="45"/>
    </row>
    <row r="781" spans="1:3" x14ac:dyDescent="0.25">
      <c r="A781" s="45"/>
      <c r="B781" s="45"/>
      <c r="C781" s="45"/>
    </row>
    <row r="782" spans="1:3" x14ac:dyDescent="0.25">
      <c r="A782" s="45"/>
      <c r="B782" s="45"/>
      <c r="C782" s="45"/>
    </row>
    <row r="783" spans="1:3" x14ac:dyDescent="0.25">
      <c r="A783" s="45"/>
      <c r="B783" s="45"/>
      <c r="C783" s="45"/>
    </row>
    <row r="784" spans="1:3" x14ac:dyDescent="0.25">
      <c r="A784" s="45"/>
      <c r="B784" s="45"/>
      <c r="C784" s="45"/>
    </row>
    <row r="785" spans="1:3" x14ac:dyDescent="0.25">
      <c r="A785" s="45"/>
      <c r="B785" s="45"/>
      <c r="C785" s="45"/>
    </row>
    <row r="786" spans="1:3" x14ac:dyDescent="0.25">
      <c r="A786" s="45"/>
      <c r="B786" s="45"/>
      <c r="C786" s="45"/>
    </row>
    <row r="787" spans="1:3" x14ac:dyDescent="0.25">
      <c r="A787" s="45"/>
      <c r="B787" s="45"/>
      <c r="C787" s="45"/>
    </row>
    <row r="788" spans="1:3" x14ac:dyDescent="0.25">
      <c r="A788" s="45"/>
      <c r="B788" s="45"/>
      <c r="C788" s="45"/>
    </row>
    <row r="789" spans="1:3" x14ac:dyDescent="0.25">
      <c r="A789" s="45"/>
      <c r="B789" s="45"/>
      <c r="C789" s="45"/>
    </row>
    <row r="790" spans="1:3" x14ac:dyDescent="0.25">
      <c r="A790" s="45"/>
      <c r="B790" s="45"/>
      <c r="C790" s="45"/>
    </row>
    <row r="791" spans="1:3" x14ac:dyDescent="0.25">
      <c r="A791" s="45"/>
      <c r="B791" s="45"/>
      <c r="C791" s="45"/>
    </row>
    <row r="792" spans="1:3" x14ac:dyDescent="0.25">
      <c r="A792" s="45"/>
      <c r="B792" s="45"/>
      <c r="C792" s="45"/>
    </row>
    <row r="793" spans="1:3" x14ac:dyDescent="0.25">
      <c r="A793" s="45"/>
      <c r="B793" s="45"/>
      <c r="C793" s="45"/>
    </row>
    <row r="794" spans="1:3" x14ac:dyDescent="0.25">
      <c r="A794" s="45"/>
      <c r="B794" s="45"/>
      <c r="C794" s="45"/>
    </row>
    <row r="795" spans="1:3" x14ac:dyDescent="0.25">
      <c r="A795" s="45"/>
      <c r="B795" s="45"/>
      <c r="C795" s="45"/>
    </row>
    <row r="796" spans="1:3" x14ac:dyDescent="0.25">
      <c r="A796" s="45"/>
      <c r="B796" s="45"/>
      <c r="C796" s="45"/>
    </row>
    <row r="797" spans="1:3" x14ac:dyDescent="0.25">
      <c r="A797" s="45"/>
      <c r="B797" s="45"/>
      <c r="C797" s="45"/>
    </row>
    <row r="798" spans="1:3" x14ac:dyDescent="0.25">
      <c r="A798" s="45"/>
      <c r="B798" s="45"/>
      <c r="C798" s="45"/>
    </row>
    <row r="799" spans="1:3" x14ac:dyDescent="0.25">
      <c r="A799" s="45"/>
      <c r="B799" s="45"/>
      <c r="C799" s="45"/>
    </row>
    <row r="800" spans="1:3" x14ac:dyDescent="0.25">
      <c r="A800" s="45"/>
      <c r="B800" s="45"/>
      <c r="C800" s="45"/>
    </row>
    <row r="801" spans="1:3" x14ac:dyDescent="0.25">
      <c r="A801" s="45"/>
      <c r="B801" s="45"/>
      <c r="C801" s="45"/>
    </row>
    <row r="802" spans="1:3" x14ac:dyDescent="0.25">
      <c r="A802" s="45"/>
      <c r="B802" s="45"/>
      <c r="C802" s="45"/>
    </row>
    <row r="803" spans="1:3" x14ac:dyDescent="0.25">
      <c r="A803" s="45"/>
      <c r="B803" s="45"/>
      <c r="C803" s="45"/>
    </row>
    <row r="804" spans="1:3" x14ac:dyDescent="0.25">
      <c r="A804" s="45"/>
      <c r="B804" s="45"/>
      <c r="C804" s="45"/>
    </row>
    <row r="805" spans="1:3" x14ac:dyDescent="0.25">
      <c r="A805" s="45"/>
      <c r="B805" s="45"/>
      <c r="C805" s="45"/>
    </row>
    <row r="806" spans="1:3" x14ac:dyDescent="0.25">
      <c r="A806" s="45"/>
      <c r="B806" s="45"/>
      <c r="C806" s="45"/>
    </row>
    <row r="807" spans="1:3" x14ac:dyDescent="0.25">
      <c r="A807" s="45"/>
      <c r="B807" s="45"/>
      <c r="C807" s="45"/>
    </row>
    <row r="808" spans="1:3" x14ac:dyDescent="0.25">
      <c r="A808" s="45"/>
      <c r="B808" s="45"/>
      <c r="C808" s="45"/>
    </row>
    <row r="809" spans="1:3" x14ac:dyDescent="0.25">
      <c r="A809" s="45"/>
      <c r="B809" s="45"/>
      <c r="C809" s="45"/>
    </row>
    <row r="810" spans="1:3" x14ac:dyDescent="0.25">
      <c r="A810" s="45"/>
      <c r="B810" s="45"/>
      <c r="C810" s="45"/>
    </row>
    <row r="811" spans="1:3" x14ac:dyDescent="0.25">
      <c r="A811" s="45"/>
      <c r="B811" s="45"/>
      <c r="C811" s="45"/>
    </row>
    <row r="812" spans="1:3" x14ac:dyDescent="0.25">
      <c r="A812" s="45"/>
      <c r="B812" s="45"/>
      <c r="C812" s="45"/>
    </row>
    <row r="813" spans="1:3" x14ac:dyDescent="0.25">
      <c r="A813" s="45"/>
      <c r="B813" s="45"/>
      <c r="C813" s="45"/>
    </row>
    <row r="814" spans="1:3" x14ac:dyDescent="0.25">
      <c r="A814" s="45"/>
      <c r="B814" s="45"/>
      <c r="C814" s="45"/>
    </row>
    <row r="815" spans="1:3" x14ac:dyDescent="0.25">
      <c r="A815" s="45"/>
      <c r="B815" s="45"/>
      <c r="C815" s="45"/>
    </row>
    <row r="816" spans="1:3" x14ac:dyDescent="0.25">
      <c r="A816" s="45"/>
      <c r="B816" s="45"/>
      <c r="C816" s="45"/>
    </row>
    <row r="817" spans="1:3" x14ac:dyDescent="0.25">
      <c r="A817" s="45"/>
      <c r="B817" s="45"/>
      <c r="C817" s="45"/>
    </row>
    <row r="818" spans="1:3" x14ac:dyDescent="0.25">
      <c r="A818" s="45"/>
      <c r="B818" s="45"/>
      <c r="C818" s="45"/>
    </row>
    <row r="819" spans="1:3" x14ac:dyDescent="0.25">
      <c r="A819" s="45"/>
      <c r="B819" s="45"/>
      <c r="C819" s="45"/>
    </row>
    <row r="820" spans="1:3" x14ac:dyDescent="0.25">
      <c r="A820" s="45"/>
      <c r="B820" s="45"/>
      <c r="C820" s="45"/>
    </row>
    <row r="821" spans="1:3" x14ac:dyDescent="0.25">
      <c r="A821" s="45"/>
      <c r="B821" s="45"/>
      <c r="C821" s="45"/>
    </row>
    <row r="822" spans="1:3" x14ac:dyDescent="0.25">
      <c r="A822" s="45"/>
      <c r="B822" s="45"/>
      <c r="C822" s="45"/>
    </row>
    <row r="823" spans="1:3" x14ac:dyDescent="0.25">
      <c r="A823" s="45"/>
      <c r="B823" s="45"/>
      <c r="C823" s="45"/>
    </row>
    <row r="824" spans="1:3" x14ac:dyDescent="0.25">
      <c r="A824" s="45"/>
      <c r="B824" s="45"/>
      <c r="C824" s="45"/>
    </row>
    <row r="825" spans="1:3" x14ac:dyDescent="0.25">
      <c r="A825" s="45"/>
      <c r="B825" s="45"/>
      <c r="C825" s="45"/>
    </row>
    <row r="826" spans="1:3" x14ac:dyDescent="0.25">
      <c r="A826" s="45"/>
      <c r="B826" s="45"/>
      <c r="C826" s="45"/>
    </row>
    <row r="827" spans="1:3" x14ac:dyDescent="0.25">
      <c r="A827" s="45"/>
      <c r="B827" s="45"/>
      <c r="C827" s="45"/>
    </row>
    <row r="828" spans="1:3" x14ac:dyDescent="0.25">
      <c r="A828" s="45"/>
      <c r="B828" s="45"/>
      <c r="C828" s="45"/>
    </row>
    <row r="829" spans="1:3" x14ac:dyDescent="0.25">
      <c r="A829" s="45"/>
      <c r="B829" s="45"/>
      <c r="C829" s="45"/>
    </row>
    <row r="830" spans="1:3" x14ac:dyDescent="0.25">
      <c r="A830" s="45"/>
      <c r="B830" s="45"/>
      <c r="C830" s="45"/>
    </row>
    <row r="831" spans="1:3" x14ac:dyDescent="0.25">
      <c r="A831" s="45"/>
      <c r="B831" s="45"/>
      <c r="C831" s="45"/>
    </row>
    <row r="832" spans="1:3" x14ac:dyDescent="0.25">
      <c r="A832" s="45"/>
      <c r="B832" s="45"/>
      <c r="C832" s="45"/>
    </row>
    <row r="833" spans="1:3" x14ac:dyDescent="0.25">
      <c r="A833" s="45"/>
      <c r="B833" s="45"/>
      <c r="C833" s="45"/>
    </row>
    <row r="834" spans="1:3" x14ac:dyDescent="0.25">
      <c r="A834" s="45"/>
      <c r="B834" s="45"/>
      <c r="C834" s="45"/>
    </row>
    <row r="835" spans="1:3" x14ac:dyDescent="0.25">
      <c r="A835" s="45"/>
      <c r="B835" s="45"/>
      <c r="C835" s="45"/>
    </row>
    <row r="836" spans="1:3" x14ac:dyDescent="0.25">
      <c r="A836" s="45"/>
      <c r="B836" s="45"/>
      <c r="C836" s="45"/>
    </row>
    <row r="837" spans="1:3" x14ac:dyDescent="0.25">
      <c r="A837" s="45"/>
      <c r="B837" s="45"/>
      <c r="C837" s="45"/>
    </row>
    <row r="838" spans="1:3" x14ac:dyDescent="0.25">
      <c r="A838" s="45"/>
      <c r="B838" s="45"/>
      <c r="C838" s="45"/>
    </row>
    <row r="839" spans="1:3" x14ac:dyDescent="0.25">
      <c r="A839" s="45"/>
      <c r="B839" s="45"/>
      <c r="C839" s="45"/>
    </row>
    <row r="840" spans="1:3" x14ac:dyDescent="0.25">
      <c r="A840" s="45"/>
      <c r="B840" s="45"/>
      <c r="C840" s="45"/>
    </row>
    <row r="841" spans="1:3" x14ac:dyDescent="0.25">
      <c r="A841" s="45"/>
      <c r="B841" s="45"/>
      <c r="C841" s="45"/>
    </row>
    <row r="842" spans="1:3" x14ac:dyDescent="0.25">
      <c r="A842" s="45"/>
      <c r="B842" s="45"/>
      <c r="C842" s="45"/>
    </row>
    <row r="843" spans="1:3" x14ac:dyDescent="0.25">
      <c r="A843" s="45"/>
      <c r="B843" s="45"/>
      <c r="C843" s="45"/>
    </row>
    <row r="844" spans="1:3" x14ac:dyDescent="0.25">
      <c r="A844" s="45"/>
      <c r="B844" s="45"/>
      <c r="C844" s="45"/>
    </row>
    <row r="845" spans="1:3" x14ac:dyDescent="0.25">
      <c r="A845" s="45"/>
      <c r="B845" s="45"/>
      <c r="C845" s="45"/>
    </row>
    <row r="846" spans="1:3" x14ac:dyDescent="0.25">
      <c r="A846" s="45"/>
      <c r="B846" s="45"/>
      <c r="C846" s="45"/>
    </row>
    <row r="847" spans="1:3" x14ac:dyDescent="0.25">
      <c r="A847" s="45"/>
      <c r="B847" s="45"/>
      <c r="C847" s="45"/>
    </row>
    <row r="848" spans="1:3" x14ac:dyDescent="0.25">
      <c r="A848" s="45"/>
      <c r="B848" s="45"/>
      <c r="C848" s="45"/>
    </row>
    <row r="849" spans="1:3" x14ac:dyDescent="0.25">
      <c r="A849" s="45"/>
      <c r="B849" s="45"/>
      <c r="C849" s="45"/>
    </row>
    <row r="850" spans="1:3" x14ac:dyDescent="0.25">
      <c r="A850" s="45"/>
      <c r="B850" s="45"/>
      <c r="C850" s="45"/>
    </row>
    <row r="851" spans="1:3" x14ac:dyDescent="0.25">
      <c r="A851" s="45"/>
      <c r="B851" s="45"/>
      <c r="C851" s="45"/>
    </row>
    <row r="852" spans="1:3" x14ac:dyDescent="0.25">
      <c r="A852" s="45"/>
      <c r="B852" s="45"/>
      <c r="C852" s="45"/>
    </row>
    <row r="853" spans="1:3" x14ac:dyDescent="0.25">
      <c r="A853" s="45"/>
      <c r="B853" s="45"/>
      <c r="C853" s="45"/>
    </row>
    <row r="854" spans="1:3" x14ac:dyDescent="0.25">
      <c r="A854" s="45"/>
      <c r="B854" s="45"/>
      <c r="C854" s="45"/>
    </row>
    <row r="855" spans="1:3" x14ac:dyDescent="0.25">
      <c r="A855" s="45"/>
      <c r="B855" s="45"/>
      <c r="C855" s="45"/>
    </row>
    <row r="856" spans="1:3" x14ac:dyDescent="0.25">
      <c r="A856" s="45"/>
      <c r="B856" s="45"/>
      <c r="C856" s="45"/>
    </row>
    <row r="857" spans="1:3" x14ac:dyDescent="0.25">
      <c r="A857" s="45"/>
      <c r="B857" s="45"/>
      <c r="C857" s="45"/>
    </row>
    <row r="858" spans="1:3" x14ac:dyDescent="0.25">
      <c r="A858" s="45"/>
      <c r="B858" s="45"/>
      <c r="C858" s="45"/>
    </row>
    <row r="859" spans="1:3" x14ac:dyDescent="0.25">
      <c r="A859" s="45"/>
      <c r="B859" s="45"/>
      <c r="C859" s="45"/>
    </row>
    <row r="860" spans="1:3" x14ac:dyDescent="0.25">
      <c r="A860" s="45"/>
      <c r="B860" s="45"/>
      <c r="C860" s="45"/>
    </row>
    <row r="861" spans="1:3" x14ac:dyDescent="0.25">
      <c r="A861" s="45"/>
      <c r="B861" s="45"/>
      <c r="C861" s="45"/>
    </row>
    <row r="862" spans="1:3" x14ac:dyDescent="0.25">
      <c r="A862" s="45"/>
      <c r="B862" s="45"/>
      <c r="C862" s="45"/>
    </row>
    <row r="863" spans="1:3" x14ac:dyDescent="0.25">
      <c r="A863" s="45"/>
      <c r="B863" s="45"/>
      <c r="C863" s="45"/>
    </row>
    <row r="864" spans="1:3" x14ac:dyDescent="0.25">
      <c r="A864" s="45"/>
      <c r="B864" s="45"/>
      <c r="C864" s="45"/>
    </row>
    <row r="865" spans="1:3" x14ac:dyDescent="0.25">
      <c r="A865" s="45"/>
      <c r="B865" s="45"/>
      <c r="C865" s="45"/>
    </row>
    <row r="866" spans="1:3" x14ac:dyDescent="0.25">
      <c r="A866" s="45"/>
      <c r="B866" s="45"/>
      <c r="C866" s="45"/>
    </row>
    <row r="867" spans="1:3" x14ac:dyDescent="0.25">
      <c r="A867" s="45"/>
      <c r="B867" s="45"/>
      <c r="C867" s="45"/>
    </row>
    <row r="868" spans="1:3" x14ac:dyDescent="0.25">
      <c r="A868" s="45"/>
      <c r="B868" s="45"/>
      <c r="C868" s="45"/>
    </row>
    <row r="869" spans="1:3" x14ac:dyDescent="0.25">
      <c r="A869" s="45"/>
      <c r="B869" s="45"/>
      <c r="C869" s="45"/>
    </row>
    <row r="870" spans="1:3" x14ac:dyDescent="0.25">
      <c r="A870" s="45"/>
      <c r="B870" s="45"/>
      <c r="C870" s="45"/>
    </row>
    <row r="871" spans="1:3" x14ac:dyDescent="0.25">
      <c r="A871" s="45"/>
      <c r="B871" s="45"/>
      <c r="C871" s="45"/>
    </row>
    <row r="872" spans="1:3" x14ac:dyDescent="0.25">
      <c r="A872" s="45"/>
      <c r="B872" s="45"/>
      <c r="C872" s="45"/>
    </row>
    <row r="873" spans="1:3" x14ac:dyDescent="0.25">
      <c r="A873" s="45"/>
      <c r="B873" s="45"/>
      <c r="C873" s="45"/>
    </row>
    <row r="874" spans="1:3" x14ac:dyDescent="0.25">
      <c r="A874" s="45"/>
      <c r="B874" s="45"/>
      <c r="C874" s="45"/>
    </row>
    <row r="875" spans="1:3" x14ac:dyDescent="0.25">
      <c r="A875" s="45"/>
      <c r="B875" s="45"/>
      <c r="C875" s="45"/>
    </row>
    <row r="876" spans="1:3" x14ac:dyDescent="0.25">
      <c r="A876" s="45"/>
      <c r="B876" s="45"/>
      <c r="C876" s="45"/>
    </row>
    <row r="877" spans="1:3" x14ac:dyDescent="0.25">
      <c r="A877" s="45"/>
      <c r="B877" s="45"/>
      <c r="C877" s="45"/>
    </row>
    <row r="878" spans="1:3" x14ac:dyDescent="0.25">
      <c r="A878" s="45"/>
      <c r="B878" s="45"/>
      <c r="C878" s="45"/>
    </row>
    <row r="879" spans="1:3" x14ac:dyDescent="0.25">
      <c r="A879" s="45"/>
      <c r="B879" s="45"/>
      <c r="C879" s="45"/>
    </row>
    <row r="880" spans="1:3" x14ac:dyDescent="0.25">
      <c r="A880" s="45"/>
      <c r="B880" s="45"/>
      <c r="C880" s="45"/>
    </row>
    <row r="881" spans="1:3" x14ac:dyDescent="0.25">
      <c r="A881" s="45"/>
      <c r="B881" s="45"/>
      <c r="C881" s="45"/>
    </row>
    <row r="882" spans="1:3" x14ac:dyDescent="0.25">
      <c r="A882" s="45"/>
      <c r="B882" s="45"/>
      <c r="C882" s="45"/>
    </row>
    <row r="883" spans="1:3" x14ac:dyDescent="0.25">
      <c r="A883" s="45"/>
      <c r="B883" s="45"/>
      <c r="C883" s="45"/>
    </row>
    <row r="884" spans="1:3" x14ac:dyDescent="0.25">
      <c r="A884" s="45"/>
      <c r="B884" s="45"/>
      <c r="C884" s="45"/>
    </row>
    <row r="885" spans="1:3" x14ac:dyDescent="0.25">
      <c r="A885" s="45"/>
      <c r="B885" s="45"/>
      <c r="C885" s="45"/>
    </row>
    <row r="886" spans="1:3" x14ac:dyDescent="0.25">
      <c r="A886" s="45"/>
      <c r="B886" s="45"/>
      <c r="C886" s="45"/>
    </row>
    <row r="887" spans="1:3" x14ac:dyDescent="0.25">
      <c r="A887" s="45"/>
      <c r="B887" s="45"/>
      <c r="C887" s="45"/>
    </row>
    <row r="888" spans="1:3" x14ac:dyDescent="0.25">
      <c r="A888" s="45"/>
      <c r="B888" s="45"/>
      <c r="C888" s="45"/>
    </row>
    <row r="889" spans="1:3" x14ac:dyDescent="0.25">
      <c r="A889" s="45"/>
      <c r="B889" s="45"/>
      <c r="C889" s="45"/>
    </row>
    <row r="890" spans="1:3" x14ac:dyDescent="0.25">
      <c r="A890" s="45"/>
      <c r="B890" s="45"/>
      <c r="C890" s="45"/>
    </row>
    <row r="891" spans="1:3" x14ac:dyDescent="0.25">
      <c r="A891" s="45"/>
      <c r="B891" s="45"/>
      <c r="C891" s="45"/>
    </row>
    <row r="892" spans="1:3" x14ac:dyDescent="0.25">
      <c r="A892" s="45"/>
      <c r="B892" s="45"/>
      <c r="C892" s="45"/>
    </row>
    <row r="893" spans="1:3" x14ac:dyDescent="0.25">
      <c r="A893" s="45"/>
      <c r="B893" s="45"/>
      <c r="C893" s="45"/>
    </row>
    <row r="894" spans="1:3" x14ac:dyDescent="0.25">
      <c r="A894" s="45"/>
      <c r="B894" s="45"/>
      <c r="C894" s="45"/>
    </row>
    <row r="895" spans="1:3" x14ac:dyDescent="0.25">
      <c r="A895" s="45"/>
      <c r="B895" s="45"/>
      <c r="C895" s="45"/>
    </row>
    <row r="896" spans="1:3" x14ac:dyDescent="0.25">
      <c r="A896" s="45"/>
      <c r="B896" s="45"/>
      <c r="C896" s="45"/>
    </row>
    <row r="897" spans="1:3" x14ac:dyDescent="0.25">
      <c r="A897" s="45"/>
      <c r="B897" s="45"/>
      <c r="C897" s="45"/>
    </row>
    <row r="898" spans="1:3" x14ac:dyDescent="0.25">
      <c r="A898" s="45"/>
      <c r="B898" s="45"/>
      <c r="C898" s="45"/>
    </row>
    <row r="899" spans="1:3" x14ac:dyDescent="0.25">
      <c r="A899" s="45"/>
      <c r="B899" s="45"/>
      <c r="C899" s="45"/>
    </row>
    <row r="900" spans="1:3" x14ac:dyDescent="0.25">
      <c r="A900" s="45"/>
      <c r="B900" s="45"/>
      <c r="C900" s="45"/>
    </row>
    <row r="901" spans="1:3" x14ac:dyDescent="0.25">
      <c r="A901" s="45"/>
      <c r="B901" s="45"/>
      <c r="C901" s="45"/>
    </row>
    <row r="902" spans="1:3" x14ac:dyDescent="0.25">
      <c r="A902" s="45"/>
      <c r="B902" s="45"/>
      <c r="C902" s="45"/>
    </row>
    <row r="903" spans="1:3" x14ac:dyDescent="0.25">
      <c r="A903" s="45"/>
      <c r="B903" s="45"/>
      <c r="C903" s="45"/>
    </row>
    <row r="904" spans="1:3" x14ac:dyDescent="0.25">
      <c r="A904" s="45"/>
      <c r="B904" s="45"/>
      <c r="C904" s="45"/>
    </row>
    <row r="905" spans="1:3" x14ac:dyDescent="0.25">
      <c r="A905" s="45"/>
      <c r="B905" s="45"/>
      <c r="C905" s="45"/>
    </row>
    <row r="906" spans="1:3" x14ac:dyDescent="0.25">
      <c r="A906" s="45"/>
      <c r="B906" s="45"/>
      <c r="C906" s="45"/>
    </row>
    <row r="907" spans="1:3" x14ac:dyDescent="0.25">
      <c r="A907" s="45"/>
      <c r="B907" s="45"/>
      <c r="C907" s="45"/>
    </row>
    <row r="908" spans="1:3" x14ac:dyDescent="0.25">
      <c r="A908" s="45"/>
      <c r="B908" s="45"/>
      <c r="C908" s="45"/>
    </row>
  </sheetData>
  <mergeCells count="4">
    <mergeCell ref="A6:D6"/>
    <mergeCell ref="A7:D7"/>
    <mergeCell ref="B4:C4"/>
    <mergeCell ref="B5:C5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zoomScaleNormal="100" workbookViewId="0">
      <selection activeCell="A5" sqref="A5:C5"/>
    </sheetView>
  </sheetViews>
  <sheetFormatPr defaultRowHeight="15.75" x14ac:dyDescent="0.25"/>
  <cols>
    <col min="1" max="1" width="8.5703125" style="35" customWidth="1"/>
    <col min="2" max="2" width="26.5703125" style="168" customWidth="1"/>
    <col min="3" max="3" width="65.5703125" style="35" customWidth="1"/>
    <col min="4" max="256" width="9.140625" style="35"/>
    <col min="257" max="257" width="8.5703125" style="35" customWidth="1"/>
    <col min="258" max="258" width="26.5703125" style="35" customWidth="1"/>
    <col min="259" max="259" width="65.5703125" style="35" customWidth="1"/>
    <col min="260" max="512" width="9.140625" style="35"/>
    <col min="513" max="513" width="8.5703125" style="35" customWidth="1"/>
    <col min="514" max="514" width="26.5703125" style="35" customWidth="1"/>
    <col min="515" max="515" width="65.5703125" style="35" customWidth="1"/>
    <col min="516" max="768" width="9.140625" style="35"/>
    <col min="769" max="769" width="8.5703125" style="35" customWidth="1"/>
    <col min="770" max="770" width="26.5703125" style="35" customWidth="1"/>
    <col min="771" max="771" width="65.5703125" style="35" customWidth="1"/>
    <col min="772" max="1024" width="9.140625" style="35"/>
    <col min="1025" max="1025" width="8.5703125" style="35" customWidth="1"/>
    <col min="1026" max="1026" width="26.5703125" style="35" customWidth="1"/>
    <col min="1027" max="1027" width="65.5703125" style="35" customWidth="1"/>
    <col min="1028" max="1280" width="9.140625" style="35"/>
    <col min="1281" max="1281" width="8.5703125" style="35" customWidth="1"/>
    <col min="1282" max="1282" width="26.5703125" style="35" customWidth="1"/>
    <col min="1283" max="1283" width="65.5703125" style="35" customWidth="1"/>
    <col min="1284" max="1536" width="9.140625" style="35"/>
    <col min="1537" max="1537" width="8.5703125" style="35" customWidth="1"/>
    <col min="1538" max="1538" width="26.5703125" style="35" customWidth="1"/>
    <col min="1539" max="1539" width="65.5703125" style="35" customWidth="1"/>
    <col min="1540" max="1792" width="9.140625" style="35"/>
    <col min="1793" max="1793" width="8.5703125" style="35" customWidth="1"/>
    <col min="1794" max="1794" width="26.5703125" style="35" customWidth="1"/>
    <col min="1795" max="1795" width="65.5703125" style="35" customWidth="1"/>
    <col min="1796" max="2048" width="9.140625" style="35"/>
    <col min="2049" max="2049" width="8.5703125" style="35" customWidth="1"/>
    <col min="2050" max="2050" width="26.5703125" style="35" customWidth="1"/>
    <col min="2051" max="2051" width="65.5703125" style="35" customWidth="1"/>
    <col min="2052" max="2304" width="9.140625" style="35"/>
    <col min="2305" max="2305" width="8.5703125" style="35" customWidth="1"/>
    <col min="2306" max="2306" width="26.5703125" style="35" customWidth="1"/>
    <col min="2307" max="2307" width="65.5703125" style="35" customWidth="1"/>
    <col min="2308" max="2560" width="9.140625" style="35"/>
    <col min="2561" max="2561" width="8.5703125" style="35" customWidth="1"/>
    <col min="2562" max="2562" width="26.5703125" style="35" customWidth="1"/>
    <col min="2563" max="2563" width="65.5703125" style="35" customWidth="1"/>
    <col min="2564" max="2816" width="9.140625" style="35"/>
    <col min="2817" max="2817" width="8.5703125" style="35" customWidth="1"/>
    <col min="2818" max="2818" width="26.5703125" style="35" customWidth="1"/>
    <col min="2819" max="2819" width="65.5703125" style="35" customWidth="1"/>
    <col min="2820" max="3072" width="9.140625" style="35"/>
    <col min="3073" max="3073" width="8.5703125" style="35" customWidth="1"/>
    <col min="3074" max="3074" width="26.5703125" style="35" customWidth="1"/>
    <col min="3075" max="3075" width="65.5703125" style="35" customWidth="1"/>
    <col min="3076" max="3328" width="9.140625" style="35"/>
    <col min="3329" max="3329" width="8.5703125" style="35" customWidth="1"/>
    <col min="3330" max="3330" width="26.5703125" style="35" customWidth="1"/>
    <col min="3331" max="3331" width="65.5703125" style="35" customWidth="1"/>
    <col min="3332" max="3584" width="9.140625" style="35"/>
    <col min="3585" max="3585" width="8.5703125" style="35" customWidth="1"/>
    <col min="3586" max="3586" width="26.5703125" style="35" customWidth="1"/>
    <col min="3587" max="3587" width="65.5703125" style="35" customWidth="1"/>
    <col min="3588" max="3840" width="9.140625" style="35"/>
    <col min="3841" max="3841" width="8.5703125" style="35" customWidth="1"/>
    <col min="3842" max="3842" width="26.5703125" style="35" customWidth="1"/>
    <col min="3843" max="3843" width="65.5703125" style="35" customWidth="1"/>
    <col min="3844" max="4096" width="9.140625" style="35"/>
    <col min="4097" max="4097" width="8.5703125" style="35" customWidth="1"/>
    <col min="4098" max="4098" width="26.5703125" style="35" customWidth="1"/>
    <col min="4099" max="4099" width="65.5703125" style="35" customWidth="1"/>
    <col min="4100" max="4352" width="9.140625" style="35"/>
    <col min="4353" max="4353" width="8.5703125" style="35" customWidth="1"/>
    <col min="4354" max="4354" width="26.5703125" style="35" customWidth="1"/>
    <col min="4355" max="4355" width="65.5703125" style="35" customWidth="1"/>
    <col min="4356" max="4608" width="9.140625" style="35"/>
    <col min="4609" max="4609" width="8.5703125" style="35" customWidth="1"/>
    <col min="4610" max="4610" width="26.5703125" style="35" customWidth="1"/>
    <col min="4611" max="4611" width="65.5703125" style="35" customWidth="1"/>
    <col min="4612" max="4864" width="9.140625" style="35"/>
    <col min="4865" max="4865" width="8.5703125" style="35" customWidth="1"/>
    <col min="4866" max="4866" width="26.5703125" style="35" customWidth="1"/>
    <col min="4867" max="4867" width="65.5703125" style="35" customWidth="1"/>
    <col min="4868" max="5120" width="9.140625" style="35"/>
    <col min="5121" max="5121" width="8.5703125" style="35" customWidth="1"/>
    <col min="5122" max="5122" width="26.5703125" style="35" customWidth="1"/>
    <col min="5123" max="5123" width="65.5703125" style="35" customWidth="1"/>
    <col min="5124" max="5376" width="9.140625" style="35"/>
    <col min="5377" max="5377" width="8.5703125" style="35" customWidth="1"/>
    <col min="5378" max="5378" width="26.5703125" style="35" customWidth="1"/>
    <col min="5379" max="5379" width="65.5703125" style="35" customWidth="1"/>
    <col min="5380" max="5632" width="9.140625" style="35"/>
    <col min="5633" max="5633" width="8.5703125" style="35" customWidth="1"/>
    <col min="5634" max="5634" width="26.5703125" style="35" customWidth="1"/>
    <col min="5635" max="5635" width="65.5703125" style="35" customWidth="1"/>
    <col min="5636" max="5888" width="9.140625" style="35"/>
    <col min="5889" max="5889" width="8.5703125" style="35" customWidth="1"/>
    <col min="5890" max="5890" width="26.5703125" style="35" customWidth="1"/>
    <col min="5891" max="5891" width="65.5703125" style="35" customWidth="1"/>
    <col min="5892" max="6144" width="9.140625" style="35"/>
    <col min="6145" max="6145" width="8.5703125" style="35" customWidth="1"/>
    <col min="6146" max="6146" width="26.5703125" style="35" customWidth="1"/>
    <col min="6147" max="6147" width="65.5703125" style="35" customWidth="1"/>
    <col min="6148" max="6400" width="9.140625" style="35"/>
    <col min="6401" max="6401" width="8.5703125" style="35" customWidth="1"/>
    <col min="6402" max="6402" width="26.5703125" style="35" customWidth="1"/>
    <col min="6403" max="6403" width="65.5703125" style="35" customWidth="1"/>
    <col min="6404" max="6656" width="9.140625" style="35"/>
    <col min="6657" max="6657" width="8.5703125" style="35" customWidth="1"/>
    <col min="6658" max="6658" width="26.5703125" style="35" customWidth="1"/>
    <col min="6659" max="6659" width="65.5703125" style="35" customWidth="1"/>
    <col min="6660" max="6912" width="9.140625" style="35"/>
    <col min="6913" max="6913" width="8.5703125" style="35" customWidth="1"/>
    <col min="6914" max="6914" width="26.5703125" style="35" customWidth="1"/>
    <col min="6915" max="6915" width="65.5703125" style="35" customWidth="1"/>
    <col min="6916" max="7168" width="9.140625" style="35"/>
    <col min="7169" max="7169" width="8.5703125" style="35" customWidth="1"/>
    <col min="7170" max="7170" width="26.5703125" style="35" customWidth="1"/>
    <col min="7171" max="7171" width="65.5703125" style="35" customWidth="1"/>
    <col min="7172" max="7424" width="9.140625" style="35"/>
    <col min="7425" max="7425" width="8.5703125" style="35" customWidth="1"/>
    <col min="7426" max="7426" width="26.5703125" style="35" customWidth="1"/>
    <col min="7427" max="7427" width="65.5703125" style="35" customWidth="1"/>
    <col min="7428" max="7680" width="9.140625" style="35"/>
    <col min="7681" max="7681" width="8.5703125" style="35" customWidth="1"/>
    <col min="7682" max="7682" width="26.5703125" style="35" customWidth="1"/>
    <col min="7683" max="7683" width="65.5703125" style="35" customWidth="1"/>
    <col min="7684" max="7936" width="9.140625" style="35"/>
    <col min="7937" max="7937" width="8.5703125" style="35" customWidth="1"/>
    <col min="7938" max="7938" width="26.5703125" style="35" customWidth="1"/>
    <col min="7939" max="7939" width="65.5703125" style="35" customWidth="1"/>
    <col min="7940" max="8192" width="9.140625" style="35"/>
    <col min="8193" max="8193" width="8.5703125" style="35" customWidth="1"/>
    <col min="8194" max="8194" width="26.5703125" style="35" customWidth="1"/>
    <col min="8195" max="8195" width="65.5703125" style="35" customWidth="1"/>
    <col min="8196" max="8448" width="9.140625" style="35"/>
    <col min="8449" max="8449" width="8.5703125" style="35" customWidth="1"/>
    <col min="8450" max="8450" width="26.5703125" style="35" customWidth="1"/>
    <col min="8451" max="8451" width="65.5703125" style="35" customWidth="1"/>
    <col min="8452" max="8704" width="9.140625" style="35"/>
    <col min="8705" max="8705" width="8.5703125" style="35" customWidth="1"/>
    <col min="8706" max="8706" width="26.5703125" style="35" customWidth="1"/>
    <col min="8707" max="8707" width="65.5703125" style="35" customWidth="1"/>
    <col min="8708" max="8960" width="9.140625" style="35"/>
    <col min="8961" max="8961" width="8.5703125" style="35" customWidth="1"/>
    <col min="8962" max="8962" width="26.5703125" style="35" customWidth="1"/>
    <col min="8963" max="8963" width="65.5703125" style="35" customWidth="1"/>
    <col min="8964" max="9216" width="9.140625" style="35"/>
    <col min="9217" max="9217" width="8.5703125" style="35" customWidth="1"/>
    <col min="9218" max="9218" width="26.5703125" style="35" customWidth="1"/>
    <col min="9219" max="9219" width="65.5703125" style="35" customWidth="1"/>
    <col min="9220" max="9472" width="9.140625" style="35"/>
    <col min="9473" max="9473" width="8.5703125" style="35" customWidth="1"/>
    <col min="9474" max="9474" width="26.5703125" style="35" customWidth="1"/>
    <col min="9475" max="9475" width="65.5703125" style="35" customWidth="1"/>
    <col min="9476" max="9728" width="9.140625" style="35"/>
    <col min="9729" max="9729" width="8.5703125" style="35" customWidth="1"/>
    <col min="9730" max="9730" width="26.5703125" style="35" customWidth="1"/>
    <col min="9731" max="9731" width="65.5703125" style="35" customWidth="1"/>
    <col min="9732" max="9984" width="9.140625" style="35"/>
    <col min="9985" max="9985" width="8.5703125" style="35" customWidth="1"/>
    <col min="9986" max="9986" width="26.5703125" style="35" customWidth="1"/>
    <col min="9987" max="9987" width="65.5703125" style="35" customWidth="1"/>
    <col min="9988" max="10240" width="9.140625" style="35"/>
    <col min="10241" max="10241" width="8.5703125" style="35" customWidth="1"/>
    <col min="10242" max="10242" width="26.5703125" style="35" customWidth="1"/>
    <col min="10243" max="10243" width="65.5703125" style="35" customWidth="1"/>
    <col min="10244" max="10496" width="9.140625" style="35"/>
    <col min="10497" max="10497" width="8.5703125" style="35" customWidth="1"/>
    <col min="10498" max="10498" width="26.5703125" style="35" customWidth="1"/>
    <col min="10499" max="10499" width="65.5703125" style="35" customWidth="1"/>
    <col min="10500" max="10752" width="9.140625" style="35"/>
    <col min="10753" max="10753" width="8.5703125" style="35" customWidth="1"/>
    <col min="10754" max="10754" width="26.5703125" style="35" customWidth="1"/>
    <col min="10755" max="10755" width="65.5703125" style="35" customWidth="1"/>
    <col min="10756" max="11008" width="9.140625" style="35"/>
    <col min="11009" max="11009" width="8.5703125" style="35" customWidth="1"/>
    <col min="11010" max="11010" width="26.5703125" style="35" customWidth="1"/>
    <col min="11011" max="11011" width="65.5703125" style="35" customWidth="1"/>
    <col min="11012" max="11264" width="9.140625" style="35"/>
    <col min="11265" max="11265" width="8.5703125" style="35" customWidth="1"/>
    <col min="11266" max="11266" width="26.5703125" style="35" customWidth="1"/>
    <col min="11267" max="11267" width="65.5703125" style="35" customWidth="1"/>
    <col min="11268" max="11520" width="9.140625" style="35"/>
    <col min="11521" max="11521" width="8.5703125" style="35" customWidth="1"/>
    <col min="11522" max="11522" width="26.5703125" style="35" customWidth="1"/>
    <col min="11523" max="11523" width="65.5703125" style="35" customWidth="1"/>
    <col min="11524" max="11776" width="9.140625" style="35"/>
    <col min="11777" max="11777" width="8.5703125" style="35" customWidth="1"/>
    <col min="11778" max="11778" width="26.5703125" style="35" customWidth="1"/>
    <col min="11779" max="11779" width="65.5703125" style="35" customWidth="1"/>
    <col min="11780" max="12032" width="9.140625" style="35"/>
    <col min="12033" max="12033" width="8.5703125" style="35" customWidth="1"/>
    <col min="12034" max="12034" width="26.5703125" style="35" customWidth="1"/>
    <col min="12035" max="12035" width="65.5703125" style="35" customWidth="1"/>
    <col min="12036" max="12288" width="9.140625" style="35"/>
    <col min="12289" max="12289" width="8.5703125" style="35" customWidth="1"/>
    <col min="12290" max="12290" width="26.5703125" style="35" customWidth="1"/>
    <col min="12291" max="12291" width="65.5703125" style="35" customWidth="1"/>
    <col min="12292" max="12544" width="9.140625" style="35"/>
    <col min="12545" max="12545" width="8.5703125" style="35" customWidth="1"/>
    <col min="12546" max="12546" width="26.5703125" style="35" customWidth="1"/>
    <col min="12547" max="12547" width="65.5703125" style="35" customWidth="1"/>
    <col min="12548" max="12800" width="9.140625" style="35"/>
    <col min="12801" max="12801" width="8.5703125" style="35" customWidth="1"/>
    <col min="12802" max="12802" width="26.5703125" style="35" customWidth="1"/>
    <col min="12803" max="12803" width="65.5703125" style="35" customWidth="1"/>
    <col min="12804" max="13056" width="9.140625" style="35"/>
    <col min="13057" max="13057" width="8.5703125" style="35" customWidth="1"/>
    <col min="13058" max="13058" width="26.5703125" style="35" customWidth="1"/>
    <col min="13059" max="13059" width="65.5703125" style="35" customWidth="1"/>
    <col min="13060" max="13312" width="9.140625" style="35"/>
    <col min="13313" max="13313" width="8.5703125" style="35" customWidth="1"/>
    <col min="13314" max="13314" width="26.5703125" style="35" customWidth="1"/>
    <col min="13315" max="13315" width="65.5703125" style="35" customWidth="1"/>
    <col min="13316" max="13568" width="9.140625" style="35"/>
    <col min="13569" max="13569" width="8.5703125" style="35" customWidth="1"/>
    <col min="13570" max="13570" width="26.5703125" style="35" customWidth="1"/>
    <col min="13571" max="13571" width="65.5703125" style="35" customWidth="1"/>
    <col min="13572" max="13824" width="9.140625" style="35"/>
    <col min="13825" max="13825" width="8.5703125" style="35" customWidth="1"/>
    <col min="13826" max="13826" width="26.5703125" style="35" customWidth="1"/>
    <col min="13827" max="13827" width="65.5703125" style="35" customWidth="1"/>
    <col min="13828" max="14080" width="9.140625" style="35"/>
    <col min="14081" max="14081" width="8.5703125" style="35" customWidth="1"/>
    <col min="14082" max="14082" width="26.5703125" style="35" customWidth="1"/>
    <col min="14083" max="14083" width="65.5703125" style="35" customWidth="1"/>
    <col min="14084" max="14336" width="9.140625" style="35"/>
    <col min="14337" max="14337" width="8.5703125" style="35" customWidth="1"/>
    <col min="14338" max="14338" width="26.5703125" style="35" customWidth="1"/>
    <col min="14339" max="14339" width="65.5703125" style="35" customWidth="1"/>
    <col min="14340" max="14592" width="9.140625" style="35"/>
    <col min="14593" max="14593" width="8.5703125" style="35" customWidth="1"/>
    <col min="14594" max="14594" width="26.5703125" style="35" customWidth="1"/>
    <col min="14595" max="14595" width="65.5703125" style="35" customWidth="1"/>
    <col min="14596" max="14848" width="9.140625" style="35"/>
    <col min="14849" max="14849" width="8.5703125" style="35" customWidth="1"/>
    <col min="14850" max="14850" width="26.5703125" style="35" customWidth="1"/>
    <col min="14851" max="14851" width="65.5703125" style="35" customWidth="1"/>
    <col min="14852" max="15104" width="9.140625" style="35"/>
    <col min="15105" max="15105" width="8.5703125" style="35" customWidth="1"/>
    <col min="15106" max="15106" width="26.5703125" style="35" customWidth="1"/>
    <col min="15107" max="15107" width="65.5703125" style="35" customWidth="1"/>
    <col min="15108" max="15360" width="9.140625" style="35"/>
    <col min="15361" max="15361" width="8.5703125" style="35" customWidth="1"/>
    <col min="15362" max="15362" width="26.5703125" style="35" customWidth="1"/>
    <col min="15363" max="15363" width="65.5703125" style="35" customWidth="1"/>
    <col min="15364" max="15616" width="9.140625" style="35"/>
    <col min="15617" max="15617" width="8.5703125" style="35" customWidth="1"/>
    <col min="15618" max="15618" width="26.5703125" style="35" customWidth="1"/>
    <col min="15619" max="15619" width="65.5703125" style="35" customWidth="1"/>
    <col min="15620" max="15872" width="9.140625" style="35"/>
    <col min="15873" max="15873" width="8.5703125" style="35" customWidth="1"/>
    <col min="15874" max="15874" width="26.5703125" style="35" customWidth="1"/>
    <col min="15875" max="15875" width="65.5703125" style="35" customWidth="1"/>
    <col min="15876" max="16128" width="9.140625" style="35"/>
    <col min="16129" max="16129" width="8.5703125" style="35" customWidth="1"/>
    <col min="16130" max="16130" width="26.5703125" style="35" customWidth="1"/>
    <col min="16131" max="16131" width="65.5703125" style="35" customWidth="1"/>
    <col min="16132" max="16384" width="9.140625" style="35"/>
  </cols>
  <sheetData>
    <row r="1" spans="1:3" ht="16.5" customHeight="1" x14ac:dyDescent="0.25">
      <c r="C1" s="166" t="s">
        <v>526</v>
      </c>
    </row>
    <row r="2" spans="1:3" ht="16.5" customHeight="1" x14ac:dyDescent="0.25">
      <c r="C2" s="175" t="s">
        <v>577</v>
      </c>
    </row>
    <row r="3" spans="1:3" ht="16.5" customHeight="1" x14ac:dyDescent="0.25">
      <c r="C3" s="174" t="s">
        <v>576</v>
      </c>
    </row>
    <row r="4" spans="1:3" x14ac:dyDescent="0.25">
      <c r="C4" s="174" t="s">
        <v>572</v>
      </c>
    </row>
    <row r="5" spans="1:3" ht="18.75" x14ac:dyDescent="0.25">
      <c r="A5" s="185" t="s">
        <v>527</v>
      </c>
      <c r="B5" s="186"/>
      <c r="C5" s="186"/>
    </row>
    <row r="6" spans="1:3" ht="30" customHeight="1" x14ac:dyDescent="0.25">
      <c r="A6" s="187" t="s">
        <v>528</v>
      </c>
      <c r="B6" s="188"/>
      <c r="C6" s="188"/>
    </row>
    <row r="7" spans="1:3" x14ac:dyDescent="0.25">
      <c r="A7" s="189"/>
      <c r="B7" s="189"/>
      <c r="C7" s="189"/>
    </row>
    <row r="8" spans="1:3" ht="94.5" x14ac:dyDescent="0.25">
      <c r="A8" s="167" t="s">
        <v>529</v>
      </c>
      <c r="B8" s="167" t="s">
        <v>530</v>
      </c>
      <c r="C8" s="167" t="s">
        <v>413</v>
      </c>
    </row>
    <row r="9" spans="1:3" ht="47.25" x14ac:dyDescent="0.25">
      <c r="A9" s="169">
        <v>951</v>
      </c>
      <c r="B9" s="170"/>
      <c r="C9" s="171" t="s">
        <v>531</v>
      </c>
    </row>
    <row r="10" spans="1:3" ht="31.5" x14ac:dyDescent="0.25">
      <c r="A10" s="172">
        <v>951</v>
      </c>
      <c r="B10" s="173" t="s">
        <v>532</v>
      </c>
      <c r="C10" s="41" t="s">
        <v>244</v>
      </c>
    </row>
    <row r="11" spans="1:3" ht="31.5" x14ac:dyDescent="0.25">
      <c r="A11" s="172">
        <v>951</v>
      </c>
      <c r="B11" s="173" t="s">
        <v>533</v>
      </c>
      <c r="C11" s="41" t="s">
        <v>534</v>
      </c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93" zoomScaleNormal="100" zoomScaleSheetLayoutView="93" workbookViewId="0">
      <selection activeCell="A5" sqref="A5:C5"/>
    </sheetView>
  </sheetViews>
  <sheetFormatPr defaultRowHeight="15.75" x14ac:dyDescent="0.25"/>
  <cols>
    <col min="1" max="1" width="24.28515625" style="47" customWidth="1"/>
    <col min="2" max="2" width="78.42578125" style="7" customWidth="1"/>
    <col min="3" max="3" width="18" style="35" customWidth="1"/>
    <col min="4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C1" s="100" t="s">
        <v>407</v>
      </c>
      <c r="D1" s="74"/>
    </row>
    <row r="2" spans="1:4" x14ac:dyDescent="0.25">
      <c r="C2" s="100" t="s">
        <v>436</v>
      </c>
      <c r="D2" s="74"/>
    </row>
    <row r="3" spans="1:4" x14ac:dyDescent="0.25">
      <c r="C3" s="100" t="s">
        <v>405</v>
      </c>
      <c r="D3" s="74"/>
    </row>
    <row r="4" spans="1:4" x14ac:dyDescent="0.25">
      <c r="B4" s="191" t="s">
        <v>572</v>
      </c>
      <c r="C4" s="191"/>
      <c r="D4" s="100"/>
    </row>
    <row r="5" spans="1:4" ht="22.5" customHeight="1" x14ac:dyDescent="0.3">
      <c r="A5" s="192" t="s">
        <v>411</v>
      </c>
      <c r="B5" s="192"/>
      <c r="C5" s="192"/>
    </row>
    <row r="6" spans="1:4" ht="18.75" customHeight="1" x14ac:dyDescent="0.3">
      <c r="A6" s="190" t="s">
        <v>440</v>
      </c>
      <c r="B6" s="190"/>
      <c r="C6" s="190"/>
    </row>
    <row r="7" spans="1:4" ht="16.5" customHeight="1" x14ac:dyDescent="0.25">
      <c r="C7" s="48" t="s">
        <v>248</v>
      </c>
    </row>
    <row r="8" spans="1:4" ht="54.75" customHeight="1" x14ac:dyDescent="0.25">
      <c r="A8" s="49" t="s">
        <v>239</v>
      </c>
      <c r="B8" s="50" t="s">
        <v>249</v>
      </c>
      <c r="C8" s="150" t="s">
        <v>404</v>
      </c>
    </row>
    <row r="9" spans="1:4" ht="16.5" customHeight="1" x14ac:dyDescent="0.25">
      <c r="A9" s="51" t="s">
        <v>250</v>
      </c>
      <c r="B9" s="52" t="s">
        <v>251</v>
      </c>
      <c r="C9" s="53">
        <f>C10+C14+C18+C20+C23+C25+C28+C31+C12+C37</f>
        <v>216295</v>
      </c>
    </row>
    <row r="10" spans="1:4" ht="17.25" customHeight="1" x14ac:dyDescent="0.25">
      <c r="A10" s="51" t="s">
        <v>252</v>
      </c>
      <c r="B10" s="54" t="s">
        <v>253</v>
      </c>
      <c r="C10" s="42">
        <f>SUM(C11:C11)</f>
        <v>169050</v>
      </c>
    </row>
    <row r="11" spans="1:4" ht="15.75" customHeight="1" x14ac:dyDescent="0.25">
      <c r="A11" s="51" t="s">
        <v>254</v>
      </c>
      <c r="B11" s="54" t="s">
        <v>255</v>
      </c>
      <c r="C11" s="42">
        <v>169050</v>
      </c>
    </row>
    <row r="12" spans="1:4" ht="33" customHeight="1" x14ac:dyDescent="0.25">
      <c r="A12" s="51" t="s">
        <v>256</v>
      </c>
      <c r="B12" s="54" t="s">
        <v>257</v>
      </c>
      <c r="C12" s="42">
        <f>C13</f>
        <v>7342</v>
      </c>
    </row>
    <row r="13" spans="1:4" ht="31.5" customHeight="1" x14ac:dyDescent="0.25">
      <c r="A13" s="51" t="s">
        <v>258</v>
      </c>
      <c r="B13" s="54" t="s">
        <v>259</v>
      </c>
      <c r="C13" s="42">
        <v>7342</v>
      </c>
    </row>
    <row r="14" spans="1:4" ht="17.25" customHeight="1" x14ac:dyDescent="0.25">
      <c r="A14" s="51" t="s">
        <v>260</v>
      </c>
      <c r="B14" s="54" t="s">
        <v>261</v>
      </c>
      <c r="C14" s="42">
        <f>SUM(C15:C17)</f>
        <v>18838</v>
      </c>
    </row>
    <row r="15" spans="1:4" ht="15.75" customHeight="1" x14ac:dyDescent="0.25">
      <c r="A15" s="51" t="s">
        <v>262</v>
      </c>
      <c r="B15" s="54" t="s">
        <v>263</v>
      </c>
      <c r="C15" s="42">
        <v>13648</v>
      </c>
    </row>
    <row r="16" spans="1:4" ht="18" customHeight="1" x14ac:dyDescent="0.25">
      <c r="A16" s="51" t="s">
        <v>264</v>
      </c>
      <c r="B16" s="54" t="s">
        <v>265</v>
      </c>
      <c r="C16" s="42">
        <v>3050</v>
      </c>
    </row>
    <row r="17" spans="1:3" ht="34.5" customHeight="1" x14ac:dyDescent="0.25">
      <c r="A17" s="51" t="s">
        <v>266</v>
      </c>
      <c r="B17" s="54" t="s">
        <v>267</v>
      </c>
      <c r="C17" s="42">
        <v>2140</v>
      </c>
    </row>
    <row r="18" spans="1:3" ht="16.5" customHeight="1" x14ac:dyDescent="0.25">
      <c r="A18" s="51" t="s">
        <v>268</v>
      </c>
      <c r="B18" s="54" t="s">
        <v>269</v>
      </c>
      <c r="C18" s="42">
        <f>C19</f>
        <v>2000</v>
      </c>
    </row>
    <row r="19" spans="1:3" ht="33" customHeight="1" x14ac:dyDescent="0.25">
      <c r="A19" s="51" t="s">
        <v>270</v>
      </c>
      <c r="B19" s="54" t="s">
        <v>271</v>
      </c>
      <c r="C19" s="42">
        <v>2000</v>
      </c>
    </row>
    <row r="20" spans="1:3" ht="32.25" customHeight="1" x14ac:dyDescent="0.25">
      <c r="A20" s="51" t="s">
        <v>272</v>
      </c>
      <c r="B20" s="28" t="s">
        <v>273</v>
      </c>
      <c r="C20" s="42">
        <f>SUM(C21:C22)</f>
        <v>11695</v>
      </c>
    </row>
    <row r="21" spans="1:3" ht="81" customHeight="1" x14ac:dyDescent="0.25">
      <c r="A21" s="51" t="s">
        <v>274</v>
      </c>
      <c r="B21" s="54" t="s">
        <v>275</v>
      </c>
      <c r="C21" s="42">
        <v>8195</v>
      </c>
    </row>
    <row r="22" spans="1:3" ht="79.5" customHeight="1" x14ac:dyDescent="0.25">
      <c r="A22" s="51" t="s">
        <v>276</v>
      </c>
      <c r="B22" s="54" t="s">
        <v>277</v>
      </c>
      <c r="C22" s="42">
        <v>3500</v>
      </c>
    </row>
    <row r="23" spans="1:3" ht="17.25" customHeight="1" x14ac:dyDescent="0.25">
      <c r="A23" s="51" t="s">
        <v>278</v>
      </c>
      <c r="B23" s="28" t="s">
        <v>279</v>
      </c>
      <c r="C23" s="42">
        <f>SUM(C24:C24)</f>
        <v>1060</v>
      </c>
    </row>
    <row r="24" spans="1:3" ht="18" customHeight="1" x14ac:dyDescent="0.25">
      <c r="A24" s="51" t="s">
        <v>280</v>
      </c>
      <c r="B24" s="54" t="s">
        <v>281</v>
      </c>
      <c r="C24" s="42">
        <v>1060</v>
      </c>
    </row>
    <row r="25" spans="1:3" ht="32.25" customHeight="1" x14ac:dyDescent="0.25">
      <c r="A25" s="51" t="s">
        <v>282</v>
      </c>
      <c r="B25" s="54" t="s">
        <v>283</v>
      </c>
      <c r="C25" s="42">
        <f>C26+C27</f>
        <v>810</v>
      </c>
    </row>
    <row r="26" spans="1:3" ht="36" customHeight="1" x14ac:dyDescent="0.25">
      <c r="A26" s="51" t="s">
        <v>284</v>
      </c>
      <c r="B26" s="54" t="s">
        <v>285</v>
      </c>
      <c r="C26" s="42">
        <v>716</v>
      </c>
    </row>
    <row r="27" spans="1:3" ht="21" customHeight="1" x14ac:dyDescent="0.25">
      <c r="A27" s="51" t="s">
        <v>286</v>
      </c>
      <c r="B27" s="54" t="s">
        <v>287</v>
      </c>
      <c r="C27" s="42">
        <v>94</v>
      </c>
    </row>
    <row r="28" spans="1:3" ht="30.75" customHeight="1" x14ac:dyDescent="0.25">
      <c r="A28" s="51" t="s">
        <v>288</v>
      </c>
      <c r="B28" s="54" t="s">
        <v>289</v>
      </c>
      <c r="C28" s="42">
        <f>C29+C30</f>
        <v>1300</v>
      </c>
    </row>
    <row r="29" spans="1:3" ht="81.75" customHeight="1" x14ac:dyDescent="0.25">
      <c r="A29" s="51" t="s">
        <v>290</v>
      </c>
      <c r="B29" s="55" t="s">
        <v>291</v>
      </c>
      <c r="C29" s="42">
        <v>1000</v>
      </c>
    </row>
    <row r="30" spans="1:3" ht="33" customHeight="1" x14ac:dyDescent="0.25">
      <c r="A30" s="51" t="s">
        <v>292</v>
      </c>
      <c r="B30" s="54" t="s">
        <v>293</v>
      </c>
      <c r="C30" s="42">
        <v>300</v>
      </c>
    </row>
    <row r="31" spans="1:3" ht="17.25" customHeight="1" x14ac:dyDescent="0.25">
      <c r="A31" s="51" t="s">
        <v>294</v>
      </c>
      <c r="B31" s="28" t="s">
        <v>295</v>
      </c>
      <c r="C31" s="56">
        <f>C32+C33+C34+C35+C36</f>
        <v>4200</v>
      </c>
    </row>
    <row r="32" spans="1:3" ht="31.5" customHeight="1" x14ac:dyDescent="0.25">
      <c r="A32" s="51" t="s">
        <v>296</v>
      </c>
      <c r="B32" s="49" t="s">
        <v>297</v>
      </c>
      <c r="C32" s="27">
        <v>25</v>
      </c>
    </row>
    <row r="33" spans="1:3" ht="47.25" customHeight="1" x14ac:dyDescent="0.25">
      <c r="A33" s="51" t="s">
        <v>298</v>
      </c>
      <c r="B33" s="49" t="s">
        <v>299</v>
      </c>
      <c r="C33" s="27">
        <v>45</v>
      </c>
    </row>
    <row r="34" spans="1:3" ht="90.75" customHeight="1" x14ac:dyDescent="0.25">
      <c r="A34" s="51" t="s">
        <v>300</v>
      </c>
      <c r="B34" s="49" t="s">
        <v>301</v>
      </c>
      <c r="C34" s="27">
        <v>700</v>
      </c>
    </row>
    <row r="35" spans="1:3" ht="63.75" customHeight="1" x14ac:dyDescent="0.25">
      <c r="A35" s="51" t="s">
        <v>302</v>
      </c>
      <c r="B35" s="54" t="s">
        <v>303</v>
      </c>
      <c r="C35" s="56">
        <v>1330</v>
      </c>
    </row>
    <row r="36" spans="1:3" ht="31.5" customHeight="1" x14ac:dyDescent="0.25">
      <c r="A36" s="51" t="s">
        <v>304</v>
      </c>
      <c r="B36" s="49" t="s">
        <v>305</v>
      </c>
      <c r="C36" s="56">
        <v>2100</v>
      </c>
    </row>
    <row r="37" spans="1:3" ht="21.75" customHeight="1" x14ac:dyDescent="0.25">
      <c r="A37" s="51" t="s">
        <v>324</v>
      </c>
      <c r="B37" s="49" t="s">
        <v>327</v>
      </c>
      <c r="C37" s="56">
        <f>C38</f>
        <v>0</v>
      </c>
    </row>
    <row r="38" spans="1:3" ht="23.25" customHeight="1" x14ac:dyDescent="0.25">
      <c r="A38" s="51" t="s">
        <v>325</v>
      </c>
      <c r="B38" s="49" t="s">
        <v>326</v>
      </c>
      <c r="C38" s="56"/>
    </row>
    <row r="39" spans="1:3" s="36" customFormat="1" collapsed="1" x14ac:dyDescent="0.25">
      <c r="A39" s="57" t="s">
        <v>306</v>
      </c>
      <c r="B39" s="57" t="s">
        <v>307</v>
      </c>
      <c r="C39" s="29">
        <f>C40</f>
        <v>252617.68</v>
      </c>
    </row>
    <row r="40" spans="1:3" ht="31.5" x14ac:dyDescent="0.25">
      <c r="A40" s="58" t="s">
        <v>308</v>
      </c>
      <c r="B40" s="58" t="s">
        <v>429</v>
      </c>
      <c r="C40" s="27">
        <f>C41</f>
        <v>252617.68</v>
      </c>
    </row>
    <row r="41" spans="1:3" ht="31.5" x14ac:dyDescent="0.25">
      <c r="A41" s="164" t="s">
        <v>406</v>
      </c>
      <c r="B41" s="58" t="s">
        <v>430</v>
      </c>
      <c r="C41" s="27">
        <f>C42+C44+C45+C43</f>
        <v>252617.68</v>
      </c>
    </row>
    <row r="42" spans="1:3" ht="30" customHeight="1" x14ac:dyDescent="0.25">
      <c r="A42" s="58" t="s">
        <v>309</v>
      </c>
      <c r="B42" s="58" t="s">
        <v>310</v>
      </c>
      <c r="C42" s="27">
        <v>1108</v>
      </c>
    </row>
    <row r="43" spans="1:3" ht="47.25" x14ac:dyDescent="0.25">
      <c r="A43" s="58" t="s">
        <v>311</v>
      </c>
      <c r="B43" s="58" t="s">
        <v>312</v>
      </c>
      <c r="C43" s="27">
        <v>1160</v>
      </c>
    </row>
    <row r="44" spans="1:3" ht="33" customHeight="1" x14ac:dyDescent="0.25">
      <c r="A44" s="58" t="s">
        <v>313</v>
      </c>
      <c r="B44" s="58" t="s">
        <v>314</v>
      </c>
      <c r="C44" s="27">
        <f>13335+177119+3125+48326+2794+651+1003.4+538+275.28</f>
        <v>247166.68</v>
      </c>
    </row>
    <row r="45" spans="1:3" ht="80.25" customHeight="1" x14ac:dyDescent="0.25">
      <c r="A45" s="58" t="s">
        <v>315</v>
      </c>
      <c r="B45" s="59" t="s">
        <v>316</v>
      </c>
      <c r="C45" s="27">
        <v>3183</v>
      </c>
    </row>
    <row r="46" spans="1:3" ht="21" customHeight="1" x14ac:dyDescent="0.25">
      <c r="A46" s="60"/>
      <c r="B46" s="61" t="s">
        <v>165</v>
      </c>
      <c r="C46" s="62">
        <f>C9+C39</f>
        <v>468912.68</v>
      </c>
    </row>
    <row r="47" spans="1:3" ht="46.5" customHeight="1" x14ac:dyDescent="0.25">
      <c r="A47" s="63"/>
      <c r="B47" s="64"/>
      <c r="C47" s="65"/>
    </row>
    <row r="48" spans="1:3" ht="46.5" customHeight="1" x14ac:dyDescent="0.25">
      <c r="A48" s="63"/>
      <c r="B48" s="64"/>
      <c r="C48" s="65"/>
    </row>
  </sheetData>
  <mergeCells count="3">
    <mergeCell ref="A6:C6"/>
    <mergeCell ref="B4:C4"/>
    <mergeCell ref="A5:C5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34" zoomScale="93" zoomScaleNormal="100" zoomScaleSheetLayoutView="93" workbookViewId="0">
      <selection activeCell="A5" sqref="A5:D5"/>
    </sheetView>
  </sheetViews>
  <sheetFormatPr defaultRowHeight="15.75" x14ac:dyDescent="0.25"/>
  <cols>
    <col min="1" max="1" width="23.42578125" style="47" customWidth="1"/>
    <col min="2" max="2" width="72.85546875" style="7" customWidth="1"/>
    <col min="3" max="3" width="15.85546875" style="35" customWidth="1"/>
    <col min="4" max="4" width="17.7109375" style="35" customWidth="1"/>
    <col min="5" max="256" width="9.140625" style="35"/>
    <col min="257" max="257" width="26.42578125" style="35" customWidth="1"/>
    <col min="258" max="258" width="78.42578125" style="35" customWidth="1"/>
    <col min="259" max="259" width="19.7109375" style="35" customWidth="1"/>
    <col min="260" max="512" width="9.140625" style="35"/>
    <col min="513" max="513" width="26.42578125" style="35" customWidth="1"/>
    <col min="514" max="514" width="78.42578125" style="35" customWidth="1"/>
    <col min="515" max="515" width="19.7109375" style="35" customWidth="1"/>
    <col min="516" max="768" width="9.140625" style="35"/>
    <col min="769" max="769" width="26.42578125" style="35" customWidth="1"/>
    <col min="770" max="770" width="78.42578125" style="35" customWidth="1"/>
    <col min="771" max="771" width="19.7109375" style="35" customWidth="1"/>
    <col min="772" max="1024" width="9.140625" style="35"/>
    <col min="1025" max="1025" width="26.42578125" style="35" customWidth="1"/>
    <col min="1026" max="1026" width="78.42578125" style="35" customWidth="1"/>
    <col min="1027" max="1027" width="19.7109375" style="35" customWidth="1"/>
    <col min="1028" max="1280" width="9.140625" style="35"/>
    <col min="1281" max="1281" width="26.42578125" style="35" customWidth="1"/>
    <col min="1282" max="1282" width="78.42578125" style="35" customWidth="1"/>
    <col min="1283" max="1283" width="19.7109375" style="35" customWidth="1"/>
    <col min="1284" max="1536" width="9.140625" style="35"/>
    <col min="1537" max="1537" width="26.42578125" style="35" customWidth="1"/>
    <col min="1538" max="1538" width="78.42578125" style="35" customWidth="1"/>
    <col min="1539" max="1539" width="19.7109375" style="35" customWidth="1"/>
    <col min="1540" max="1792" width="9.140625" style="35"/>
    <col min="1793" max="1793" width="26.42578125" style="35" customWidth="1"/>
    <col min="1794" max="1794" width="78.42578125" style="35" customWidth="1"/>
    <col min="1795" max="1795" width="19.7109375" style="35" customWidth="1"/>
    <col min="1796" max="2048" width="9.140625" style="35"/>
    <col min="2049" max="2049" width="26.42578125" style="35" customWidth="1"/>
    <col min="2050" max="2050" width="78.42578125" style="35" customWidth="1"/>
    <col min="2051" max="2051" width="19.7109375" style="35" customWidth="1"/>
    <col min="2052" max="2304" width="9.140625" style="35"/>
    <col min="2305" max="2305" width="26.42578125" style="35" customWidth="1"/>
    <col min="2306" max="2306" width="78.42578125" style="35" customWidth="1"/>
    <col min="2307" max="2307" width="19.7109375" style="35" customWidth="1"/>
    <col min="2308" max="2560" width="9.140625" style="35"/>
    <col min="2561" max="2561" width="26.42578125" style="35" customWidth="1"/>
    <col min="2562" max="2562" width="78.42578125" style="35" customWidth="1"/>
    <col min="2563" max="2563" width="19.7109375" style="35" customWidth="1"/>
    <col min="2564" max="2816" width="9.140625" style="35"/>
    <col min="2817" max="2817" width="26.42578125" style="35" customWidth="1"/>
    <col min="2818" max="2818" width="78.42578125" style="35" customWidth="1"/>
    <col min="2819" max="2819" width="19.7109375" style="35" customWidth="1"/>
    <col min="2820" max="3072" width="9.140625" style="35"/>
    <col min="3073" max="3073" width="26.42578125" style="35" customWidth="1"/>
    <col min="3074" max="3074" width="78.42578125" style="35" customWidth="1"/>
    <col min="3075" max="3075" width="19.7109375" style="35" customWidth="1"/>
    <col min="3076" max="3328" width="9.140625" style="35"/>
    <col min="3329" max="3329" width="26.42578125" style="35" customWidth="1"/>
    <col min="3330" max="3330" width="78.42578125" style="35" customWidth="1"/>
    <col min="3331" max="3331" width="19.7109375" style="35" customWidth="1"/>
    <col min="3332" max="3584" width="9.140625" style="35"/>
    <col min="3585" max="3585" width="26.42578125" style="35" customWidth="1"/>
    <col min="3586" max="3586" width="78.42578125" style="35" customWidth="1"/>
    <col min="3587" max="3587" width="19.7109375" style="35" customWidth="1"/>
    <col min="3588" max="3840" width="9.140625" style="35"/>
    <col min="3841" max="3841" width="26.42578125" style="35" customWidth="1"/>
    <col min="3842" max="3842" width="78.42578125" style="35" customWidth="1"/>
    <col min="3843" max="3843" width="19.7109375" style="35" customWidth="1"/>
    <col min="3844" max="4096" width="9.140625" style="35"/>
    <col min="4097" max="4097" width="26.42578125" style="35" customWidth="1"/>
    <col min="4098" max="4098" width="78.42578125" style="35" customWidth="1"/>
    <col min="4099" max="4099" width="19.7109375" style="35" customWidth="1"/>
    <col min="4100" max="4352" width="9.140625" style="35"/>
    <col min="4353" max="4353" width="26.42578125" style="35" customWidth="1"/>
    <col min="4354" max="4354" width="78.42578125" style="35" customWidth="1"/>
    <col min="4355" max="4355" width="19.7109375" style="35" customWidth="1"/>
    <col min="4356" max="4608" width="9.140625" style="35"/>
    <col min="4609" max="4609" width="26.42578125" style="35" customWidth="1"/>
    <col min="4610" max="4610" width="78.42578125" style="35" customWidth="1"/>
    <col min="4611" max="4611" width="19.7109375" style="35" customWidth="1"/>
    <col min="4612" max="4864" width="9.140625" style="35"/>
    <col min="4865" max="4865" width="26.42578125" style="35" customWidth="1"/>
    <col min="4866" max="4866" width="78.42578125" style="35" customWidth="1"/>
    <col min="4867" max="4867" width="19.7109375" style="35" customWidth="1"/>
    <col min="4868" max="5120" width="9.140625" style="35"/>
    <col min="5121" max="5121" width="26.42578125" style="35" customWidth="1"/>
    <col min="5122" max="5122" width="78.42578125" style="35" customWidth="1"/>
    <col min="5123" max="5123" width="19.7109375" style="35" customWidth="1"/>
    <col min="5124" max="5376" width="9.140625" style="35"/>
    <col min="5377" max="5377" width="26.42578125" style="35" customWidth="1"/>
    <col min="5378" max="5378" width="78.42578125" style="35" customWidth="1"/>
    <col min="5379" max="5379" width="19.7109375" style="35" customWidth="1"/>
    <col min="5380" max="5632" width="9.140625" style="35"/>
    <col min="5633" max="5633" width="26.42578125" style="35" customWidth="1"/>
    <col min="5634" max="5634" width="78.42578125" style="35" customWidth="1"/>
    <col min="5635" max="5635" width="19.7109375" style="35" customWidth="1"/>
    <col min="5636" max="5888" width="9.140625" style="35"/>
    <col min="5889" max="5889" width="26.42578125" style="35" customWidth="1"/>
    <col min="5890" max="5890" width="78.42578125" style="35" customWidth="1"/>
    <col min="5891" max="5891" width="19.7109375" style="35" customWidth="1"/>
    <col min="5892" max="6144" width="9.140625" style="35"/>
    <col min="6145" max="6145" width="26.42578125" style="35" customWidth="1"/>
    <col min="6146" max="6146" width="78.42578125" style="35" customWidth="1"/>
    <col min="6147" max="6147" width="19.7109375" style="35" customWidth="1"/>
    <col min="6148" max="6400" width="9.140625" style="35"/>
    <col min="6401" max="6401" width="26.42578125" style="35" customWidth="1"/>
    <col min="6402" max="6402" width="78.42578125" style="35" customWidth="1"/>
    <col min="6403" max="6403" width="19.7109375" style="35" customWidth="1"/>
    <col min="6404" max="6656" width="9.140625" style="35"/>
    <col min="6657" max="6657" width="26.42578125" style="35" customWidth="1"/>
    <col min="6658" max="6658" width="78.42578125" style="35" customWidth="1"/>
    <col min="6659" max="6659" width="19.7109375" style="35" customWidth="1"/>
    <col min="6660" max="6912" width="9.140625" style="35"/>
    <col min="6913" max="6913" width="26.42578125" style="35" customWidth="1"/>
    <col min="6914" max="6914" width="78.42578125" style="35" customWidth="1"/>
    <col min="6915" max="6915" width="19.7109375" style="35" customWidth="1"/>
    <col min="6916" max="7168" width="9.140625" style="35"/>
    <col min="7169" max="7169" width="26.42578125" style="35" customWidth="1"/>
    <col min="7170" max="7170" width="78.42578125" style="35" customWidth="1"/>
    <col min="7171" max="7171" width="19.7109375" style="35" customWidth="1"/>
    <col min="7172" max="7424" width="9.140625" style="35"/>
    <col min="7425" max="7425" width="26.42578125" style="35" customWidth="1"/>
    <col min="7426" max="7426" width="78.42578125" style="35" customWidth="1"/>
    <col min="7427" max="7427" width="19.7109375" style="35" customWidth="1"/>
    <col min="7428" max="7680" width="9.140625" style="35"/>
    <col min="7681" max="7681" width="26.42578125" style="35" customWidth="1"/>
    <col min="7682" max="7682" width="78.42578125" style="35" customWidth="1"/>
    <col min="7683" max="7683" width="19.7109375" style="35" customWidth="1"/>
    <col min="7684" max="7936" width="9.140625" style="35"/>
    <col min="7937" max="7937" width="26.42578125" style="35" customWidth="1"/>
    <col min="7938" max="7938" width="78.42578125" style="35" customWidth="1"/>
    <col min="7939" max="7939" width="19.7109375" style="35" customWidth="1"/>
    <col min="7940" max="8192" width="9.140625" style="35"/>
    <col min="8193" max="8193" width="26.42578125" style="35" customWidth="1"/>
    <col min="8194" max="8194" width="78.42578125" style="35" customWidth="1"/>
    <col min="8195" max="8195" width="19.7109375" style="35" customWidth="1"/>
    <col min="8196" max="8448" width="9.140625" style="35"/>
    <col min="8449" max="8449" width="26.42578125" style="35" customWidth="1"/>
    <col min="8450" max="8450" width="78.42578125" style="35" customWidth="1"/>
    <col min="8451" max="8451" width="19.7109375" style="35" customWidth="1"/>
    <col min="8452" max="8704" width="9.140625" style="35"/>
    <col min="8705" max="8705" width="26.42578125" style="35" customWidth="1"/>
    <col min="8706" max="8706" width="78.42578125" style="35" customWidth="1"/>
    <col min="8707" max="8707" width="19.7109375" style="35" customWidth="1"/>
    <col min="8708" max="8960" width="9.140625" style="35"/>
    <col min="8961" max="8961" width="26.42578125" style="35" customWidth="1"/>
    <col min="8962" max="8962" width="78.42578125" style="35" customWidth="1"/>
    <col min="8963" max="8963" width="19.7109375" style="35" customWidth="1"/>
    <col min="8964" max="9216" width="9.140625" style="35"/>
    <col min="9217" max="9217" width="26.42578125" style="35" customWidth="1"/>
    <col min="9218" max="9218" width="78.42578125" style="35" customWidth="1"/>
    <col min="9219" max="9219" width="19.7109375" style="35" customWidth="1"/>
    <col min="9220" max="9472" width="9.140625" style="35"/>
    <col min="9473" max="9473" width="26.42578125" style="35" customWidth="1"/>
    <col min="9474" max="9474" width="78.42578125" style="35" customWidth="1"/>
    <col min="9475" max="9475" width="19.7109375" style="35" customWidth="1"/>
    <col min="9476" max="9728" width="9.140625" style="35"/>
    <col min="9729" max="9729" width="26.42578125" style="35" customWidth="1"/>
    <col min="9730" max="9730" width="78.42578125" style="35" customWidth="1"/>
    <col min="9731" max="9731" width="19.7109375" style="35" customWidth="1"/>
    <col min="9732" max="9984" width="9.140625" style="35"/>
    <col min="9985" max="9985" width="26.42578125" style="35" customWidth="1"/>
    <col min="9986" max="9986" width="78.42578125" style="35" customWidth="1"/>
    <col min="9987" max="9987" width="19.7109375" style="35" customWidth="1"/>
    <col min="9988" max="10240" width="9.140625" style="35"/>
    <col min="10241" max="10241" width="26.42578125" style="35" customWidth="1"/>
    <col min="10242" max="10242" width="78.42578125" style="35" customWidth="1"/>
    <col min="10243" max="10243" width="19.7109375" style="35" customWidth="1"/>
    <col min="10244" max="10496" width="9.140625" style="35"/>
    <col min="10497" max="10497" width="26.42578125" style="35" customWidth="1"/>
    <col min="10498" max="10498" width="78.42578125" style="35" customWidth="1"/>
    <col min="10499" max="10499" width="19.7109375" style="35" customWidth="1"/>
    <col min="10500" max="10752" width="9.140625" style="35"/>
    <col min="10753" max="10753" width="26.42578125" style="35" customWidth="1"/>
    <col min="10754" max="10754" width="78.42578125" style="35" customWidth="1"/>
    <col min="10755" max="10755" width="19.7109375" style="35" customWidth="1"/>
    <col min="10756" max="11008" width="9.140625" style="35"/>
    <col min="11009" max="11009" width="26.42578125" style="35" customWidth="1"/>
    <col min="11010" max="11010" width="78.42578125" style="35" customWidth="1"/>
    <col min="11011" max="11011" width="19.7109375" style="35" customWidth="1"/>
    <col min="11012" max="11264" width="9.140625" style="35"/>
    <col min="11265" max="11265" width="26.42578125" style="35" customWidth="1"/>
    <col min="11266" max="11266" width="78.42578125" style="35" customWidth="1"/>
    <col min="11267" max="11267" width="19.7109375" style="35" customWidth="1"/>
    <col min="11268" max="11520" width="9.140625" style="35"/>
    <col min="11521" max="11521" width="26.42578125" style="35" customWidth="1"/>
    <col min="11522" max="11522" width="78.42578125" style="35" customWidth="1"/>
    <col min="11523" max="11523" width="19.7109375" style="35" customWidth="1"/>
    <col min="11524" max="11776" width="9.140625" style="35"/>
    <col min="11777" max="11777" width="26.42578125" style="35" customWidth="1"/>
    <col min="11778" max="11778" width="78.42578125" style="35" customWidth="1"/>
    <col min="11779" max="11779" width="19.7109375" style="35" customWidth="1"/>
    <col min="11780" max="12032" width="9.140625" style="35"/>
    <col min="12033" max="12033" width="26.42578125" style="35" customWidth="1"/>
    <col min="12034" max="12034" width="78.42578125" style="35" customWidth="1"/>
    <col min="12035" max="12035" width="19.7109375" style="35" customWidth="1"/>
    <col min="12036" max="12288" width="9.140625" style="35"/>
    <col min="12289" max="12289" width="26.42578125" style="35" customWidth="1"/>
    <col min="12290" max="12290" width="78.42578125" style="35" customWidth="1"/>
    <col min="12291" max="12291" width="19.7109375" style="35" customWidth="1"/>
    <col min="12292" max="12544" width="9.140625" style="35"/>
    <col min="12545" max="12545" width="26.42578125" style="35" customWidth="1"/>
    <col min="12546" max="12546" width="78.42578125" style="35" customWidth="1"/>
    <col min="12547" max="12547" width="19.7109375" style="35" customWidth="1"/>
    <col min="12548" max="12800" width="9.140625" style="35"/>
    <col min="12801" max="12801" width="26.42578125" style="35" customWidth="1"/>
    <col min="12802" max="12802" width="78.42578125" style="35" customWidth="1"/>
    <col min="12803" max="12803" width="19.7109375" style="35" customWidth="1"/>
    <col min="12804" max="13056" width="9.140625" style="35"/>
    <col min="13057" max="13057" width="26.42578125" style="35" customWidth="1"/>
    <col min="13058" max="13058" width="78.42578125" style="35" customWidth="1"/>
    <col min="13059" max="13059" width="19.7109375" style="35" customWidth="1"/>
    <col min="13060" max="13312" width="9.140625" style="35"/>
    <col min="13313" max="13313" width="26.42578125" style="35" customWidth="1"/>
    <col min="13314" max="13314" width="78.42578125" style="35" customWidth="1"/>
    <col min="13315" max="13315" width="19.7109375" style="35" customWidth="1"/>
    <col min="13316" max="13568" width="9.140625" style="35"/>
    <col min="13569" max="13569" width="26.42578125" style="35" customWidth="1"/>
    <col min="13570" max="13570" width="78.42578125" style="35" customWidth="1"/>
    <col min="13571" max="13571" width="19.7109375" style="35" customWidth="1"/>
    <col min="13572" max="13824" width="9.140625" style="35"/>
    <col min="13825" max="13825" width="26.42578125" style="35" customWidth="1"/>
    <col min="13826" max="13826" width="78.42578125" style="35" customWidth="1"/>
    <col min="13827" max="13827" width="19.7109375" style="35" customWidth="1"/>
    <col min="13828" max="14080" width="9.140625" style="35"/>
    <col min="14081" max="14081" width="26.42578125" style="35" customWidth="1"/>
    <col min="14082" max="14082" width="78.42578125" style="35" customWidth="1"/>
    <col min="14083" max="14083" width="19.7109375" style="35" customWidth="1"/>
    <col min="14084" max="14336" width="9.140625" style="35"/>
    <col min="14337" max="14337" width="26.42578125" style="35" customWidth="1"/>
    <col min="14338" max="14338" width="78.42578125" style="35" customWidth="1"/>
    <col min="14339" max="14339" width="19.7109375" style="35" customWidth="1"/>
    <col min="14340" max="14592" width="9.140625" style="35"/>
    <col min="14593" max="14593" width="26.42578125" style="35" customWidth="1"/>
    <col min="14594" max="14594" width="78.42578125" style="35" customWidth="1"/>
    <col min="14595" max="14595" width="19.7109375" style="35" customWidth="1"/>
    <col min="14596" max="14848" width="9.140625" style="35"/>
    <col min="14849" max="14849" width="26.42578125" style="35" customWidth="1"/>
    <col min="14850" max="14850" width="78.42578125" style="35" customWidth="1"/>
    <col min="14851" max="14851" width="19.7109375" style="35" customWidth="1"/>
    <col min="14852" max="15104" width="9.140625" style="35"/>
    <col min="15105" max="15105" width="26.42578125" style="35" customWidth="1"/>
    <col min="15106" max="15106" width="78.42578125" style="35" customWidth="1"/>
    <col min="15107" max="15107" width="19.7109375" style="35" customWidth="1"/>
    <col min="15108" max="15360" width="9.140625" style="35"/>
    <col min="15361" max="15361" width="26.42578125" style="35" customWidth="1"/>
    <col min="15362" max="15362" width="78.42578125" style="35" customWidth="1"/>
    <col min="15363" max="15363" width="19.7109375" style="35" customWidth="1"/>
    <col min="15364" max="15616" width="9.140625" style="35"/>
    <col min="15617" max="15617" width="26.42578125" style="35" customWidth="1"/>
    <col min="15618" max="15618" width="78.42578125" style="35" customWidth="1"/>
    <col min="15619" max="15619" width="19.7109375" style="35" customWidth="1"/>
    <col min="15620" max="15872" width="9.140625" style="35"/>
    <col min="15873" max="15873" width="26.42578125" style="35" customWidth="1"/>
    <col min="15874" max="15874" width="78.42578125" style="35" customWidth="1"/>
    <col min="15875" max="15875" width="19.7109375" style="35" customWidth="1"/>
    <col min="15876" max="16128" width="9.140625" style="35"/>
    <col min="16129" max="16129" width="26.42578125" style="35" customWidth="1"/>
    <col min="16130" max="16130" width="78.42578125" style="35" customWidth="1"/>
    <col min="16131" max="16131" width="19.7109375" style="35" customWidth="1"/>
    <col min="16132" max="16384" width="9.140625" style="35"/>
  </cols>
  <sheetData>
    <row r="1" spans="1:4" x14ac:dyDescent="0.25">
      <c r="D1" s="133" t="s">
        <v>330</v>
      </c>
    </row>
    <row r="2" spans="1:4" x14ac:dyDescent="0.25">
      <c r="D2" s="133" t="s">
        <v>574</v>
      </c>
    </row>
    <row r="3" spans="1:4" x14ac:dyDescent="0.25">
      <c r="D3" s="133" t="s">
        <v>573</v>
      </c>
    </row>
    <row r="4" spans="1:4" x14ac:dyDescent="0.25">
      <c r="B4" s="47"/>
      <c r="D4" s="134" t="s">
        <v>572</v>
      </c>
    </row>
    <row r="5" spans="1:4" ht="18.75" x14ac:dyDescent="0.3">
      <c r="A5" s="192" t="s">
        <v>411</v>
      </c>
      <c r="B5" s="192"/>
      <c r="C5" s="192"/>
      <c r="D5" s="192"/>
    </row>
    <row r="6" spans="1:4" ht="18.75" x14ac:dyDescent="0.3">
      <c r="A6" s="190" t="s">
        <v>557</v>
      </c>
      <c r="B6" s="190"/>
      <c r="C6" s="190"/>
      <c r="D6" s="190"/>
    </row>
    <row r="7" spans="1:4" x14ac:dyDescent="0.25">
      <c r="D7" s="105" t="s">
        <v>248</v>
      </c>
    </row>
    <row r="8" spans="1:4" ht="63" x14ac:dyDescent="0.25">
      <c r="A8" s="49" t="s">
        <v>239</v>
      </c>
      <c r="B8" s="50" t="s">
        <v>249</v>
      </c>
      <c r="C8" s="150" t="s">
        <v>438</v>
      </c>
      <c r="D8" s="150" t="s">
        <v>439</v>
      </c>
    </row>
    <row r="9" spans="1:4" ht="31.5" x14ac:dyDescent="0.25">
      <c r="A9" s="51" t="s">
        <v>250</v>
      </c>
      <c r="B9" s="52" t="s">
        <v>251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 x14ac:dyDescent="0.25">
      <c r="A10" s="51" t="s">
        <v>252</v>
      </c>
      <c r="B10" s="54" t="s">
        <v>253</v>
      </c>
      <c r="C10" s="42">
        <f>SUM(C11:C11)</f>
        <v>173700</v>
      </c>
      <c r="D10" s="42">
        <f>SUM(D11:D11)</f>
        <v>179450</v>
      </c>
    </row>
    <row r="11" spans="1:4" ht="31.5" x14ac:dyDescent="0.25">
      <c r="A11" s="51" t="s">
        <v>254</v>
      </c>
      <c r="B11" s="54" t="s">
        <v>255</v>
      </c>
      <c r="C11" s="42">
        <v>173700</v>
      </c>
      <c r="D11" s="151">
        <v>179450</v>
      </c>
    </row>
    <row r="12" spans="1:4" ht="31.5" x14ac:dyDescent="0.25">
      <c r="A12" s="51" t="s">
        <v>256</v>
      </c>
      <c r="B12" s="54" t="s">
        <v>257</v>
      </c>
      <c r="C12" s="42">
        <f>C13</f>
        <v>7342</v>
      </c>
      <c r="D12" s="42">
        <f>D13</f>
        <v>7342</v>
      </c>
    </row>
    <row r="13" spans="1:4" ht="31.5" x14ac:dyDescent="0.25">
      <c r="A13" s="51" t="s">
        <v>258</v>
      </c>
      <c r="B13" s="54" t="s">
        <v>259</v>
      </c>
      <c r="C13" s="42">
        <v>7342</v>
      </c>
      <c r="D13" s="151">
        <v>7342</v>
      </c>
    </row>
    <row r="14" spans="1:4" ht="31.5" x14ac:dyDescent="0.25">
      <c r="A14" s="51" t="s">
        <v>260</v>
      </c>
      <c r="B14" s="54" t="s">
        <v>261</v>
      </c>
      <c r="C14" s="42">
        <f>SUM(C15:C17)</f>
        <v>16801</v>
      </c>
      <c r="D14" s="42">
        <f>SUM(D15:D17)</f>
        <v>16976</v>
      </c>
    </row>
    <row r="15" spans="1:4" ht="18.75" customHeight="1" x14ac:dyDescent="0.25">
      <c r="A15" s="51" t="s">
        <v>262</v>
      </c>
      <c r="B15" s="54" t="s">
        <v>263</v>
      </c>
      <c r="C15" s="42">
        <v>12988</v>
      </c>
      <c r="D15" s="151">
        <v>12788</v>
      </c>
    </row>
    <row r="16" spans="1:4" ht="31.5" x14ac:dyDescent="0.25">
      <c r="A16" s="51" t="s">
        <v>264</v>
      </c>
      <c r="B16" s="54" t="s">
        <v>265</v>
      </c>
      <c r="C16" s="42">
        <v>1013</v>
      </c>
      <c r="D16" s="151">
        <v>1188</v>
      </c>
    </row>
    <row r="17" spans="1:4" ht="31.5" x14ac:dyDescent="0.25">
      <c r="A17" s="51" t="s">
        <v>266</v>
      </c>
      <c r="B17" s="54" t="s">
        <v>267</v>
      </c>
      <c r="C17" s="42">
        <v>2800</v>
      </c>
      <c r="D17" s="151">
        <v>3000</v>
      </c>
    </row>
    <row r="18" spans="1:4" ht="31.5" x14ac:dyDescent="0.25">
      <c r="A18" s="51" t="s">
        <v>268</v>
      </c>
      <c r="B18" s="54" t="s">
        <v>269</v>
      </c>
      <c r="C18" s="42">
        <f>C19</f>
        <v>2000</v>
      </c>
      <c r="D18" s="42">
        <f>D19</f>
        <v>2000</v>
      </c>
    </row>
    <row r="19" spans="1:4" ht="31.5" x14ac:dyDescent="0.25">
      <c r="A19" s="51" t="s">
        <v>270</v>
      </c>
      <c r="B19" s="54" t="s">
        <v>271</v>
      </c>
      <c r="C19" s="42">
        <v>2000</v>
      </c>
      <c r="D19" s="151">
        <v>2000</v>
      </c>
    </row>
    <row r="20" spans="1:4" ht="34.5" customHeight="1" x14ac:dyDescent="0.25">
      <c r="A20" s="51" t="s">
        <v>272</v>
      </c>
      <c r="B20" s="28" t="s">
        <v>273</v>
      </c>
      <c r="C20" s="42">
        <f>SUM(C21:C22)</f>
        <v>11307</v>
      </c>
      <c r="D20" s="42">
        <f>SUM(D21:D22)</f>
        <v>11358</v>
      </c>
    </row>
    <row r="21" spans="1:4" ht="78.75" x14ac:dyDescent="0.25">
      <c r="A21" s="51" t="s">
        <v>274</v>
      </c>
      <c r="B21" s="54" t="s">
        <v>275</v>
      </c>
      <c r="C21" s="42">
        <v>8000</v>
      </c>
      <c r="D21" s="151">
        <v>8000</v>
      </c>
    </row>
    <row r="22" spans="1:4" ht="78.75" x14ac:dyDescent="0.25">
      <c r="A22" s="51" t="s">
        <v>276</v>
      </c>
      <c r="B22" s="54" t="s">
        <v>277</v>
      </c>
      <c r="C22" s="42">
        <v>3307</v>
      </c>
      <c r="D22" s="151">
        <v>3358</v>
      </c>
    </row>
    <row r="23" spans="1:4" ht="31.5" x14ac:dyDescent="0.25">
      <c r="A23" s="51" t="s">
        <v>278</v>
      </c>
      <c r="B23" s="28" t="s">
        <v>279</v>
      </c>
      <c r="C23" s="42">
        <f>SUM(C24:C24)</f>
        <v>1060</v>
      </c>
      <c r="D23" s="42">
        <f>SUM(D24:D24)</f>
        <v>1060</v>
      </c>
    </row>
    <row r="24" spans="1:4" ht="31.5" x14ac:dyDescent="0.25">
      <c r="A24" s="51" t="s">
        <v>280</v>
      </c>
      <c r="B24" s="54" t="s">
        <v>281</v>
      </c>
      <c r="C24" s="42">
        <v>1060</v>
      </c>
      <c r="D24" s="151">
        <v>1060</v>
      </c>
    </row>
    <row r="25" spans="1:4" ht="31.5" x14ac:dyDescent="0.25">
      <c r="A25" s="51" t="s">
        <v>282</v>
      </c>
      <c r="B25" s="54" t="s">
        <v>283</v>
      </c>
      <c r="C25" s="42">
        <f>C26+C27</f>
        <v>810</v>
      </c>
      <c r="D25" s="42">
        <f>D26+D27</f>
        <v>810</v>
      </c>
    </row>
    <row r="26" spans="1:4" ht="31.5" x14ac:dyDescent="0.25">
      <c r="A26" s="51" t="s">
        <v>284</v>
      </c>
      <c r="B26" s="54" t="s">
        <v>285</v>
      </c>
      <c r="C26" s="42">
        <v>716</v>
      </c>
      <c r="D26" s="151">
        <v>716</v>
      </c>
    </row>
    <row r="27" spans="1:4" ht="18" customHeight="1" x14ac:dyDescent="0.25">
      <c r="A27" s="51" t="s">
        <v>286</v>
      </c>
      <c r="B27" s="54" t="s">
        <v>287</v>
      </c>
      <c r="C27" s="42">
        <v>94</v>
      </c>
      <c r="D27" s="151">
        <v>94</v>
      </c>
    </row>
    <row r="28" spans="1:4" ht="31.5" x14ac:dyDescent="0.25">
      <c r="A28" s="51" t="s">
        <v>288</v>
      </c>
      <c r="B28" s="54" t="s">
        <v>289</v>
      </c>
      <c r="C28" s="42">
        <f>C29+C30</f>
        <v>1300</v>
      </c>
      <c r="D28" s="42">
        <f>D29+D30</f>
        <v>1300</v>
      </c>
    </row>
    <row r="29" spans="1:4" ht="81" customHeight="1" x14ac:dyDescent="0.25">
      <c r="A29" s="51" t="s">
        <v>290</v>
      </c>
      <c r="B29" s="55" t="s">
        <v>291</v>
      </c>
      <c r="C29" s="42">
        <v>1000</v>
      </c>
      <c r="D29" s="151">
        <v>1000</v>
      </c>
    </row>
    <row r="30" spans="1:4" ht="34.5" customHeight="1" x14ac:dyDescent="0.25">
      <c r="A30" s="51" t="s">
        <v>292</v>
      </c>
      <c r="B30" s="54" t="s">
        <v>293</v>
      </c>
      <c r="C30" s="42">
        <v>300</v>
      </c>
      <c r="D30" s="151">
        <v>300</v>
      </c>
    </row>
    <row r="31" spans="1:4" ht="31.5" x14ac:dyDescent="0.25">
      <c r="A31" s="51" t="s">
        <v>294</v>
      </c>
      <c r="B31" s="28" t="s">
        <v>295</v>
      </c>
      <c r="C31" s="56">
        <f>C32+C33+C34+C35+C36</f>
        <v>4300</v>
      </c>
      <c r="D31" s="56">
        <f>D32+D33+D34+D35+D36</f>
        <v>4500</v>
      </c>
    </row>
    <row r="32" spans="1:4" ht="31.5" x14ac:dyDescent="0.25">
      <c r="A32" s="51" t="s">
        <v>296</v>
      </c>
      <c r="B32" s="49" t="s">
        <v>297</v>
      </c>
      <c r="C32" s="27">
        <v>30</v>
      </c>
      <c r="D32" s="151">
        <v>30</v>
      </c>
    </row>
    <row r="33" spans="1:4" ht="46.5" customHeight="1" x14ac:dyDescent="0.25">
      <c r="A33" s="51" t="s">
        <v>298</v>
      </c>
      <c r="B33" s="49" t="s">
        <v>299</v>
      </c>
      <c r="C33" s="27">
        <v>50</v>
      </c>
      <c r="D33" s="151">
        <v>50</v>
      </c>
    </row>
    <row r="34" spans="1:4" ht="93.75" customHeight="1" x14ac:dyDescent="0.25">
      <c r="A34" s="51" t="s">
        <v>300</v>
      </c>
      <c r="B34" s="49" t="s">
        <v>301</v>
      </c>
      <c r="C34" s="27">
        <v>750</v>
      </c>
      <c r="D34" s="151">
        <v>800</v>
      </c>
    </row>
    <row r="35" spans="1:4" ht="63" x14ac:dyDescent="0.25">
      <c r="A35" s="51" t="s">
        <v>302</v>
      </c>
      <c r="B35" s="54" t="s">
        <v>303</v>
      </c>
      <c r="C35" s="56">
        <v>1330</v>
      </c>
      <c r="D35" s="151">
        <v>1350</v>
      </c>
    </row>
    <row r="36" spans="1:4" ht="32.25" customHeight="1" x14ac:dyDescent="0.25">
      <c r="A36" s="51" t="s">
        <v>304</v>
      </c>
      <c r="B36" s="49" t="s">
        <v>305</v>
      </c>
      <c r="C36" s="56">
        <v>2140</v>
      </c>
      <c r="D36" s="151">
        <v>2270</v>
      </c>
    </row>
    <row r="37" spans="1:4" s="36" customFormat="1" ht="31.5" collapsed="1" x14ac:dyDescent="0.25">
      <c r="A37" s="57" t="s">
        <v>306</v>
      </c>
      <c r="B37" s="57" t="s">
        <v>307</v>
      </c>
      <c r="C37" s="29">
        <f>C38</f>
        <v>252672.68</v>
      </c>
      <c r="D37" s="29">
        <f>D38</f>
        <v>252672.68</v>
      </c>
    </row>
    <row r="38" spans="1:4" ht="31.5" x14ac:dyDescent="0.25">
      <c r="A38" s="58" t="s">
        <v>308</v>
      </c>
      <c r="B38" s="58" t="s">
        <v>429</v>
      </c>
      <c r="C38" s="27">
        <f>C39</f>
        <v>252672.68</v>
      </c>
      <c r="D38" s="27">
        <f>D39</f>
        <v>252672.68</v>
      </c>
    </row>
    <row r="39" spans="1:4" ht="31.5" x14ac:dyDescent="0.25">
      <c r="A39" s="164" t="s">
        <v>406</v>
      </c>
      <c r="B39" s="58" t="s">
        <v>430</v>
      </c>
      <c r="C39" s="27">
        <f>C40+C42+C43+C41</f>
        <v>252672.68</v>
      </c>
      <c r="D39" s="27">
        <f>D40+D42+D43+D41</f>
        <v>252672.68</v>
      </c>
    </row>
    <row r="40" spans="1:4" ht="31.5" x14ac:dyDescent="0.25">
      <c r="A40" s="58" t="s">
        <v>309</v>
      </c>
      <c r="B40" s="58" t="s">
        <v>310</v>
      </c>
      <c r="C40" s="27">
        <v>1163</v>
      </c>
      <c r="D40" s="151">
        <v>1163</v>
      </c>
    </row>
    <row r="41" spans="1:4" ht="47.25" x14ac:dyDescent="0.25">
      <c r="A41" s="58" t="s">
        <v>311</v>
      </c>
      <c r="B41" s="58" t="s">
        <v>312</v>
      </c>
      <c r="C41" s="27">
        <v>1160</v>
      </c>
      <c r="D41" s="151">
        <v>1160</v>
      </c>
    </row>
    <row r="42" spans="1:4" ht="31.5" x14ac:dyDescent="0.25">
      <c r="A42" s="58" t="s">
        <v>313</v>
      </c>
      <c r="B42" s="58" t="s">
        <v>314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 x14ac:dyDescent="0.25">
      <c r="A43" s="58" t="s">
        <v>315</v>
      </c>
      <c r="B43" s="59" t="s">
        <v>316</v>
      </c>
      <c r="C43" s="27">
        <v>3183</v>
      </c>
      <c r="D43" s="151">
        <v>3183</v>
      </c>
    </row>
    <row r="44" spans="1:4" x14ac:dyDescent="0.25">
      <c r="A44" s="60"/>
      <c r="B44" s="61" t="s">
        <v>165</v>
      </c>
      <c r="C44" s="62">
        <f>C9+C37</f>
        <v>471292.68</v>
      </c>
      <c r="D44" s="62">
        <f>D9+D37</f>
        <v>477468.68</v>
      </c>
    </row>
    <row r="45" spans="1:4" x14ac:dyDescent="0.25">
      <c r="A45" s="63"/>
      <c r="B45" s="64"/>
      <c r="C45" s="65"/>
    </row>
    <row r="46" spans="1:4" x14ac:dyDescent="0.25">
      <c r="A46" s="63"/>
      <c r="B46" s="64"/>
      <c r="C46" s="65"/>
    </row>
  </sheetData>
  <mergeCells count="2"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98" zoomScaleNormal="88" zoomScaleSheetLayoutView="98" workbookViewId="0">
      <selection activeCell="A5" sqref="A5:C5"/>
    </sheetView>
  </sheetViews>
  <sheetFormatPr defaultRowHeight="15.75" x14ac:dyDescent="0.25"/>
  <cols>
    <col min="1" max="1" width="5.42578125" style="117" customWidth="1"/>
    <col min="2" max="2" width="80.140625" style="117" customWidth="1"/>
    <col min="3" max="3" width="13" style="117" customWidth="1"/>
  </cols>
  <sheetData>
    <row r="1" spans="1:3" x14ac:dyDescent="0.25">
      <c r="C1" s="111" t="s">
        <v>331</v>
      </c>
    </row>
    <row r="2" spans="1:3" x14ac:dyDescent="0.25">
      <c r="C2" s="111" t="s">
        <v>436</v>
      </c>
    </row>
    <row r="3" spans="1:3" x14ac:dyDescent="0.25">
      <c r="C3" s="111" t="s">
        <v>405</v>
      </c>
    </row>
    <row r="4" spans="1:3" ht="20.25" customHeight="1" x14ac:dyDescent="0.25">
      <c r="B4" s="195" t="s">
        <v>572</v>
      </c>
      <c r="C4" s="195"/>
    </row>
    <row r="5" spans="1:3" x14ac:dyDescent="0.25">
      <c r="A5" s="194" t="s">
        <v>411</v>
      </c>
      <c r="B5" s="194"/>
      <c r="C5" s="194"/>
    </row>
    <row r="6" spans="1:3" x14ac:dyDescent="0.25">
      <c r="A6" s="193" t="s">
        <v>441</v>
      </c>
      <c r="B6" s="193"/>
      <c r="C6" s="193"/>
    </row>
    <row r="7" spans="1:3" x14ac:dyDescent="0.25">
      <c r="A7" s="112"/>
      <c r="B7" s="112"/>
      <c r="C7" s="33" t="s">
        <v>394</v>
      </c>
    </row>
    <row r="8" spans="1:3" ht="31.5" x14ac:dyDescent="0.25">
      <c r="A8" s="113" t="s">
        <v>408</v>
      </c>
      <c r="B8" s="114" t="s">
        <v>409</v>
      </c>
      <c r="C8" s="50" t="s">
        <v>318</v>
      </c>
    </row>
    <row r="9" spans="1:3" ht="47.25" x14ac:dyDescent="0.25">
      <c r="A9" s="115">
        <v>1</v>
      </c>
      <c r="B9" s="28" t="s">
        <v>499</v>
      </c>
      <c r="C9" s="27">
        <v>1108</v>
      </c>
    </row>
    <row r="10" spans="1:3" ht="63" x14ac:dyDescent="0.25">
      <c r="A10" s="115">
        <v>2</v>
      </c>
      <c r="B10" s="28" t="s">
        <v>500</v>
      </c>
      <c r="C10" s="27">
        <v>13335</v>
      </c>
    </row>
    <row r="11" spans="1:3" ht="63" x14ac:dyDescent="0.25">
      <c r="A11" s="115">
        <v>3</v>
      </c>
      <c r="B11" s="28" t="s">
        <v>501</v>
      </c>
      <c r="C11" s="27">
        <v>1003.4</v>
      </c>
    </row>
    <row r="12" spans="1:3" ht="98.25" customHeight="1" x14ac:dyDescent="0.25">
      <c r="A12" s="115">
        <v>4</v>
      </c>
      <c r="B12" s="28" t="s">
        <v>515</v>
      </c>
      <c r="C12" s="27">
        <v>177119</v>
      </c>
    </row>
    <row r="13" spans="1:3" ht="47.25" x14ac:dyDescent="0.25">
      <c r="A13" s="115">
        <v>5</v>
      </c>
      <c r="B13" s="28" t="s">
        <v>502</v>
      </c>
      <c r="C13" s="27">
        <v>538</v>
      </c>
    </row>
    <row r="14" spans="1:3" ht="47.25" x14ac:dyDescent="0.25">
      <c r="A14" s="115">
        <v>6</v>
      </c>
      <c r="B14" s="28" t="s">
        <v>503</v>
      </c>
      <c r="C14" s="27">
        <v>651</v>
      </c>
    </row>
    <row r="15" spans="1:3" ht="94.5" x14ac:dyDescent="0.25">
      <c r="A15" s="115">
        <v>7</v>
      </c>
      <c r="B15" s="28" t="s">
        <v>504</v>
      </c>
      <c r="C15" s="27">
        <v>3183</v>
      </c>
    </row>
    <row r="16" spans="1:3" ht="63" customHeight="1" x14ac:dyDescent="0.25">
      <c r="A16" s="115">
        <v>8</v>
      </c>
      <c r="B16" s="28" t="s">
        <v>505</v>
      </c>
      <c r="C16" s="27">
        <v>3125</v>
      </c>
    </row>
    <row r="17" spans="1:3" ht="49.5" customHeight="1" x14ac:dyDescent="0.25">
      <c r="A17" s="115">
        <v>9</v>
      </c>
      <c r="B17" s="28" t="s">
        <v>506</v>
      </c>
      <c r="C17" s="27">
        <v>1160</v>
      </c>
    </row>
    <row r="18" spans="1:3" ht="64.5" customHeight="1" x14ac:dyDescent="0.25">
      <c r="A18" s="115">
        <v>10</v>
      </c>
      <c r="B18" s="28" t="s">
        <v>507</v>
      </c>
      <c r="C18" s="27">
        <v>48326</v>
      </c>
    </row>
    <row r="19" spans="1:3" ht="63" x14ac:dyDescent="0.25">
      <c r="A19" s="115">
        <v>11</v>
      </c>
      <c r="B19" s="28" t="s">
        <v>508</v>
      </c>
      <c r="C19" s="27">
        <v>2794</v>
      </c>
    </row>
    <row r="20" spans="1:3" ht="94.5" x14ac:dyDescent="0.25">
      <c r="A20" s="115">
        <v>12</v>
      </c>
      <c r="B20" s="28" t="s">
        <v>509</v>
      </c>
      <c r="C20" s="27">
        <v>275.27999999999997</v>
      </c>
    </row>
    <row r="21" spans="1:3" x14ac:dyDescent="0.25">
      <c r="A21" s="116"/>
      <c r="B21" s="116" t="s">
        <v>165</v>
      </c>
      <c r="C21" s="29">
        <f>SUM(C9:C20)</f>
        <v>252617.68</v>
      </c>
    </row>
  </sheetData>
  <mergeCells count="3">
    <mergeCell ref="A6:C6"/>
    <mergeCell ref="A5:C5"/>
    <mergeCell ref="B4:C4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topLeftCell="A13" zoomScale="98" zoomScaleNormal="88" zoomScaleSheetLayoutView="98" workbookViewId="0">
      <selection activeCell="D3" sqref="D3"/>
    </sheetView>
  </sheetViews>
  <sheetFormatPr defaultRowHeight="15.75" x14ac:dyDescent="0.25"/>
  <cols>
    <col min="1" max="1" width="5.42578125" style="117" customWidth="1"/>
    <col min="2" max="2" width="73" style="117" customWidth="1"/>
    <col min="3" max="3" width="14.28515625" style="117" customWidth="1"/>
    <col min="4" max="4" width="14.28515625" customWidth="1"/>
  </cols>
  <sheetData>
    <row r="1" spans="1:4" x14ac:dyDescent="0.25">
      <c r="D1" s="133" t="s">
        <v>363</v>
      </c>
    </row>
    <row r="2" spans="1:4" x14ac:dyDescent="0.25">
      <c r="D2" s="133" t="s">
        <v>574</v>
      </c>
    </row>
    <row r="3" spans="1:4" x14ac:dyDescent="0.25">
      <c r="D3" s="133" t="s">
        <v>573</v>
      </c>
    </row>
    <row r="4" spans="1:4" x14ac:dyDescent="0.25">
      <c r="B4" s="32"/>
      <c r="C4" s="32"/>
    </row>
    <row r="5" spans="1:4" x14ac:dyDescent="0.25">
      <c r="A5" s="194" t="s">
        <v>411</v>
      </c>
      <c r="B5" s="194"/>
      <c r="C5" s="194"/>
      <c r="D5" s="194"/>
    </row>
    <row r="6" spans="1:4" x14ac:dyDescent="0.25">
      <c r="A6" s="193" t="s">
        <v>558</v>
      </c>
      <c r="B6" s="193"/>
      <c r="C6" s="193"/>
      <c r="D6" s="193"/>
    </row>
    <row r="7" spans="1:4" x14ac:dyDescent="0.25">
      <c r="A7" s="112"/>
      <c r="B7" s="112"/>
      <c r="D7" s="134" t="s">
        <v>394</v>
      </c>
    </row>
    <row r="8" spans="1:4" ht="31.5" x14ac:dyDescent="0.25">
      <c r="A8" s="113" t="s">
        <v>408</v>
      </c>
      <c r="B8" s="114" t="s">
        <v>409</v>
      </c>
      <c r="C8" s="50" t="s">
        <v>438</v>
      </c>
      <c r="D8" s="50" t="s">
        <v>439</v>
      </c>
    </row>
    <row r="9" spans="1:4" ht="63" x14ac:dyDescent="0.25">
      <c r="A9" s="115">
        <v>1</v>
      </c>
      <c r="B9" s="28" t="s">
        <v>510</v>
      </c>
      <c r="C9" s="27">
        <v>1163</v>
      </c>
      <c r="D9" s="27">
        <v>1163</v>
      </c>
    </row>
    <row r="10" spans="1:4" ht="78.75" x14ac:dyDescent="0.25">
      <c r="A10" s="115">
        <v>2</v>
      </c>
      <c r="B10" s="28" t="s">
        <v>511</v>
      </c>
      <c r="C10" s="27">
        <v>13335</v>
      </c>
      <c r="D10" s="27">
        <v>13335</v>
      </c>
    </row>
    <row r="11" spans="1:4" ht="78.75" x14ac:dyDescent="0.25">
      <c r="A11" s="115">
        <v>3</v>
      </c>
      <c r="B11" s="28" t="s">
        <v>512</v>
      </c>
      <c r="C11" s="27">
        <v>1003.4</v>
      </c>
      <c r="D11" s="27">
        <v>1003.4</v>
      </c>
    </row>
    <row r="12" spans="1:4" ht="99" customHeight="1" x14ac:dyDescent="0.25">
      <c r="A12" s="115">
        <v>4</v>
      </c>
      <c r="B12" s="28" t="s">
        <v>513</v>
      </c>
      <c r="C12" s="27">
        <v>177119</v>
      </c>
      <c r="D12" s="27">
        <v>177119</v>
      </c>
    </row>
    <row r="13" spans="1:4" ht="63" x14ac:dyDescent="0.25">
      <c r="A13" s="115">
        <v>5</v>
      </c>
      <c r="B13" s="28" t="s">
        <v>514</v>
      </c>
      <c r="C13" s="27">
        <v>538</v>
      </c>
      <c r="D13" s="27">
        <v>538</v>
      </c>
    </row>
    <row r="14" spans="1:4" ht="63" x14ac:dyDescent="0.25">
      <c r="A14" s="115">
        <v>6</v>
      </c>
      <c r="B14" s="28" t="s">
        <v>516</v>
      </c>
      <c r="C14" s="27">
        <v>651</v>
      </c>
      <c r="D14" s="27">
        <v>651</v>
      </c>
    </row>
    <row r="15" spans="1:4" ht="110.25" x14ac:dyDescent="0.25">
      <c r="A15" s="115">
        <v>7</v>
      </c>
      <c r="B15" s="28" t="s">
        <v>517</v>
      </c>
      <c r="C15" s="27">
        <v>3183</v>
      </c>
      <c r="D15" s="27">
        <v>3183</v>
      </c>
    </row>
    <row r="16" spans="1:4" ht="78.75" x14ac:dyDescent="0.25">
      <c r="A16" s="115">
        <v>8</v>
      </c>
      <c r="B16" s="28" t="s">
        <v>518</v>
      </c>
      <c r="C16" s="27">
        <v>3125</v>
      </c>
      <c r="D16" s="27">
        <v>3125</v>
      </c>
    </row>
    <row r="17" spans="1:4" ht="63" x14ac:dyDescent="0.25">
      <c r="A17" s="115">
        <v>9</v>
      </c>
      <c r="B17" s="28" t="s">
        <v>519</v>
      </c>
      <c r="C17" s="27">
        <v>1160</v>
      </c>
      <c r="D17" s="27">
        <v>1160</v>
      </c>
    </row>
    <row r="18" spans="1:4" ht="80.25" customHeight="1" x14ac:dyDescent="0.25">
      <c r="A18" s="115">
        <v>10</v>
      </c>
      <c r="B18" s="28" t="s">
        <v>520</v>
      </c>
      <c r="C18" s="27">
        <v>48326</v>
      </c>
      <c r="D18" s="27">
        <v>48326</v>
      </c>
    </row>
    <row r="19" spans="1:4" ht="78.75" x14ac:dyDescent="0.25">
      <c r="A19" s="115">
        <v>11</v>
      </c>
      <c r="B19" s="28" t="s">
        <v>521</v>
      </c>
      <c r="C19" s="27">
        <v>2794</v>
      </c>
      <c r="D19" s="27">
        <v>2794</v>
      </c>
    </row>
    <row r="20" spans="1:4" ht="110.25" x14ac:dyDescent="0.25">
      <c r="A20" s="115">
        <v>12</v>
      </c>
      <c r="B20" s="28" t="s">
        <v>522</v>
      </c>
      <c r="C20" s="27">
        <v>275.27999999999997</v>
      </c>
      <c r="D20" s="27">
        <v>275.27999999999997</v>
      </c>
    </row>
    <row r="21" spans="1:4" x14ac:dyDescent="0.25">
      <c r="A21" s="116"/>
      <c r="B21" s="116" t="s">
        <v>165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view="pageBreakPreview" topLeftCell="A241" zoomScaleNormal="100" zoomScaleSheetLayoutView="100" workbookViewId="0">
      <selection activeCell="A255" sqref="A255"/>
    </sheetView>
  </sheetViews>
  <sheetFormatPr defaultRowHeight="15.75" outlineLevelRow="7" x14ac:dyDescent="0.25"/>
  <cols>
    <col min="1" max="1" width="68.8554687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03125" style="23" customWidth="1"/>
    <col min="7" max="7" width="9.140625" style="7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F1" s="103" t="s">
        <v>442</v>
      </c>
      <c r="G1" s="104"/>
    </row>
    <row r="2" spans="1:8" x14ac:dyDescent="0.25">
      <c r="F2" s="103" t="s">
        <v>436</v>
      </c>
      <c r="G2" s="101"/>
      <c r="H2" s="101"/>
    </row>
    <row r="3" spans="1:8" x14ac:dyDescent="0.25">
      <c r="F3" s="103" t="s">
        <v>403</v>
      </c>
      <c r="G3" s="101"/>
      <c r="H3" s="101"/>
    </row>
    <row r="4" spans="1:8" x14ac:dyDescent="0.25">
      <c r="D4" s="191" t="s">
        <v>572</v>
      </c>
      <c r="E4" s="191"/>
      <c r="F4" s="191"/>
    </row>
    <row r="5" spans="1:8" s="1" customFormat="1" x14ac:dyDescent="0.25">
      <c r="A5" s="81"/>
      <c r="B5" s="2"/>
      <c r="C5" s="3"/>
      <c r="D5" s="3"/>
      <c r="E5" s="4"/>
      <c r="F5" s="20"/>
    </row>
    <row r="6" spans="1:8" s="1" customFormat="1" x14ac:dyDescent="0.25">
      <c r="A6" s="197" t="s">
        <v>410</v>
      </c>
      <c r="B6" s="197"/>
      <c r="C6" s="197"/>
      <c r="D6" s="197"/>
      <c r="E6" s="197"/>
      <c r="F6" s="197"/>
    </row>
    <row r="7" spans="1:8" s="1" customFormat="1" ht="28.5" customHeight="1" x14ac:dyDescent="0.25">
      <c r="A7" s="193" t="s">
        <v>443</v>
      </c>
      <c r="B7" s="193"/>
      <c r="C7" s="193"/>
      <c r="D7" s="193"/>
      <c r="E7" s="193"/>
      <c r="F7" s="193"/>
    </row>
    <row r="8" spans="1:8" s="1" customFormat="1" x14ac:dyDescent="0.25">
      <c r="A8" s="121"/>
      <c r="B8" s="5"/>
      <c r="C8" s="5"/>
      <c r="D8" s="5"/>
      <c r="E8" s="5"/>
      <c r="F8" s="98" t="s">
        <v>394</v>
      </c>
    </row>
    <row r="9" spans="1:8" x14ac:dyDescent="0.2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318</v>
      </c>
    </row>
    <row r="10" spans="1:8" s="10" customFormat="1" ht="31.5" x14ac:dyDescent="0.2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19986.2</v>
      </c>
    </row>
    <row r="11" spans="1:8" outlineLevel="1" x14ac:dyDescent="0.25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4991.2</v>
      </c>
    </row>
    <row r="12" spans="1:8" ht="31.5" outlineLevel="2" x14ac:dyDescent="0.25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4568.2</v>
      </c>
    </row>
    <row r="13" spans="1:8" ht="31.5" outlineLevel="4" x14ac:dyDescent="0.25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4568.2</v>
      </c>
    </row>
    <row r="14" spans="1:8" ht="36.75" customHeight="1" outlineLevel="5" x14ac:dyDescent="0.2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4568.2</v>
      </c>
    </row>
    <row r="15" spans="1:8" ht="63" outlineLevel="6" x14ac:dyDescent="0.25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4433.8</v>
      </c>
    </row>
    <row r="16" spans="1:8" ht="31.5" outlineLevel="7" x14ac:dyDescent="0.25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4433.8</v>
      </c>
    </row>
    <row r="17" spans="1:6" ht="31.5" outlineLevel="6" x14ac:dyDescent="0.25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132.4</v>
      </c>
    </row>
    <row r="18" spans="1:6" ht="31.5" outlineLevel="7" x14ac:dyDescent="0.25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132.4</v>
      </c>
    </row>
    <row r="19" spans="1:6" outlineLevel="6" x14ac:dyDescent="0.25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</row>
    <row r="20" spans="1:6" outlineLevel="7" x14ac:dyDescent="0.25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</row>
    <row r="21" spans="1:6" outlineLevel="2" x14ac:dyDescent="0.25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423</v>
      </c>
    </row>
    <row r="22" spans="1:6" ht="31.5" outlineLevel="3" x14ac:dyDescent="0.25">
      <c r="A22" s="11" t="s">
        <v>488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423</v>
      </c>
    </row>
    <row r="23" spans="1:6" ht="31.5" outlineLevel="4" x14ac:dyDescent="0.25">
      <c r="A23" s="11" t="s">
        <v>489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423</v>
      </c>
    </row>
    <row r="24" spans="1:6" ht="31.5" outlineLevel="5" x14ac:dyDescent="0.2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395</v>
      </c>
    </row>
    <row r="25" spans="1:6" ht="31.5" outlineLevel="6" x14ac:dyDescent="0.25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395</v>
      </c>
    </row>
    <row r="26" spans="1:6" ht="31.5" outlineLevel="7" x14ac:dyDescent="0.25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395</v>
      </c>
    </row>
    <row r="27" spans="1:6" outlineLevel="5" x14ac:dyDescent="0.2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</row>
    <row r="28" spans="1:6" ht="31.5" outlineLevel="6" x14ac:dyDescent="0.25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</row>
    <row r="29" spans="1:6" ht="31.5" outlineLevel="7" x14ac:dyDescent="0.25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</row>
    <row r="30" spans="1:6" outlineLevel="7" x14ac:dyDescent="0.25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>F31</f>
        <v>1160</v>
      </c>
    </row>
    <row r="31" spans="1:6" outlineLevel="7" x14ac:dyDescent="0.25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>F32</f>
        <v>1160</v>
      </c>
    </row>
    <row r="32" spans="1:6" ht="31.5" outlineLevel="7" x14ac:dyDescent="0.25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</row>
    <row r="33" spans="1:6" ht="63" outlineLevel="7" x14ac:dyDescent="0.25">
      <c r="A33" s="28" t="s">
        <v>506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>F34</f>
        <v>1160</v>
      </c>
    </row>
    <row r="34" spans="1:6" outlineLevel="7" x14ac:dyDescent="0.25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>F35</f>
        <v>1160</v>
      </c>
    </row>
    <row r="35" spans="1:6" outlineLevel="7" x14ac:dyDescent="0.25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</row>
    <row r="36" spans="1:6" ht="47.25" outlineLevel="1" x14ac:dyDescent="0.25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</row>
    <row r="37" spans="1:6" ht="31.5" outlineLevel="2" x14ac:dyDescent="0.25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</row>
    <row r="38" spans="1:6" ht="31.5" outlineLevel="3" x14ac:dyDescent="0.25">
      <c r="A38" s="11" t="s">
        <v>497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</row>
    <row r="39" spans="1:6" ht="31.5" outlineLevel="5" x14ac:dyDescent="0.2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</row>
    <row r="40" spans="1:6" outlineLevel="6" x14ac:dyDescent="0.25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</row>
    <row r="41" spans="1:6" outlineLevel="7" x14ac:dyDescent="0.25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</row>
    <row r="42" spans="1:6" ht="63" outlineLevel="7" x14ac:dyDescent="0.25">
      <c r="A42" s="11" t="s">
        <v>434</v>
      </c>
      <c r="B42" s="12" t="s">
        <v>6</v>
      </c>
      <c r="C42" s="12" t="s">
        <v>36</v>
      </c>
      <c r="D42" s="12" t="s">
        <v>435</v>
      </c>
      <c r="E42" s="12" t="s">
        <v>8</v>
      </c>
      <c r="F42" s="22">
        <f>F43</f>
        <v>13335</v>
      </c>
    </row>
    <row r="43" spans="1:6" outlineLevel="7" x14ac:dyDescent="0.25">
      <c r="A43" s="11" t="s">
        <v>31</v>
      </c>
      <c r="B43" s="12" t="s">
        <v>6</v>
      </c>
      <c r="C43" s="12" t="s">
        <v>36</v>
      </c>
      <c r="D43" s="12" t="s">
        <v>435</v>
      </c>
      <c r="E43" s="12" t="s">
        <v>32</v>
      </c>
      <c r="F43" s="22">
        <f>F44</f>
        <v>13335</v>
      </c>
    </row>
    <row r="44" spans="1:6" outlineLevel="7" x14ac:dyDescent="0.25">
      <c r="A44" s="11" t="s">
        <v>38</v>
      </c>
      <c r="B44" s="12" t="s">
        <v>6</v>
      </c>
      <c r="C44" s="12" t="s">
        <v>36</v>
      </c>
      <c r="D44" s="12" t="s">
        <v>435</v>
      </c>
      <c r="E44" s="12" t="s">
        <v>39</v>
      </c>
      <c r="F44" s="22">
        <v>13335</v>
      </c>
    </row>
    <row r="45" spans="1:6" s="10" customFormat="1" ht="31.5" x14ac:dyDescent="0.2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F46+F121+F157+F178+F191+F197+F208+F223+F127</f>
        <v>89432.23</v>
      </c>
    </row>
    <row r="46" spans="1:6" outlineLevel="1" x14ac:dyDescent="0.25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47445.369999999995</v>
      </c>
    </row>
    <row r="47" spans="1:6" ht="31.5" outlineLevel="2" x14ac:dyDescent="0.25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>F48</f>
        <v>1756.79</v>
      </c>
    </row>
    <row r="48" spans="1:6" ht="31.5" outlineLevel="3" x14ac:dyDescent="0.25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>F49</f>
        <v>1756.79</v>
      </c>
    </row>
    <row r="49" spans="1:6" outlineLevel="5" x14ac:dyDescent="0.2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>F50</f>
        <v>1756.79</v>
      </c>
    </row>
    <row r="50" spans="1:6" ht="63" outlineLevel="6" x14ac:dyDescent="0.25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>F51</f>
        <v>1756.79</v>
      </c>
    </row>
    <row r="51" spans="1:6" ht="31.5" outlineLevel="7" x14ac:dyDescent="0.25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</row>
    <row r="52" spans="1:6" ht="47.25" outlineLevel="2" x14ac:dyDescent="0.25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</row>
    <row r="53" spans="1:6" ht="31.5" outlineLevel="3" x14ac:dyDescent="0.25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</row>
    <row r="54" spans="1:6" ht="35.25" customHeight="1" outlineLevel="5" x14ac:dyDescent="0.2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</row>
    <row r="55" spans="1:6" ht="63" outlineLevel="6" x14ac:dyDescent="0.25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</row>
    <row r="56" spans="1:6" ht="31.5" outlineLevel="7" x14ac:dyDescent="0.25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</row>
    <row r="57" spans="1:6" ht="31.5" outlineLevel="6" x14ac:dyDescent="0.25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</row>
    <row r="58" spans="1:6" ht="31.5" outlineLevel="7" x14ac:dyDescent="0.25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</row>
    <row r="59" spans="1:6" ht="32.25" customHeight="1" outlineLevel="2" x14ac:dyDescent="0.25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>F60</f>
        <v>523</v>
      </c>
    </row>
    <row r="60" spans="1:6" ht="31.5" outlineLevel="4" x14ac:dyDescent="0.25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>F61</f>
        <v>523</v>
      </c>
    </row>
    <row r="61" spans="1:6" ht="31.5" outlineLevel="5" x14ac:dyDescent="0.2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>F62</f>
        <v>523</v>
      </c>
    </row>
    <row r="62" spans="1:6" ht="63" outlineLevel="6" x14ac:dyDescent="0.25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>F63</f>
        <v>523</v>
      </c>
    </row>
    <row r="63" spans="1:6" ht="31.5" outlineLevel="7" x14ac:dyDescent="0.25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</row>
    <row r="64" spans="1:6" outlineLevel="2" x14ac:dyDescent="0.25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34159.089999999997</v>
      </c>
    </row>
    <row r="65" spans="1:6" ht="33.75" customHeight="1" outlineLevel="3" x14ac:dyDescent="0.25">
      <c r="A65" s="11" t="s">
        <v>488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14158.14</v>
      </c>
    </row>
    <row r="66" spans="1:6" ht="31.5" outlineLevel="4" x14ac:dyDescent="0.25">
      <c r="A66" s="11" t="s">
        <v>489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448.95</v>
      </c>
    </row>
    <row r="67" spans="1:6" ht="31.5" outlineLevel="5" x14ac:dyDescent="0.2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</row>
    <row r="68" spans="1:6" ht="31.5" outlineLevel="6" x14ac:dyDescent="0.25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</row>
    <row r="69" spans="1:6" ht="31.5" outlineLevel="7" x14ac:dyDescent="0.25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</row>
    <row r="70" spans="1:6" outlineLevel="7" x14ac:dyDescent="0.25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230</v>
      </c>
    </row>
    <row r="71" spans="1:6" ht="31.5" outlineLevel="7" x14ac:dyDescent="0.25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230</v>
      </c>
    </row>
    <row r="72" spans="1:6" ht="31.5" outlineLevel="7" x14ac:dyDescent="0.25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230</v>
      </c>
    </row>
    <row r="73" spans="1:6" ht="31.5" outlineLevel="7" x14ac:dyDescent="0.25">
      <c r="A73" s="94" t="s">
        <v>540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>F74</f>
        <v>50</v>
      </c>
    </row>
    <row r="74" spans="1:6" ht="31.5" outlineLevel="7" x14ac:dyDescent="0.25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>F75</f>
        <v>50</v>
      </c>
    </row>
    <row r="75" spans="1:6" ht="31.5" outlineLevel="7" x14ac:dyDescent="0.25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>F76</f>
        <v>50</v>
      </c>
    </row>
    <row r="76" spans="1:6" ht="31.5" outlineLevel="7" x14ac:dyDescent="0.25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50</v>
      </c>
    </row>
    <row r="77" spans="1:6" ht="47.25" outlineLevel="5" x14ac:dyDescent="0.2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</row>
    <row r="78" spans="1:6" ht="31.5" outlineLevel="6" x14ac:dyDescent="0.25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</row>
    <row r="79" spans="1:6" ht="31.5" outlineLevel="7" x14ac:dyDescent="0.25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</row>
    <row r="80" spans="1:6" outlineLevel="6" x14ac:dyDescent="0.25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</row>
    <row r="81" spans="1:6" outlineLevel="7" x14ac:dyDescent="0.25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</row>
    <row r="82" spans="1:6" ht="31.5" outlineLevel="5" x14ac:dyDescent="0.2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12609.1</v>
      </c>
    </row>
    <row r="83" spans="1:6" ht="63" outlineLevel="6" x14ac:dyDescent="0.25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</row>
    <row r="84" spans="1:6" outlineLevel="7" x14ac:dyDescent="0.25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</row>
    <row r="85" spans="1:6" ht="31.5" outlineLevel="6" x14ac:dyDescent="0.25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6798.46</v>
      </c>
    </row>
    <row r="86" spans="1:6" ht="31.5" outlineLevel="7" x14ac:dyDescent="0.25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6798.46</v>
      </c>
    </row>
    <row r="87" spans="1:6" outlineLevel="6" x14ac:dyDescent="0.25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</row>
    <row r="88" spans="1:6" outlineLevel="7" x14ac:dyDescent="0.25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</row>
    <row r="89" spans="1:6" ht="63" outlineLevel="7" x14ac:dyDescent="0.25">
      <c r="A89" s="11" t="s">
        <v>494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>F90</f>
        <v>2785.16</v>
      </c>
    </row>
    <row r="90" spans="1:6" ht="31.5" outlineLevel="7" x14ac:dyDescent="0.25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>F91</f>
        <v>2785.16</v>
      </c>
    </row>
    <row r="91" spans="1:6" ht="31.5" outlineLevel="7" x14ac:dyDescent="0.25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>F92</f>
        <v>2785.16</v>
      </c>
    </row>
    <row r="92" spans="1:6" outlineLevel="7" x14ac:dyDescent="0.25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</row>
    <row r="93" spans="1:6" ht="31.5" outlineLevel="3" x14ac:dyDescent="0.25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F94+F100+F108+F113+F116+F97+F105</f>
        <v>17215.79</v>
      </c>
    </row>
    <row r="94" spans="1:6" ht="33" customHeight="1" outlineLevel="5" x14ac:dyDescent="0.2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</row>
    <row r="95" spans="1:6" ht="63" outlineLevel="6" x14ac:dyDescent="0.25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</row>
    <row r="96" spans="1:6" ht="31.5" outlineLevel="7" x14ac:dyDescent="0.25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</row>
    <row r="97" spans="1:6" ht="31.5" outlineLevel="7" x14ac:dyDescent="0.25">
      <c r="A97" s="11" t="s">
        <v>431</v>
      </c>
      <c r="B97" s="12" t="s">
        <v>41</v>
      </c>
      <c r="C97" s="12" t="s">
        <v>27</v>
      </c>
      <c r="D97" s="12" t="s">
        <v>432</v>
      </c>
      <c r="E97" s="12" t="s">
        <v>8</v>
      </c>
      <c r="F97" s="22">
        <f>F98</f>
        <v>60</v>
      </c>
    </row>
    <row r="98" spans="1:6" ht="63" outlineLevel="7" x14ac:dyDescent="0.25">
      <c r="A98" s="11" t="s">
        <v>14</v>
      </c>
      <c r="B98" s="12" t="s">
        <v>41</v>
      </c>
      <c r="C98" s="12" t="s">
        <v>27</v>
      </c>
      <c r="D98" s="12" t="s">
        <v>432</v>
      </c>
      <c r="E98" s="12" t="s">
        <v>15</v>
      </c>
      <c r="F98" s="22">
        <f>F99</f>
        <v>60</v>
      </c>
    </row>
    <row r="99" spans="1:6" ht="31.5" outlineLevel="7" x14ac:dyDescent="0.25">
      <c r="A99" s="11" t="s">
        <v>16</v>
      </c>
      <c r="B99" s="12" t="s">
        <v>41</v>
      </c>
      <c r="C99" s="12" t="s">
        <v>27</v>
      </c>
      <c r="D99" s="12" t="s">
        <v>432</v>
      </c>
      <c r="E99" s="12" t="s">
        <v>17</v>
      </c>
      <c r="F99" s="22">
        <v>60</v>
      </c>
    </row>
    <row r="100" spans="1:6" ht="63" outlineLevel="7" x14ac:dyDescent="0.25">
      <c r="A100" s="28" t="s">
        <v>499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1108</v>
      </c>
    </row>
    <row r="101" spans="1:6" ht="63" outlineLevel="7" x14ac:dyDescent="0.25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</row>
    <row r="102" spans="1:6" ht="31.5" outlineLevel="7" x14ac:dyDescent="0.25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</row>
    <row r="103" spans="1:6" ht="31.5" outlineLevel="7" x14ac:dyDescent="0.25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84</v>
      </c>
    </row>
    <row r="104" spans="1:6" ht="31.5" outlineLevel="7" x14ac:dyDescent="0.25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84</v>
      </c>
    </row>
    <row r="105" spans="1:6" ht="31.5" outlineLevel="7" x14ac:dyDescent="0.25">
      <c r="A105" s="11" t="s">
        <v>565</v>
      </c>
      <c r="B105" s="12" t="s">
        <v>41</v>
      </c>
      <c r="C105" s="12" t="s">
        <v>27</v>
      </c>
      <c r="D105" s="12" t="s">
        <v>564</v>
      </c>
      <c r="E105" s="12" t="s">
        <v>8</v>
      </c>
      <c r="F105" s="22">
        <f>F106</f>
        <v>283</v>
      </c>
    </row>
    <row r="106" spans="1:6" ht="31.5" outlineLevel="7" x14ac:dyDescent="0.25">
      <c r="A106" s="11" t="s">
        <v>18</v>
      </c>
      <c r="B106" s="12" t="s">
        <v>41</v>
      </c>
      <c r="C106" s="12" t="s">
        <v>27</v>
      </c>
      <c r="D106" s="12" t="s">
        <v>564</v>
      </c>
      <c r="E106" s="12" t="s">
        <v>19</v>
      </c>
      <c r="F106" s="22">
        <f>F107</f>
        <v>283</v>
      </c>
    </row>
    <row r="107" spans="1:6" ht="31.5" outlineLevel="7" x14ac:dyDescent="0.25">
      <c r="A107" s="11" t="s">
        <v>20</v>
      </c>
      <c r="B107" s="12" t="s">
        <v>41</v>
      </c>
      <c r="C107" s="12" t="s">
        <v>27</v>
      </c>
      <c r="D107" s="12" t="s">
        <v>564</v>
      </c>
      <c r="E107" s="12" t="s">
        <v>21</v>
      </c>
      <c r="F107" s="22">
        <v>283</v>
      </c>
    </row>
    <row r="108" spans="1:6" ht="63" outlineLevel="7" x14ac:dyDescent="0.25">
      <c r="A108" s="28" t="s">
        <v>501</v>
      </c>
      <c r="B108" s="12" t="s">
        <v>41</v>
      </c>
      <c r="C108" s="12" t="s">
        <v>27</v>
      </c>
      <c r="D108" s="12" t="s">
        <v>184</v>
      </c>
      <c r="E108" s="12" t="s">
        <v>8</v>
      </c>
      <c r="F108" s="24">
        <f>F109+F111</f>
        <v>1003.4</v>
      </c>
    </row>
    <row r="109" spans="1:6" ht="63" outlineLevel="7" x14ac:dyDescent="0.25">
      <c r="A109" s="11" t="s">
        <v>14</v>
      </c>
      <c r="B109" s="12" t="s">
        <v>41</v>
      </c>
      <c r="C109" s="12" t="s">
        <v>27</v>
      </c>
      <c r="D109" s="12" t="s">
        <v>184</v>
      </c>
      <c r="E109" s="12" t="s">
        <v>15</v>
      </c>
      <c r="F109" s="24">
        <f>F110</f>
        <v>983.4</v>
      </c>
    </row>
    <row r="110" spans="1:6" ht="31.5" outlineLevel="7" x14ac:dyDescent="0.25">
      <c r="A110" s="11" t="s">
        <v>16</v>
      </c>
      <c r="B110" s="12" t="s">
        <v>41</v>
      </c>
      <c r="C110" s="12" t="s">
        <v>27</v>
      </c>
      <c r="D110" s="12" t="s">
        <v>184</v>
      </c>
      <c r="E110" s="12" t="s">
        <v>17</v>
      </c>
      <c r="F110" s="22">
        <v>983.4</v>
      </c>
    </row>
    <row r="111" spans="1:6" ht="31.5" outlineLevel="7" x14ac:dyDescent="0.25">
      <c r="A111" s="11" t="s">
        <v>18</v>
      </c>
      <c r="B111" s="12" t="s">
        <v>41</v>
      </c>
      <c r="C111" s="12" t="s">
        <v>27</v>
      </c>
      <c r="D111" s="12" t="s">
        <v>184</v>
      </c>
      <c r="E111" s="12" t="s">
        <v>19</v>
      </c>
      <c r="F111" s="24">
        <f>F112</f>
        <v>20</v>
      </c>
    </row>
    <row r="112" spans="1:6" ht="31.5" outlineLevel="7" x14ac:dyDescent="0.25">
      <c r="A112" s="11" t="s">
        <v>20</v>
      </c>
      <c r="B112" s="12" t="s">
        <v>41</v>
      </c>
      <c r="C112" s="12" t="s">
        <v>27</v>
      </c>
      <c r="D112" s="12" t="s">
        <v>184</v>
      </c>
      <c r="E112" s="12" t="s">
        <v>21</v>
      </c>
      <c r="F112" s="22">
        <v>20</v>
      </c>
    </row>
    <row r="113" spans="1:6" ht="47.25" outlineLevel="7" x14ac:dyDescent="0.25">
      <c r="A113" s="28" t="s">
        <v>503</v>
      </c>
      <c r="B113" s="12" t="s">
        <v>41</v>
      </c>
      <c r="C113" s="12" t="s">
        <v>27</v>
      </c>
      <c r="D113" s="12" t="s">
        <v>185</v>
      </c>
      <c r="E113" s="12" t="s">
        <v>8</v>
      </c>
      <c r="F113" s="24">
        <f>F114</f>
        <v>651</v>
      </c>
    </row>
    <row r="114" spans="1:6" ht="63" outlineLevel="7" x14ac:dyDescent="0.25">
      <c r="A114" s="11" t="s">
        <v>14</v>
      </c>
      <c r="B114" s="12" t="s">
        <v>41</v>
      </c>
      <c r="C114" s="12" t="s">
        <v>27</v>
      </c>
      <c r="D114" s="12" t="s">
        <v>185</v>
      </c>
      <c r="E114" s="12" t="s">
        <v>15</v>
      </c>
      <c r="F114" s="24">
        <f>F115</f>
        <v>651</v>
      </c>
    </row>
    <row r="115" spans="1:6" ht="31.5" outlineLevel="7" x14ac:dyDescent="0.25">
      <c r="A115" s="11" t="s">
        <v>16</v>
      </c>
      <c r="B115" s="12" t="s">
        <v>41</v>
      </c>
      <c r="C115" s="12" t="s">
        <v>27</v>
      </c>
      <c r="D115" s="12" t="s">
        <v>185</v>
      </c>
      <c r="E115" s="12" t="s">
        <v>17</v>
      </c>
      <c r="F115" s="22">
        <v>651</v>
      </c>
    </row>
    <row r="116" spans="1:6" ht="47.25" outlineLevel="7" x14ac:dyDescent="0.25">
      <c r="A116" s="28" t="s">
        <v>502</v>
      </c>
      <c r="B116" s="12" t="s">
        <v>41</v>
      </c>
      <c r="C116" s="12" t="s">
        <v>27</v>
      </c>
      <c r="D116" s="12" t="s">
        <v>186</v>
      </c>
      <c r="E116" s="12" t="s">
        <v>8</v>
      </c>
      <c r="F116" s="24">
        <f>F117+F119</f>
        <v>538</v>
      </c>
    </row>
    <row r="117" spans="1:6" ht="63" outlineLevel="7" x14ac:dyDescent="0.25">
      <c r="A117" s="11" t="s">
        <v>14</v>
      </c>
      <c r="B117" s="12" t="s">
        <v>41</v>
      </c>
      <c r="C117" s="12" t="s">
        <v>27</v>
      </c>
      <c r="D117" s="12" t="s">
        <v>186</v>
      </c>
      <c r="E117" s="12" t="s">
        <v>15</v>
      </c>
      <c r="F117" s="24">
        <f>F118</f>
        <v>518</v>
      </c>
    </row>
    <row r="118" spans="1:6" ht="31.5" outlineLevel="7" x14ac:dyDescent="0.25">
      <c r="A118" s="11" t="s">
        <v>16</v>
      </c>
      <c r="B118" s="12" t="s">
        <v>41</v>
      </c>
      <c r="C118" s="12" t="s">
        <v>27</v>
      </c>
      <c r="D118" s="12" t="s">
        <v>186</v>
      </c>
      <c r="E118" s="12" t="s">
        <v>17</v>
      </c>
      <c r="F118" s="22">
        <v>518</v>
      </c>
    </row>
    <row r="119" spans="1:6" ht="31.5" outlineLevel="7" x14ac:dyDescent="0.25">
      <c r="A119" s="11" t="s">
        <v>18</v>
      </c>
      <c r="B119" s="12" t="s">
        <v>41</v>
      </c>
      <c r="C119" s="12" t="s">
        <v>27</v>
      </c>
      <c r="D119" s="12" t="s">
        <v>186</v>
      </c>
      <c r="E119" s="12" t="s">
        <v>19</v>
      </c>
      <c r="F119" s="24">
        <f>F120</f>
        <v>20</v>
      </c>
    </row>
    <row r="120" spans="1:6" ht="31.5" outlineLevel="7" x14ac:dyDescent="0.25">
      <c r="A120" s="11" t="s">
        <v>20</v>
      </c>
      <c r="B120" s="12" t="s">
        <v>41</v>
      </c>
      <c r="C120" s="12" t="s">
        <v>27</v>
      </c>
      <c r="D120" s="12" t="s">
        <v>186</v>
      </c>
      <c r="E120" s="12" t="s">
        <v>21</v>
      </c>
      <c r="F120" s="22">
        <v>20</v>
      </c>
    </row>
    <row r="121" spans="1:6" ht="31.5" outlineLevel="1" x14ac:dyDescent="0.25">
      <c r="A121" s="11" t="s">
        <v>57</v>
      </c>
      <c r="B121" s="12" t="s">
        <v>41</v>
      </c>
      <c r="C121" s="12" t="s">
        <v>58</v>
      </c>
      <c r="D121" s="12" t="s">
        <v>166</v>
      </c>
      <c r="E121" s="12" t="s">
        <v>8</v>
      </c>
      <c r="F121" s="24">
        <f>F122</f>
        <v>65</v>
      </c>
    </row>
    <row r="122" spans="1:6" ht="31.5" outlineLevel="2" x14ac:dyDescent="0.25">
      <c r="A122" s="11" t="s">
        <v>59</v>
      </c>
      <c r="B122" s="12" t="s">
        <v>41</v>
      </c>
      <c r="C122" s="12" t="s">
        <v>60</v>
      </c>
      <c r="D122" s="12" t="s">
        <v>166</v>
      </c>
      <c r="E122" s="12" t="s">
        <v>8</v>
      </c>
      <c r="F122" s="24">
        <f>F123</f>
        <v>65</v>
      </c>
    </row>
    <row r="123" spans="1:6" ht="31.5" outlineLevel="4" x14ac:dyDescent="0.25">
      <c r="A123" s="11" t="s">
        <v>182</v>
      </c>
      <c r="B123" s="12" t="s">
        <v>41</v>
      </c>
      <c r="C123" s="12" t="s">
        <v>60</v>
      </c>
      <c r="D123" s="12" t="s">
        <v>167</v>
      </c>
      <c r="E123" s="12" t="s">
        <v>8</v>
      </c>
      <c r="F123" s="24">
        <f>F124</f>
        <v>65</v>
      </c>
    </row>
    <row r="124" spans="1:6" ht="31.5" outlineLevel="5" x14ac:dyDescent="0.25">
      <c r="A124" s="11" t="s">
        <v>61</v>
      </c>
      <c r="B124" s="12" t="s">
        <v>41</v>
      </c>
      <c r="C124" s="12" t="s">
        <v>60</v>
      </c>
      <c r="D124" s="12" t="s">
        <v>187</v>
      </c>
      <c r="E124" s="12" t="s">
        <v>8</v>
      </c>
      <c r="F124" s="24">
        <f>F125</f>
        <v>65</v>
      </c>
    </row>
    <row r="125" spans="1:6" ht="31.5" outlineLevel="6" x14ac:dyDescent="0.25">
      <c r="A125" s="11" t="s">
        <v>18</v>
      </c>
      <c r="B125" s="12" t="s">
        <v>41</v>
      </c>
      <c r="C125" s="12" t="s">
        <v>60</v>
      </c>
      <c r="D125" s="12" t="s">
        <v>187</v>
      </c>
      <c r="E125" s="12" t="s">
        <v>19</v>
      </c>
      <c r="F125" s="24">
        <f>F126</f>
        <v>65</v>
      </c>
    </row>
    <row r="126" spans="1:6" ht="31.5" outlineLevel="7" x14ac:dyDescent="0.25">
      <c r="A126" s="11" t="s">
        <v>20</v>
      </c>
      <c r="B126" s="12" t="s">
        <v>41</v>
      </c>
      <c r="C126" s="12" t="s">
        <v>60</v>
      </c>
      <c r="D126" s="12" t="s">
        <v>187</v>
      </c>
      <c r="E126" s="12" t="s">
        <v>21</v>
      </c>
      <c r="F126" s="22">
        <v>65</v>
      </c>
    </row>
    <row r="127" spans="1:6" outlineLevel="7" x14ac:dyDescent="0.25">
      <c r="A127" s="11" t="s">
        <v>153</v>
      </c>
      <c r="B127" s="12" t="s">
        <v>41</v>
      </c>
      <c r="C127" s="12" t="s">
        <v>62</v>
      </c>
      <c r="D127" s="12" t="s">
        <v>166</v>
      </c>
      <c r="E127" s="12" t="s">
        <v>8</v>
      </c>
      <c r="F127" s="24">
        <f>F133+F138+F144+F128</f>
        <v>11097.28</v>
      </c>
    </row>
    <row r="128" spans="1:6" outlineLevel="7" x14ac:dyDescent="0.25">
      <c r="A128" s="11" t="s">
        <v>155</v>
      </c>
      <c r="B128" s="12" t="s">
        <v>41</v>
      </c>
      <c r="C128" s="12" t="s">
        <v>156</v>
      </c>
      <c r="D128" s="12" t="s">
        <v>166</v>
      </c>
      <c r="E128" s="12" t="s">
        <v>8</v>
      </c>
      <c r="F128" s="24">
        <f>F129</f>
        <v>275.27999999999997</v>
      </c>
    </row>
    <row r="129" spans="1:7" ht="31.5" outlineLevel="7" x14ac:dyDescent="0.25">
      <c r="A129" s="11" t="s">
        <v>182</v>
      </c>
      <c r="B129" s="12" t="s">
        <v>41</v>
      </c>
      <c r="C129" s="12" t="s">
        <v>156</v>
      </c>
      <c r="D129" s="12" t="s">
        <v>167</v>
      </c>
      <c r="E129" s="12" t="s">
        <v>8</v>
      </c>
      <c r="F129" s="24">
        <f>F130</f>
        <v>275.27999999999997</v>
      </c>
    </row>
    <row r="130" spans="1:7" ht="94.5" outlineLevel="7" x14ac:dyDescent="0.25">
      <c r="A130" s="123" t="s">
        <v>189</v>
      </c>
      <c r="B130" s="12" t="s">
        <v>41</v>
      </c>
      <c r="C130" s="12" t="s">
        <v>156</v>
      </c>
      <c r="D130" s="12" t="s">
        <v>188</v>
      </c>
      <c r="E130" s="12" t="s">
        <v>8</v>
      </c>
      <c r="F130" s="24">
        <f>F131</f>
        <v>275.27999999999997</v>
      </c>
    </row>
    <row r="131" spans="1:7" ht="31.5" outlineLevel="7" x14ac:dyDescent="0.25">
      <c r="A131" s="11" t="s">
        <v>18</v>
      </c>
      <c r="B131" s="12" t="s">
        <v>41</v>
      </c>
      <c r="C131" s="12" t="s">
        <v>156</v>
      </c>
      <c r="D131" s="12" t="s">
        <v>188</v>
      </c>
      <c r="E131" s="12" t="s">
        <v>19</v>
      </c>
      <c r="F131" s="24">
        <f>F132</f>
        <v>275.27999999999997</v>
      </c>
    </row>
    <row r="132" spans="1:7" ht="31.5" outlineLevel="7" x14ac:dyDescent="0.25">
      <c r="A132" s="11" t="s">
        <v>20</v>
      </c>
      <c r="B132" s="12" t="s">
        <v>41</v>
      </c>
      <c r="C132" s="12" t="s">
        <v>156</v>
      </c>
      <c r="D132" s="12" t="s">
        <v>188</v>
      </c>
      <c r="E132" s="12" t="s">
        <v>21</v>
      </c>
      <c r="F132" s="24">
        <v>275.27999999999997</v>
      </c>
    </row>
    <row r="133" spans="1:7" outlineLevel="2" x14ac:dyDescent="0.25">
      <c r="A133" s="11" t="s">
        <v>63</v>
      </c>
      <c r="B133" s="12" t="s">
        <v>41</v>
      </c>
      <c r="C133" s="12" t="s">
        <v>64</v>
      </c>
      <c r="D133" s="12" t="s">
        <v>166</v>
      </c>
      <c r="E133" s="12" t="s">
        <v>8</v>
      </c>
      <c r="F133" s="24">
        <f>F134</f>
        <v>1795</v>
      </c>
    </row>
    <row r="134" spans="1:7" ht="31.5" outlineLevel="3" x14ac:dyDescent="0.25">
      <c r="A134" s="11" t="s">
        <v>497</v>
      </c>
      <c r="B134" s="12" t="s">
        <v>41</v>
      </c>
      <c r="C134" s="12" t="s">
        <v>64</v>
      </c>
      <c r="D134" s="12" t="s">
        <v>173</v>
      </c>
      <c r="E134" s="12" t="s">
        <v>8</v>
      </c>
      <c r="F134" s="24">
        <f>F135</f>
        <v>1795</v>
      </c>
    </row>
    <row r="135" spans="1:7" ht="31.5" outlineLevel="5" x14ac:dyDescent="0.25">
      <c r="A135" s="125" t="s">
        <v>191</v>
      </c>
      <c r="B135" s="12" t="s">
        <v>41</v>
      </c>
      <c r="C135" s="12" t="s">
        <v>64</v>
      </c>
      <c r="D135" s="12" t="s">
        <v>190</v>
      </c>
      <c r="E135" s="12" t="s">
        <v>8</v>
      </c>
      <c r="F135" s="24">
        <f>F136</f>
        <v>1795</v>
      </c>
    </row>
    <row r="136" spans="1:7" outlineLevel="6" x14ac:dyDescent="0.25">
      <c r="A136" s="11" t="s">
        <v>22</v>
      </c>
      <c r="B136" s="12" t="s">
        <v>41</v>
      </c>
      <c r="C136" s="12" t="s">
        <v>64</v>
      </c>
      <c r="D136" s="12" t="s">
        <v>190</v>
      </c>
      <c r="E136" s="12" t="s">
        <v>23</v>
      </c>
      <c r="F136" s="24">
        <f>F137</f>
        <v>1795</v>
      </c>
    </row>
    <row r="137" spans="1:7" ht="33.75" customHeight="1" outlineLevel="7" x14ac:dyDescent="0.25">
      <c r="A137" s="11" t="s">
        <v>65</v>
      </c>
      <c r="B137" s="12" t="s">
        <v>41</v>
      </c>
      <c r="C137" s="12" t="s">
        <v>64</v>
      </c>
      <c r="D137" s="12" t="s">
        <v>190</v>
      </c>
      <c r="E137" s="12" t="s">
        <v>66</v>
      </c>
      <c r="F137" s="22">
        <v>1795</v>
      </c>
    </row>
    <row r="138" spans="1:7" outlineLevel="7" x14ac:dyDescent="0.25">
      <c r="A138" s="11" t="s">
        <v>67</v>
      </c>
      <c r="B138" s="12" t="s">
        <v>41</v>
      </c>
      <c r="C138" s="12" t="s">
        <v>68</v>
      </c>
      <c r="D138" s="12" t="s">
        <v>166</v>
      </c>
      <c r="E138" s="12" t="s">
        <v>8</v>
      </c>
      <c r="F138" s="24">
        <f>F139</f>
        <v>7342</v>
      </c>
    </row>
    <row r="139" spans="1:7" ht="47.25" outlineLevel="7" x14ac:dyDescent="0.25">
      <c r="A139" s="11" t="s">
        <v>491</v>
      </c>
      <c r="B139" s="12" t="s">
        <v>41</v>
      </c>
      <c r="C139" s="12" t="s">
        <v>68</v>
      </c>
      <c r="D139" s="12" t="s">
        <v>192</v>
      </c>
      <c r="E139" s="12" t="s">
        <v>8</v>
      </c>
      <c r="F139" s="24">
        <f>F140</f>
        <v>7342</v>
      </c>
    </row>
    <row r="140" spans="1:7" ht="31.5" outlineLevel="7" x14ac:dyDescent="0.25">
      <c r="A140" s="11" t="s">
        <v>493</v>
      </c>
      <c r="B140" s="12" t="s">
        <v>41</v>
      </c>
      <c r="C140" s="12" t="s">
        <v>68</v>
      </c>
      <c r="D140" s="12" t="s">
        <v>193</v>
      </c>
      <c r="E140" s="12" t="s">
        <v>8</v>
      </c>
      <c r="F140" s="24">
        <f>F141</f>
        <v>7342</v>
      </c>
    </row>
    <row r="141" spans="1:7" ht="47.25" outlineLevel="7" x14ac:dyDescent="0.25">
      <c r="A141" s="11" t="s">
        <v>69</v>
      </c>
      <c r="B141" s="12" t="s">
        <v>41</v>
      </c>
      <c r="C141" s="12" t="s">
        <v>68</v>
      </c>
      <c r="D141" s="12" t="s">
        <v>194</v>
      </c>
      <c r="E141" s="12" t="s">
        <v>8</v>
      </c>
      <c r="F141" s="24">
        <f>F142</f>
        <v>7342</v>
      </c>
      <c r="G141" s="7" t="s">
        <v>70</v>
      </c>
    </row>
    <row r="142" spans="1:7" ht="31.5" outlineLevel="7" x14ac:dyDescent="0.25">
      <c r="A142" s="11" t="s">
        <v>18</v>
      </c>
      <c r="B142" s="12" t="s">
        <v>41</v>
      </c>
      <c r="C142" s="12" t="s">
        <v>68</v>
      </c>
      <c r="D142" s="12" t="s">
        <v>194</v>
      </c>
      <c r="E142" s="12" t="s">
        <v>19</v>
      </c>
      <c r="F142" s="24">
        <f>F143</f>
        <v>7342</v>
      </c>
    </row>
    <row r="143" spans="1:7" ht="31.5" outlineLevel="7" x14ac:dyDescent="0.25">
      <c r="A143" s="11" t="s">
        <v>20</v>
      </c>
      <c r="B143" s="12" t="s">
        <v>41</v>
      </c>
      <c r="C143" s="12" t="s">
        <v>68</v>
      </c>
      <c r="D143" s="12" t="s">
        <v>194</v>
      </c>
      <c r="E143" s="12" t="s">
        <v>21</v>
      </c>
      <c r="F143" s="22">
        <v>7342</v>
      </c>
    </row>
    <row r="144" spans="1:7" outlineLevel="2" x14ac:dyDescent="0.25">
      <c r="A144" s="11" t="s">
        <v>71</v>
      </c>
      <c r="B144" s="12" t="s">
        <v>41</v>
      </c>
      <c r="C144" s="12" t="s">
        <v>72</v>
      </c>
      <c r="D144" s="12" t="s">
        <v>166</v>
      </c>
      <c r="E144" s="12" t="s">
        <v>8</v>
      </c>
      <c r="F144" s="24">
        <f>F145</f>
        <v>1685</v>
      </c>
    </row>
    <row r="145" spans="1:6" ht="31.5" outlineLevel="3" x14ac:dyDescent="0.25">
      <c r="A145" s="11" t="s">
        <v>497</v>
      </c>
      <c r="B145" s="12" t="s">
        <v>41</v>
      </c>
      <c r="C145" s="12" t="s">
        <v>72</v>
      </c>
      <c r="D145" s="12" t="s">
        <v>173</v>
      </c>
      <c r="E145" s="12" t="s">
        <v>8</v>
      </c>
      <c r="F145" s="24">
        <f>F146+F150</f>
        <v>1685</v>
      </c>
    </row>
    <row r="146" spans="1:6" ht="33" customHeight="1" outlineLevel="3" x14ac:dyDescent="0.25">
      <c r="A146" s="11" t="s">
        <v>498</v>
      </c>
      <c r="B146" s="12" t="s">
        <v>41</v>
      </c>
      <c r="C146" s="12" t="s">
        <v>72</v>
      </c>
      <c r="D146" s="12" t="s">
        <v>195</v>
      </c>
      <c r="E146" s="12" t="s">
        <v>8</v>
      </c>
      <c r="F146" s="24">
        <f>F147</f>
        <v>250</v>
      </c>
    </row>
    <row r="147" spans="1:6" ht="31.5" outlineLevel="3" x14ac:dyDescent="0.25">
      <c r="A147" s="11" t="s">
        <v>73</v>
      </c>
      <c r="B147" s="12" t="s">
        <v>41</v>
      </c>
      <c r="C147" s="12" t="s">
        <v>72</v>
      </c>
      <c r="D147" s="12" t="s">
        <v>196</v>
      </c>
      <c r="E147" s="12" t="s">
        <v>8</v>
      </c>
      <c r="F147" s="24">
        <f>F148</f>
        <v>250</v>
      </c>
    </row>
    <row r="148" spans="1:6" outlineLevel="3" x14ac:dyDescent="0.25">
      <c r="A148" s="11" t="s">
        <v>22</v>
      </c>
      <c r="B148" s="12" t="s">
        <v>41</v>
      </c>
      <c r="C148" s="12" t="s">
        <v>72</v>
      </c>
      <c r="D148" s="12" t="s">
        <v>196</v>
      </c>
      <c r="E148" s="12" t="s">
        <v>23</v>
      </c>
      <c r="F148" s="24">
        <f>F149</f>
        <v>250</v>
      </c>
    </row>
    <row r="149" spans="1:6" ht="33" customHeight="1" outlineLevel="3" x14ac:dyDescent="0.25">
      <c r="A149" s="11" t="s">
        <v>65</v>
      </c>
      <c r="B149" s="12" t="s">
        <v>41</v>
      </c>
      <c r="C149" s="12" t="s">
        <v>72</v>
      </c>
      <c r="D149" s="12" t="s">
        <v>196</v>
      </c>
      <c r="E149" s="12" t="s">
        <v>66</v>
      </c>
      <c r="F149" s="22">
        <v>250</v>
      </c>
    </row>
    <row r="150" spans="1:6" ht="47.25" outlineLevel="3" x14ac:dyDescent="0.25">
      <c r="A150" s="11" t="s">
        <v>541</v>
      </c>
      <c r="B150" s="12" t="s">
        <v>41</v>
      </c>
      <c r="C150" s="12" t="s">
        <v>72</v>
      </c>
      <c r="D150" s="12" t="s">
        <v>337</v>
      </c>
      <c r="E150" s="12" t="s">
        <v>8</v>
      </c>
      <c r="F150" s="22">
        <f>F154+F151</f>
        <v>1435</v>
      </c>
    </row>
    <row r="151" spans="1:6" ht="31.5" outlineLevel="3" x14ac:dyDescent="0.25">
      <c r="A151" s="11" t="s">
        <v>391</v>
      </c>
      <c r="B151" s="12" t="s">
        <v>41</v>
      </c>
      <c r="C151" s="12" t="s">
        <v>72</v>
      </c>
      <c r="D151" s="12" t="s">
        <v>392</v>
      </c>
      <c r="E151" s="12" t="s">
        <v>8</v>
      </c>
      <c r="F151" s="22">
        <f>F152</f>
        <v>35</v>
      </c>
    </row>
    <row r="152" spans="1:6" ht="31.5" outlineLevel="3" x14ac:dyDescent="0.25">
      <c r="A152" s="11" t="s">
        <v>18</v>
      </c>
      <c r="B152" s="12" t="s">
        <v>41</v>
      </c>
      <c r="C152" s="12" t="s">
        <v>72</v>
      </c>
      <c r="D152" s="12" t="s">
        <v>392</v>
      </c>
      <c r="E152" s="12" t="s">
        <v>19</v>
      </c>
      <c r="F152" s="22">
        <f>F153</f>
        <v>35</v>
      </c>
    </row>
    <row r="153" spans="1:6" ht="31.5" outlineLevel="3" x14ac:dyDescent="0.25">
      <c r="A153" s="11" t="s">
        <v>20</v>
      </c>
      <c r="B153" s="12" t="s">
        <v>41</v>
      </c>
      <c r="C153" s="12" t="s">
        <v>72</v>
      </c>
      <c r="D153" s="12" t="s">
        <v>392</v>
      </c>
      <c r="E153" s="12" t="s">
        <v>21</v>
      </c>
      <c r="F153" s="22">
        <v>35</v>
      </c>
    </row>
    <row r="154" spans="1:6" outlineLevel="5" x14ac:dyDescent="0.25">
      <c r="A154" s="11" t="s">
        <v>74</v>
      </c>
      <c r="B154" s="12" t="s">
        <v>41</v>
      </c>
      <c r="C154" s="12" t="s">
        <v>72</v>
      </c>
      <c r="D154" s="12" t="s">
        <v>197</v>
      </c>
      <c r="E154" s="12" t="s">
        <v>8</v>
      </c>
      <c r="F154" s="24">
        <f>F155</f>
        <v>1400</v>
      </c>
    </row>
    <row r="155" spans="1:6" ht="31.5" outlineLevel="6" x14ac:dyDescent="0.25">
      <c r="A155" s="11" t="s">
        <v>18</v>
      </c>
      <c r="B155" s="12" t="s">
        <v>41</v>
      </c>
      <c r="C155" s="12" t="s">
        <v>72</v>
      </c>
      <c r="D155" s="12" t="s">
        <v>197</v>
      </c>
      <c r="E155" s="12" t="s">
        <v>19</v>
      </c>
      <c r="F155" s="24">
        <f>F156</f>
        <v>1400</v>
      </c>
    </row>
    <row r="156" spans="1:6" ht="31.5" outlineLevel="7" x14ac:dyDescent="0.25">
      <c r="A156" s="11" t="s">
        <v>20</v>
      </c>
      <c r="B156" s="12" t="s">
        <v>41</v>
      </c>
      <c r="C156" s="12" t="s">
        <v>72</v>
      </c>
      <c r="D156" s="12" t="s">
        <v>197</v>
      </c>
      <c r="E156" s="12" t="s">
        <v>21</v>
      </c>
      <c r="F156" s="22">
        <v>1400</v>
      </c>
    </row>
    <row r="157" spans="1:6" outlineLevel="1" x14ac:dyDescent="0.25">
      <c r="A157" s="11" t="s">
        <v>75</v>
      </c>
      <c r="B157" s="12" t="s">
        <v>41</v>
      </c>
      <c r="C157" s="12" t="s">
        <v>76</v>
      </c>
      <c r="D157" s="12" t="s">
        <v>166</v>
      </c>
      <c r="E157" s="12" t="s">
        <v>8</v>
      </c>
      <c r="F157" s="30">
        <f>F158+F164+F173</f>
        <v>8129.1</v>
      </c>
    </row>
    <row r="158" spans="1:6" outlineLevel="1" x14ac:dyDescent="0.25">
      <c r="A158" s="11" t="s">
        <v>77</v>
      </c>
      <c r="B158" s="12" t="s">
        <v>41</v>
      </c>
      <c r="C158" s="12" t="s">
        <v>78</v>
      </c>
      <c r="D158" s="12" t="s">
        <v>166</v>
      </c>
      <c r="E158" s="12" t="s">
        <v>8</v>
      </c>
      <c r="F158" s="24">
        <f>F159</f>
        <v>1186.17</v>
      </c>
    </row>
    <row r="159" spans="1:6" ht="47.25" outlineLevel="1" x14ac:dyDescent="0.25">
      <c r="A159" s="11" t="s">
        <v>491</v>
      </c>
      <c r="B159" s="12" t="s">
        <v>41</v>
      </c>
      <c r="C159" s="12" t="s">
        <v>78</v>
      </c>
      <c r="D159" s="12" t="s">
        <v>192</v>
      </c>
      <c r="E159" s="12" t="s">
        <v>8</v>
      </c>
      <c r="F159" s="24">
        <f>F160</f>
        <v>1186.17</v>
      </c>
    </row>
    <row r="160" spans="1:6" ht="47.25" outlineLevel="1" x14ac:dyDescent="0.25">
      <c r="A160" s="11" t="s">
        <v>492</v>
      </c>
      <c r="B160" s="12" t="s">
        <v>41</v>
      </c>
      <c r="C160" s="12" t="s">
        <v>78</v>
      </c>
      <c r="D160" s="12" t="s">
        <v>198</v>
      </c>
      <c r="E160" s="12" t="s">
        <v>8</v>
      </c>
      <c r="F160" s="24">
        <f>F161</f>
        <v>1186.17</v>
      </c>
    </row>
    <row r="161" spans="1:6" ht="63" outlineLevel="1" x14ac:dyDescent="0.25">
      <c r="A161" s="126" t="s">
        <v>79</v>
      </c>
      <c r="B161" s="12" t="s">
        <v>41</v>
      </c>
      <c r="C161" s="12" t="s">
        <v>78</v>
      </c>
      <c r="D161" s="12" t="s">
        <v>199</v>
      </c>
      <c r="E161" s="12" t="s">
        <v>8</v>
      </c>
      <c r="F161" s="24">
        <f>F162</f>
        <v>1186.17</v>
      </c>
    </row>
    <row r="162" spans="1:6" ht="31.5" outlineLevel="1" x14ac:dyDescent="0.25">
      <c r="A162" s="11" t="s">
        <v>18</v>
      </c>
      <c r="B162" s="12" t="s">
        <v>41</v>
      </c>
      <c r="C162" s="12" t="s">
        <v>78</v>
      </c>
      <c r="D162" s="12" t="s">
        <v>199</v>
      </c>
      <c r="E162" s="12" t="s">
        <v>19</v>
      </c>
      <c r="F162" s="24">
        <f>F163</f>
        <v>1186.17</v>
      </c>
    </row>
    <row r="163" spans="1:6" ht="31.5" outlineLevel="1" x14ac:dyDescent="0.25">
      <c r="A163" s="11" t="s">
        <v>20</v>
      </c>
      <c r="B163" s="12" t="s">
        <v>41</v>
      </c>
      <c r="C163" s="12" t="s">
        <v>78</v>
      </c>
      <c r="D163" s="12" t="s">
        <v>199</v>
      </c>
      <c r="E163" s="12" t="s">
        <v>21</v>
      </c>
      <c r="F163" s="22">
        <v>1186.17</v>
      </c>
    </row>
    <row r="164" spans="1:6" outlineLevel="1" x14ac:dyDescent="0.25">
      <c r="A164" s="11" t="s">
        <v>80</v>
      </c>
      <c r="B164" s="12" t="s">
        <v>41</v>
      </c>
      <c r="C164" s="12" t="s">
        <v>81</v>
      </c>
      <c r="D164" s="12" t="s">
        <v>166</v>
      </c>
      <c r="E164" s="12" t="s">
        <v>8</v>
      </c>
      <c r="F164" s="24">
        <f>F165</f>
        <v>6692.93</v>
      </c>
    </row>
    <row r="165" spans="1:6" ht="47.25" outlineLevel="1" x14ac:dyDescent="0.25">
      <c r="A165" s="11" t="s">
        <v>491</v>
      </c>
      <c r="B165" s="12" t="s">
        <v>41</v>
      </c>
      <c r="C165" s="12" t="s">
        <v>81</v>
      </c>
      <c r="D165" s="12" t="s">
        <v>192</v>
      </c>
      <c r="E165" s="12" t="s">
        <v>8</v>
      </c>
      <c r="F165" s="24">
        <f>F166</f>
        <v>6692.93</v>
      </c>
    </row>
    <row r="166" spans="1:6" ht="47.25" outlineLevel="1" x14ac:dyDescent="0.25">
      <c r="A166" s="11" t="s">
        <v>492</v>
      </c>
      <c r="B166" s="12" t="s">
        <v>41</v>
      </c>
      <c r="C166" s="12" t="s">
        <v>81</v>
      </c>
      <c r="D166" s="12" t="s">
        <v>198</v>
      </c>
      <c r="E166" s="12" t="s">
        <v>8</v>
      </c>
      <c r="F166" s="24">
        <f>F167+F170</f>
        <v>6692.93</v>
      </c>
    </row>
    <row r="167" spans="1:6" ht="63" outlineLevel="1" x14ac:dyDescent="0.25">
      <c r="A167" s="126" t="s">
        <v>82</v>
      </c>
      <c r="B167" s="12" t="s">
        <v>41</v>
      </c>
      <c r="C167" s="12" t="s">
        <v>81</v>
      </c>
      <c r="D167" s="12" t="s">
        <v>200</v>
      </c>
      <c r="E167" s="12" t="s">
        <v>8</v>
      </c>
      <c r="F167" s="24">
        <f>F168</f>
        <v>2492.9299999999998</v>
      </c>
    </row>
    <row r="168" spans="1:6" ht="31.5" outlineLevel="1" x14ac:dyDescent="0.25">
      <c r="A168" s="11" t="s">
        <v>18</v>
      </c>
      <c r="B168" s="12" t="s">
        <v>41</v>
      </c>
      <c r="C168" s="12" t="s">
        <v>81</v>
      </c>
      <c r="D168" s="12" t="s">
        <v>200</v>
      </c>
      <c r="E168" s="12" t="s">
        <v>19</v>
      </c>
      <c r="F168" s="24">
        <f>F169</f>
        <v>2492.9299999999998</v>
      </c>
    </row>
    <row r="169" spans="1:6" ht="31.5" outlineLevel="1" x14ac:dyDescent="0.25">
      <c r="A169" s="11" t="s">
        <v>20</v>
      </c>
      <c r="B169" s="12" t="s">
        <v>41</v>
      </c>
      <c r="C169" s="12" t="s">
        <v>81</v>
      </c>
      <c r="D169" s="12" t="s">
        <v>200</v>
      </c>
      <c r="E169" s="12" t="s">
        <v>21</v>
      </c>
      <c r="F169" s="22">
        <v>2492.9299999999998</v>
      </c>
    </row>
    <row r="170" spans="1:6" ht="31.5" outlineLevel="1" x14ac:dyDescent="0.25">
      <c r="A170" s="11" t="s">
        <v>566</v>
      </c>
      <c r="B170" s="12" t="s">
        <v>41</v>
      </c>
      <c r="C170" s="12" t="s">
        <v>81</v>
      </c>
      <c r="D170" s="12" t="s">
        <v>567</v>
      </c>
      <c r="E170" s="12" t="s">
        <v>8</v>
      </c>
      <c r="F170" s="22">
        <f>F171</f>
        <v>4200</v>
      </c>
    </row>
    <row r="171" spans="1:6" outlineLevel="1" x14ac:dyDescent="0.25">
      <c r="A171" s="11" t="s">
        <v>22</v>
      </c>
      <c r="B171" s="12" t="s">
        <v>41</v>
      </c>
      <c r="C171" s="12" t="s">
        <v>81</v>
      </c>
      <c r="D171" s="12" t="s">
        <v>567</v>
      </c>
      <c r="E171" s="12" t="s">
        <v>23</v>
      </c>
      <c r="F171" s="22">
        <f>F172</f>
        <v>4200</v>
      </c>
    </row>
    <row r="172" spans="1:6" ht="47.25" outlineLevel="1" x14ac:dyDescent="0.25">
      <c r="A172" s="11" t="s">
        <v>65</v>
      </c>
      <c r="B172" s="12" t="s">
        <v>41</v>
      </c>
      <c r="C172" s="12" t="s">
        <v>81</v>
      </c>
      <c r="D172" s="12" t="s">
        <v>567</v>
      </c>
      <c r="E172" s="12" t="s">
        <v>66</v>
      </c>
      <c r="F172" s="22">
        <v>4200</v>
      </c>
    </row>
    <row r="173" spans="1:6" outlineLevel="1" x14ac:dyDescent="0.25">
      <c r="A173" s="11" t="s">
        <v>83</v>
      </c>
      <c r="B173" s="12" t="s">
        <v>41</v>
      </c>
      <c r="C173" s="12" t="s">
        <v>84</v>
      </c>
      <c r="D173" s="12" t="s">
        <v>166</v>
      </c>
      <c r="E173" s="12" t="s">
        <v>8</v>
      </c>
      <c r="F173" s="24">
        <f>F174</f>
        <v>250</v>
      </c>
    </row>
    <row r="174" spans="1:6" ht="47.25" outlineLevel="1" x14ac:dyDescent="0.25">
      <c r="A174" s="11" t="s">
        <v>491</v>
      </c>
      <c r="B174" s="12" t="s">
        <v>41</v>
      </c>
      <c r="C174" s="12" t="s">
        <v>84</v>
      </c>
      <c r="D174" s="12" t="s">
        <v>192</v>
      </c>
      <c r="E174" s="12" t="s">
        <v>8</v>
      </c>
      <c r="F174" s="24">
        <f>F175</f>
        <v>250</v>
      </c>
    </row>
    <row r="175" spans="1:6" ht="31.5" outlineLevel="1" x14ac:dyDescent="0.25">
      <c r="A175" s="126" t="s">
        <v>85</v>
      </c>
      <c r="B175" s="12" t="s">
        <v>41</v>
      </c>
      <c r="C175" s="12" t="s">
        <v>84</v>
      </c>
      <c r="D175" s="12" t="s">
        <v>201</v>
      </c>
      <c r="E175" s="12" t="s">
        <v>8</v>
      </c>
      <c r="F175" s="24">
        <f>F176</f>
        <v>250</v>
      </c>
    </row>
    <row r="176" spans="1:6" ht="31.5" outlineLevel="1" x14ac:dyDescent="0.25">
      <c r="A176" s="11" t="s">
        <v>18</v>
      </c>
      <c r="B176" s="12" t="s">
        <v>41</v>
      </c>
      <c r="C176" s="12" t="s">
        <v>84</v>
      </c>
      <c r="D176" s="12" t="s">
        <v>201</v>
      </c>
      <c r="E176" s="12" t="s">
        <v>19</v>
      </c>
      <c r="F176" s="24">
        <f>F177</f>
        <v>250</v>
      </c>
    </row>
    <row r="177" spans="1:6" ht="31.5" outlineLevel="1" x14ac:dyDescent="0.25">
      <c r="A177" s="11" t="s">
        <v>20</v>
      </c>
      <c r="B177" s="12" t="s">
        <v>41</v>
      </c>
      <c r="C177" s="12" t="s">
        <v>84</v>
      </c>
      <c r="D177" s="12" t="s">
        <v>201</v>
      </c>
      <c r="E177" s="12" t="s">
        <v>21</v>
      </c>
      <c r="F177" s="22">
        <v>250</v>
      </c>
    </row>
    <row r="178" spans="1:6" outlineLevel="1" x14ac:dyDescent="0.25">
      <c r="A178" s="11" t="s">
        <v>86</v>
      </c>
      <c r="B178" s="12" t="s">
        <v>41</v>
      </c>
      <c r="C178" s="12" t="s">
        <v>87</v>
      </c>
      <c r="D178" s="12" t="s">
        <v>166</v>
      </c>
      <c r="E178" s="12" t="s">
        <v>8</v>
      </c>
      <c r="F178" s="24">
        <f>F179</f>
        <v>155</v>
      </c>
    </row>
    <row r="179" spans="1:6" outlineLevel="2" x14ac:dyDescent="0.25">
      <c r="A179" s="11" t="s">
        <v>88</v>
      </c>
      <c r="B179" s="12" t="s">
        <v>41</v>
      </c>
      <c r="C179" s="12" t="s">
        <v>89</v>
      </c>
      <c r="D179" s="12" t="s">
        <v>166</v>
      </c>
      <c r="E179" s="12" t="s">
        <v>8</v>
      </c>
      <c r="F179" s="24">
        <f>F180</f>
        <v>155</v>
      </c>
    </row>
    <row r="180" spans="1:6" ht="31.5" outlineLevel="3" x14ac:dyDescent="0.25">
      <c r="A180" s="11" t="s">
        <v>480</v>
      </c>
      <c r="B180" s="12" t="s">
        <v>41</v>
      </c>
      <c r="C180" s="12" t="s">
        <v>89</v>
      </c>
      <c r="D180" s="12" t="s">
        <v>202</v>
      </c>
      <c r="E180" s="12" t="s">
        <v>8</v>
      </c>
      <c r="F180" s="24">
        <f>F181+F185+F188</f>
        <v>155</v>
      </c>
    </row>
    <row r="181" spans="1:6" ht="47.25" outlineLevel="3" x14ac:dyDescent="0.25">
      <c r="A181" s="11" t="s">
        <v>459</v>
      </c>
      <c r="B181" s="12" t="s">
        <v>41</v>
      </c>
      <c r="C181" s="12" t="s">
        <v>89</v>
      </c>
      <c r="D181" s="12" t="s">
        <v>460</v>
      </c>
      <c r="E181" s="12" t="s">
        <v>8</v>
      </c>
      <c r="F181" s="24">
        <f>F182</f>
        <v>80</v>
      </c>
    </row>
    <row r="182" spans="1:6" outlineLevel="3" x14ac:dyDescent="0.25">
      <c r="A182" s="11" t="s">
        <v>461</v>
      </c>
      <c r="B182" s="12" t="s">
        <v>41</v>
      </c>
      <c r="C182" s="12" t="s">
        <v>89</v>
      </c>
      <c r="D182" s="12" t="s">
        <v>462</v>
      </c>
      <c r="E182" s="12" t="s">
        <v>8</v>
      </c>
      <c r="F182" s="24">
        <f>F183</f>
        <v>80</v>
      </c>
    </row>
    <row r="183" spans="1:6" ht="31.5" outlineLevel="3" x14ac:dyDescent="0.25">
      <c r="A183" s="11" t="s">
        <v>18</v>
      </c>
      <c r="B183" s="12" t="s">
        <v>41</v>
      </c>
      <c r="C183" s="12" t="s">
        <v>89</v>
      </c>
      <c r="D183" s="12" t="s">
        <v>462</v>
      </c>
      <c r="E183" s="12" t="s">
        <v>19</v>
      </c>
      <c r="F183" s="24">
        <f>F184</f>
        <v>80</v>
      </c>
    </row>
    <row r="184" spans="1:6" ht="31.5" outlineLevel="3" x14ac:dyDescent="0.25">
      <c r="A184" s="11" t="s">
        <v>20</v>
      </c>
      <c r="B184" s="12" t="s">
        <v>41</v>
      </c>
      <c r="C184" s="12" t="s">
        <v>89</v>
      </c>
      <c r="D184" s="12" t="s">
        <v>462</v>
      </c>
      <c r="E184" s="12" t="s">
        <v>21</v>
      </c>
      <c r="F184" s="24">
        <v>80</v>
      </c>
    </row>
    <row r="185" spans="1:6" ht="31.5" outlineLevel="5" x14ac:dyDescent="0.25">
      <c r="A185" s="11" t="s">
        <v>91</v>
      </c>
      <c r="B185" s="12" t="s">
        <v>41</v>
      </c>
      <c r="C185" s="12" t="s">
        <v>89</v>
      </c>
      <c r="D185" s="12" t="s">
        <v>203</v>
      </c>
      <c r="E185" s="12" t="s">
        <v>8</v>
      </c>
      <c r="F185" s="24">
        <f>F186</f>
        <v>45</v>
      </c>
    </row>
    <row r="186" spans="1:6" ht="31.5" outlineLevel="6" x14ac:dyDescent="0.25">
      <c r="A186" s="11" t="s">
        <v>18</v>
      </c>
      <c r="B186" s="12" t="s">
        <v>41</v>
      </c>
      <c r="C186" s="12" t="s">
        <v>89</v>
      </c>
      <c r="D186" s="12" t="s">
        <v>203</v>
      </c>
      <c r="E186" s="12" t="s">
        <v>19</v>
      </c>
      <c r="F186" s="24">
        <f>F187</f>
        <v>45</v>
      </c>
    </row>
    <row r="187" spans="1:6" ht="31.5" outlineLevel="7" x14ac:dyDescent="0.25">
      <c r="A187" s="11" t="s">
        <v>20</v>
      </c>
      <c r="B187" s="12" t="s">
        <v>41</v>
      </c>
      <c r="C187" s="12" t="s">
        <v>89</v>
      </c>
      <c r="D187" s="12" t="s">
        <v>203</v>
      </c>
      <c r="E187" s="12" t="s">
        <v>21</v>
      </c>
      <c r="F187" s="22">
        <v>45</v>
      </c>
    </row>
    <row r="188" spans="1:6" outlineLevel="5" x14ac:dyDescent="0.25">
      <c r="A188" s="11" t="s">
        <v>90</v>
      </c>
      <c r="B188" s="12" t="s">
        <v>41</v>
      </c>
      <c r="C188" s="12" t="s">
        <v>89</v>
      </c>
      <c r="D188" s="12" t="s">
        <v>463</v>
      </c>
      <c r="E188" s="12" t="s">
        <v>8</v>
      </c>
      <c r="F188" s="24">
        <f>F189</f>
        <v>30</v>
      </c>
    </row>
    <row r="189" spans="1:6" ht="31.5" outlineLevel="6" x14ac:dyDescent="0.25">
      <c r="A189" s="11" t="s">
        <v>18</v>
      </c>
      <c r="B189" s="12" t="s">
        <v>41</v>
      </c>
      <c r="C189" s="12" t="s">
        <v>89</v>
      </c>
      <c r="D189" s="12" t="s">
        <v>463</v>
      </c>
      <c r="E189" s="12" t="s">
        <v>19</v>
      </c>
      <c r="F189" s="24">
        <f>F190</f>
        <v>30</v>
      </c>
    </row>
    <row r="190" spans="1:6" ht="31.5" outlineLevel="7" x14ac:dyDescent="0.25">
      <c r="A190" s="11" t="s">
        <v>20</v>
      </c>
      <c r="B190" s="12" t="s">
        <v>41</v>
      </c>
      <c r="C190" s="12" t="s">
        <v>89</v>
      </c>
      <c r="D190" s="12" t="s">
        <v>463</v>
      </c>
      <c r="E190" s="12" t="s">
        <v>21</v>
      </c>
      <c r="F190" s="22">
        <v>30</v>
      </c>
    </row>
    <row r="191" spans="1:6" outlineLevel="1" x14ac:dyDescent="0.25">
      <c r="A191" s="11" t="s">
        <v>92</v>
      </c>
      <c r="B191" s="12" t="s">
        <v>41</v>
      </c>
      <c r="C191" s="12" t="s">
        <v>93</v>
      </c>
      <c r="D191" s="12" t="s">
        <v>166</v>
      </c>
      <c r="E191" s="12" t="s">
        <v>8</v>
      </c>
      <c r="F191" s="24">
        <f>F192</f>
        <v>11423</v>
      </c>
    </row>
    <row r="192" spans="1:6" outlineLevel="2" x14ac:dyDescent="0.25">
      <c r="A192" s="11" t="s">
        <v>571</v>
      </c>
      <c r="B192" s="12" t="s">
        <v>41</v>
      </c>
      <c r="C192" s="12" t="s">
        <v>570</v>
      </c>
      <c r="D192" s="12" t="s">
        <v>166</v>
      </c>
      <c r="E192" s="12" t="s">
        <v>8</v>
      </c>
      <c r="F192" s="24">
        <f>F193</f>
        <v>11423</v>
      </c>
    </row>
    <row r="193" spans="1:6" ht="31.5" outlineLevel="3" x14ac:dyDescent="0.25">
      <c r="A193" s="11" t="s">
        <v>479</v>
      </c>
      <c r="B193" s="12" t="s">
        <v>41</v>
      </c>
      <c r="C193" s="12" t="s">
        <v>570</v>
      </c>
      <c r="D193" s="12" t="s">
        <v>204</v>
      </c>
      <c r="E193" s="12" t="s">
        <v>8</v>
      </c>
      <c r="F193" s="24">
        <f>F194</f>
        <v>11423</v>
      </c>
    </row>
    <row r="194" spans="1:6" ht="35.25" customHeight="1" outlineLevel="5" x14ac:dyDescent="0.25">
      <c r="A194" s="11" t="s">
        <v>96</v>
      </c>
      <c r="B194" s="12" t="s">
        <v>41</v>
      </c>
      <c r="C194" s="12" t="s">
        <v>570</v>
      </c>
      <c r="D194" s="12" t="s">
        <v>205</v>
      </c>
      <c r="E194" s="12" t="s">
        <v>8</v>
      </c>
      <c r="F194" s="24">
        <f>F195</f>
        <v>11423</v>
      </c>
    </row>
    <row r="195" spans="1:6" ht="31.5" outlineLevel="6" x14ac:dyDescent="0.25">
      <c r="A195" s="11" t="s">
        <v>53</v>
      </c>
      <c r="B195" s="12" t="s">
        <v>41</v>
      </c>
      <c r="C195" s="12" t="s">
        <v>570</v>
      </c>
      <c r="D195" s="12" t="s">
        <v>205</v>
      </c>
      <c r="E195" s="12" t="s">
        <v>54</v>
      </c>
      <c r="F195" s="24">
        <f>F196</f>
        <v>11423</v>
      </c>
    </row>
    <row r="196" spans="1:6" outlineLevel="7" x14ac:dyDescent="0.25">
      <c r="A196" s="11" t="s">
        <v>97</v>
      </c>
      <c r="B196" s="12" t="s">
        <v>41</v>
      </c>
      <c r="C196" s="12" t="s">
        <v>570</v>
      </c>
      <c r="D196" s="12" t="s">
        <v>205</v>
      </c>
      <c r="E196" s="12" t="s">
        <v>98</v>
      </c>
      <c r="F196" s="22">
        <v>11423</v>
      </c>
    </row>
    <row r="197" spans="1:6" outlineLevel="1" x14ac:dyDescent="0.25">
      <c r="A197" s="11" t="s">
        <v>103</v>
      </c>
      <c r="B197" s="12" t="s">
        <v>41</v>
      </c>
      <c r="C197" s="12" t="s">
        <v>104</v>
      </c>
      <c r="D197" s="12" t="s">
        <v>166</v>
      </c>
      <c r="E197" s="12" t="s">
        <v>8</v>
      </c>
      <c r="F197" s="24">
        <f>F198</f>
        <v>6463.18</v>
      </c>
    </row>
    <row r="198" spans="1:6" outlineLevel="2" x14ac:dyDescent="0.25">
      <c r="A198" s="11" t="s">
        <v>105</v>
      </c>
      <c r="B198" s="12" t="s">
        <v>41</v>
      </c>
      <c r="C198" s="12" t="s">
        <v>106</v>
      </c>
      <c r="D198" s="12" t="s">
        <v>166</v>
      </c>
      <c r="E198" s="12" t="s">
        <v>8</v>
      </c>
      <c r="F198" s="24">
        <f>F199</f>
        <v>6463.18</v>
      </c>
    </row>
    <row r="199" spans="1:6" ht="31.5" outlineLevel="3" x14ac:dyDescent="0.25">
      <c r="A199" s="11" t="s">
        <v>479</v>
      </c>
      <c r="B199" s="12" t="s">
        <v>41</v>
      </c>
      <c r="C199" s="12" t="s">
        <v>106</v>
      </c>
      <c r="D199" s="12" t="s">
        <v>204</v>
      </c>
      <c r="E199" s="12" t="s">
        <v>8</v>
      </c>
      <c r="F199" s="24">
        <f>F203+F200</f>
        <v>6463.18</v>
      </c>
    </row>
    <row r="200" spans="1:6" ht="31.5" outlineLevel="7" x14ac:dyDescent="0.25">
      <c r="A200" s="127" t="s">
        <v>108</v>
      </c>
      <c r="B200" s="12" t="s">
        <v>41</v>
      </c>
      <c r="C200" s="12" t="s">
        <v>106</v>
      </c>
      <c r="D200" s="12" t="s">
        <v>209</v>
      </c>
      <c r="E200" s="12" t="s">
        <v>8</v>
      </c>
      <c r="F200" s="24">
        <f>F201</f>
        <v>5832.18</v>
      </c>
    </row>
    <row r="201" spans="1:6" ht="31.5" outlineLevel="7" x14ac:dyDescent="0.25">
      <c r="A201" s="11" t="s">
        <v>53</v>
      </c>
      <c r="B201" s="12" t="s">
        <v>41</v>
      </c>
      <c r="C201" s="12" t="s">
        <v>106</v>
      </c>
      <c r="D201" s="12" t="s">
        <v>209</v>
      </c>
      <c r="E201" s="12" t="s">
        <v>54</v>
      </c>
      <c r="F201" s="24">
        <f>F202</f>
        <v>5832.18</v>
      </c>
    </row>
    <row r="202" spans="1:6" outlineLevel="7" x14ac:dyDescent="0.25">
      <c r="A202" s="11" t="s">
        <v>97</v>
      </c>
      <c r="B202" s="12" t="s">
        <v>41</v>
      </c>
      <c r="C202" s="12" t="s">
        <v>106</v>
      </c>
      <c r="D202" s="12" t="s">
        <v>209</v>
      </c>
      <c r="E202" s="12" t="s">
        <v>98</v>
      </c>
      <c r="F202" s="22">
        <v>5832.18</v>
      </c>
    </row>
    <row r="203" spans="1:6" outlineLevel="5" x14ac:dyDescent="0.25">
      <c r="A203" s="11" t="s">
        <v>107</v>
      </c>
      <c r="B203" s="12" t="s">
        <v>41</v>
      </c>
      <c r="C203" s="12" t="s">
        <v>106</v>
      </c>
      <c r="D203" s="12" t="s">
        <v>208</v>
      </c>
      <c r="E203" s="12" t="s">
        <v>8</v>
      </c>
      <c r="F203" s="24">
        <f>F204+F206</f>
        <v>631</v>
      </c>
    </row>
    <row r="204" spans="1:6" ht="31.5" outlineLevel="6" x14ac:dyDescent="0.25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517</v>
      </c>
    </row>
    <row r="205" spans="1:6" outlineLevel="7" x14ac:dyDescent="0.25">
      <c r="A205" s="11" t="s">
        <v>97</v>
      </c>
      <c r="B205" s="12" t="s">
        <v>41</v>
      </c>
      <c r="C205" s="12" t="s">
        <v>106</v>
      </c>
      <c r="D205" s="12" t="s">
        <v>208</v>
      </c>
      <c r="E205" s="12" t="s">
        <v>98</v>
      </c>
      <c r="F205" s="22">
        <v>517</v>
      </c>
    </row>
    <row r="206" spans="1:6" ht="31.5" outlineLevel="7" x14ac:dyDescent="0.25">
      <c r="A206" s="11" t="s">
        <v>53</v>
      </c>
      <c r="B206" s="12" t="s">
        <v>41</v>
      </c>
      <c r="C206" s="12" t="s">
        <v>106</v>
      </c>
      <c r="D206" s="12" t="s">
        <v>208</v>
      </c>
      <c r="E206" s="12" t="s">
        <v>54</v>
      </c>
      <c r="F206" s="24">
        <f>F207</f>
        <v>114</v>
      </c>
    </row>
    <row r="207" spans="1:6" ht="33" customHeight="1" outlineLevel="7" x14ac:dyDescent="0.25">
      <c r="A207" s="11" t="s">
        <v>569</v>
      </c>
      <c r="B207" s="12" t="s">
        <v>41</v>
      </c>
      <c r="C207" s="12" t="s">
        <v>106</v>
      </c>
      <c r="D207" s="12" t="s">
        <v>208</v>
      </c>
      <c r="E207" s="12" t="s">
        <v>568</v>
      </c>
      <c r="F207" s="22">
        <v>114</v>
      </c>
    </row>
    <row r="208" spans="1:6" outlineLevel="1" x14ac:dyDescent="0.25">
      <c r="A208" s="11" t="s">
        <v>109</v>
      </c>
      <c r="B208" s="12" t="s">
        <v>41</v>
      </c>
      <c r="C208" s="12" t="s">
        <v>110</v>
      </c>
      <c r="D208" s="12" t="s">
        <v>166</v>
      </c>
      <c r="E208" s="12" t="s">
        <v>8</v>
      </c>
      <c r="F208" s="24">
        <f>F209+F214</f>
        <v>3773.05</v>
      </c>
    </row>
    <row r="209" spans="1:6" outlineLevel="2" x14ac:dyDescent="0.25">
      <c r="A209" s="11" t="s">
        <v>111</v>
      </c>
      <c r="B209" s="12" t="s">
        <v>41</v>
      </c>
      <c r="C209" s="12" t="s">
        <v>112</v>
      </c>
      <c r="D209" s="12" t="s">
        <v>166</v>
      </c>
      <c r="E209" s="12" t="s">
        <v>8</v>
      </c>
      <c r="F209" s="24">
        <f>F210</f>
        <v>3089.55</v>
      </c>
    </row>
    <row r="210" spans="1:6" ht="31.5" outlineLevel="4" x14ac:dyDescent="0.25">
      <c r="A210" s="11" t="s">
        <v>182</v>
      </c>
      <c r="B210" s="12" t="s">
        <v>41</v>
      </c>
      <c r="C210" s="12" t="s">
        <v>112</v>
      </c>
      <c r="D210" s="12" t="s">
        <v>167</v>
      </c>
      <c r="E210" s="12" t="s">
        <v>8</v>
      </c>
      <c r="F210" s="24">
        <f>F211</f>
        <v>3089.55</v>
      </c>
    </row>
    <row r="211" spans="1:6" outlineLevel="5" x14ac:dyDescent="0.25">
      <c r="A211" s="11" t="s">
        <v>113</v>
      </c>
      <c r="B211" s="12" t="s">
        <v>41</v>
      </c>
      <c r="C211" s="12" t="s">
        <v>112</v>
      </c>
      <c r="D211" s="12" t="s">
        <v>210</v>
      </c>
      <c r="E211" s="12" t="s">
        <v>8</v>
      </c>
      <c r="F211" s="24">
        <f>F212</f>
        <v>3089.55</v>
      </c>
    </row>
    <row r="212" spans="1:6" outlineLevel="6" x14ac:dyDescent="0.25">
      <c r="A212" s="11" t="s">
        <v>114</v>
      </c>
      <c r="B212" s="12" t="s">
        <v>41</v>
      </c>
      <c r="C212" s="12" t="s">
        <v>112</v>
      </c>
      <c r="D212" s="12" t="s">
        <v>210</v>
      </c>
      <c r="E212" s="12" t="s">
        <v>115</v>
      </c>
      <c r="F212" s="24">
        <f>F213</f>
        <v>3089.55</v>
      </c>
    </row>
    <row r="213" spans="1:6" outlineLevel="7" x14ac:dyDescent="0.25">
      <c r="A213" s="11" t="s">
        <v>116</v>
      </c>
      <c r="B213" s="12" t="s">
        <v>41</v>
      </c>
      <c r="C213" s="12" t="s">
        <v>112</v>
      </c>
      <c r="D213" s="12" t="s">
        <v>210</v>
      </c>
      <c r="E213" s="12" t="s">
        <v>117</v>
      </c>
      <c r="F213" s="22">
        <v>3089.55</v>
      </c>
    </row>
    <row r="214" spans="1:6" outlineLevel="7" x14ac:dyDescent="0.25">
      <c r="A214" s="11" t="s">
        <v>118</v>
      </c>
      <c r="B214" s="12" t="s">
        <v>41</v>
      </c>
      <c r="C214" s="12" t="s">
        <v>119</v>
      </c>
      <c r="D214" s="12" t="s">
        <v>166</v>
      </c>
      <c r="E214" s="12" t="s">
        <v>8</v>
      </c>
      <c r="F214" s="24">
        <f>F215</f>
        <v>683.5</v>
      </c>
    </row>
    <row r="215" spans="1:6" ht="31.5" outlineLevel="7" x14ac:dyDescent="0.25">
      <c r="A215" s="11" t="s">
        <v>497</v>
      </c>
      <c r="B215" s="12" t="s">
        <v>41</v>
      </c>
      <c r="C215" s="12" t="s">
        <v>119</v>
      </c>
      <c r="D215" s="12" t="s">
        <v>173</v>
      </c>
      <c r="E215" s="12" t="s">
        <v>8</v>
      </c>
      <c r="F215" s="24">
        <f>F216+F220</f>
        <v>683.5</v>
      </c>
    </row>
    <row r="216" spans="1:6" outlineLevel="7" x14ac:dyDescent="0.25">
      <c r="A216" s="11" t="s">
        <v>542</v>
      </c>
      <c r="B216" s="12" t="s">
        <v>41</v>
      </c>
      <c r="C216" s="12" t="s">
        <v>119</v>
      </c>
      <c r="D216" s="12" t="s">
        <v>211</v>
      </c>
      <c r="E216" s="12" t="s">
        <v>8</v>
      </c>
      <c r="F216" s="24">
        <f>F217</f>
        <v>510</v>
      </c>
    </row>
    <row r="217" spans="1:6" ht="31.5" outlineLevel="7" x14ac:dyDescent="0.25">
      <c r="A217" s="11" t="s">
        <v>123</v>
      </c>
      <c r="B217" s="12" t="s">
        <v>41</v>
      </c>
      <c r="C217" s="12" t="s">
        <v>119</v>
      </c>
      <c r="D217" s="12" t="s">
        <v>212</v>
      </c>
      <c r="E217" s="12" t="s">
        <v>8</v>
      </c>
      <c r="F217" s="24">
        <f>F218</f>
        <v>510</v>
      </c>
    </row>
    <row r="218" spans="1:6" outlineLevel="7" x14ac:dyDescent="0.25">
      <c r="A218" s="11" t="s">
        <v>114</v>
      </c>
      <c r="B218" s="12" t="s">
        <v>41</v>
      </c>
      <c r="C218" s="12" t="s">
        <v>119</v>
      </c>
      <c r="D218" s="12" t="s">
        <v>212</v>
      </c>
      <c r="E218" s="12" t="s">
        <v>115</v>
      </c>
      <c r="F218" s="24">
        <f>F219</f>
        <v>510</v>
      </c>
    </row>
    <row r="219" spans="1:6" ht="31.5" outlineLevel="7" x14ac:dyDescent="0.25">
      <c r="A219" s="11" t="s">
        <v>121</v>
      </c>
      <c r="B219" s="12" t="s">
        <v>41</v>
      </c>
      <c r="C219" s="12" t="s">
        <v>119</v>
      </c>
      <c r="D219" s="12" t="s">
        <v>212</v>
      </c>
      <c r="E219" s="12" t="s">
        <v>122</v>
      </c>
      <c r="F219" s="22">
        <v>510</v>
      </c>
    </row>
    <row r="220" spans="1:6" ht="31.5" outlineLevel="7" x14ac:dyDescent="0.25">
      <c r="A220" s="11" t="s">
        <v>120</v>
      </c>
      <c r="B220" s="12" t="s">
        <v>41</v>
      </c>
      <c r="C220" s="12" t="s">
        <v>119</v>
      </c>
      <c r="D220" s="12" t="s">
        <v>464</v>
      </c>
      <c r="E220" s="12" t="s">
        <v>8</v>
      </c>
      <c r="F220" s="24">
        <f>F221</f>
        <v>173.5</v>
      </c>
    </row>
    <row r="221" spans="1:6" outlineLevel="7" x14ac:dyDescent="0.25">
      <c r="A221" s="11" t="s">
        <v>114</v>
      </c>
      <c r="B221" s="12" t="s">
        <v>41</v>
      </c>
      <c r="C221" s="12" t="s">
        <v>119</v>
      </c>
      <c r="D221" s="12" t="s">
        <v>464</v>
      </c>
      <c r="E221" s="12" t="s">
        <v>115</v>
      </c>
      <c r="F221" s="24">
        <f>F222</f>
        <v>173.5</v>
      </c>
    </row>
    <row r="222" spans="1:6" ht="31.5" outlineLevel="1" x14ac:dyDescent="0.25">
      <c r="A222" s="11" t="s">
        <v>121</v>
      </c>
      <c r="B222" s="12" t="s">
        <v>41</v>
      </c>
      <c r="C222" s="12" t="s">
        <v>119</v>
      </c>
      <c r="D222" s="12" t="s">
        <v>464</v>
      </c>
      <c r="E222" s="12" t="s">
        <v>122</v>
      </c>
      <c r="F222" s="22">
        <v>173.5</v>
      </c>
    </row>
    <row r="223" spans="1:6" outlineLevel="1" x14ac:dyDescent="0.25">
      <c r="A223" s="11" t="s">
        <v>129</v>
      </c>
      <c r="B223" s="12" t="s">
        <v>41</v>
      </c>
      <c r="C223" s="12" t="s">
        <v>130</v>
      </c>
      <c r="D223" s="12" t="s">
        <v>166</v>
      </c>
      <c r="E223" s="12" t="s">
        <v>8</v>
      </c>
      <c r="F223" s="24">
        <f t="shared" ref="F223:F228" si="0">F224</f>
        <v>881.25</v>
      </c>
    </row>
    <row r="224" spans="1:6" outlineLevel="2" x14ac:dyDescent="0.25">
      <c r="A224" s="11" t="s">
        <v>131</v>
      </c>
      <c r="B224" s="12" t="s">
        <v>41</v>
      </c>
      <c r="C224" s="12" t="s">
        <v>132</v>
      </c>
      <c r="D224" s="12" t="s">
        <v>166</v>
      </c>
      <c r="E224" s="12" t="s">
        <v>8</v>
      </c>
      <c r="F224" s="24">
        <f t="shared" si="0"/>
        <v>881.25</v>
      </c>
    </row>
    <row r="225" spans="1:6" ht="36" customHeight="1" outlineLevel="3" x14ac:dyDescent="0.25">
      <c r="A225" s="11" t="s">
        <v>488</v>
      </c>
      <c r="B225" s="12" t="s">
        <v>41</v>
      </c>
      <c r="C225" s="12" t="s">
        <v>132</v>
      </c>
      <c r="D225" s="12" t="s">
        <v>169</v>
      </c>
      <c r="E225" s="12" t="s">
        <v>8</v>
      </c>
      <c r="F225" s="24">
        <f>F226</f>
        <v>881.25</v>
      </c>
    </row>
    <row r="226" spans="1:6" ht="47.25" outlineLevel="4" x14ac:dyDescent="0.25">
      <c r="A226" s="123" t="s">
        <v>538</v>
      </c>
      <c r="B226" s="12" t="s">
        <v>41</v>
      </c>
      <c r="C226" s="12" t="s">
        <v>132</v>
      </c>
      <c r="D226" s="12" t="s">
        <v>465</v>
      </c>
      <c r="E226" s="12" t="s">
        <v>8</v>
      </c>
      <c r="F226" s="24">
        <f t="shared" si="0"/>
        <v>881.25</v>
      </c>
    </row>
    <row r="227" spans="1:6" ht="31.5" outlineLevel="5" x14ac:dyDescent="0.25">
      <c r="A227" s="11" t="s">
        <v>133</v>
      </c>
      <c r="B227" s="12" t="s">
        <v>41</v>
      </c>
      <c r="C227" s="12" t="s">
        <v>132</v>
      </c>
      <c r="D227" s="12" t="s">
        <v>466</v>
      </c>
      <c r="E227" s="12" t="s">
        <v>8</v>
      </c>
      <c r="F227" s="24">
        <f t="shared" si="0"/>
        <v>881.25</v>
      </c>
    </row>
    <row r="228" spans="1:6" ht="31.5" outlineLevel="6" x14ac:dyDescent="0.25">
      <c r="A228" s="11" t="s">
        <v>53</v>
      </c>
      <c r="B228" s="12" t="s">
        <v>41</v>
      </c>
      <c r="C228" s="12" t="s">
        <v>132</v>
      </c>
      <c r="D228" s="12" t="s">
        <v>466</v>
      </c>
      <c r="E228" s="12" t="s">
        <v>54</v>
      </c>
      <c r="F228" s="24">
        <f t="shared" si="0"/>
        <v>881.25</v>
      </c>
    </row>
    <row r="229" spans="1:6" outlineLevel="7" x14ac:dyDescent="0.25">
      <c r="A229" s="11" t="s">
        <v>55</v>
      </c>
      <c r="B229" s="12" t="s">
        <v>41</v>
      </c>
      <c r="C229" s="12" t="s">
        <v>132</v>
      </c>
      <c r="D229" s="12" t="s">
        <v>466</v>
      </c>
      <c r="E229" s="12" t="s">
        <v>56</v>
      </c>
      <c r="F229" s="22">
        <v>881.25</v>
      </c>
    </row>
    <row r="230" spans="1:6" s="10" customFormat="1" x14ac:dyDescent="0.25">
      <c r="A230" s="8" t="s">
        <v>134</v>
      </c>
      <c r="B230" s="9" t="s">
        <v>135</v>
      </c>
      <c r="C230" s="9" t="s">
        <v>7</v>
      </c>
      <c r="D230" s="9" t="s">
        <v>166</v>
      </c>
      <c r="E230" s="9" t="s">
        <v>8</v>
      </c>
      <c r="F230" s="26">
        <f>F231</f>
        <v>4645.91</v>
      </c>
    </row>
    <row r="231" spans="1:6" outlineLevel="1" x14ac:dyDescent="0.25">
      <c r="A231" s="11" t="s">
        <v>9</v>
      </c>
      <c r="B231" s="12" t="s">
        <v>135</v>
      </c>
      <c r="C231" s="12" t="s">
        <v>10</v>
      </c>
      <c r="D231" s="12" t="s">
        <v>166</v>
      </c>
      <c r="E231" s="12" t="s">
        <v>8</v>
      </c>
      <c r="F231" s="24">
        <f>F232+F247+F252</f>
        <v>4645.91</v>
      </c>
    </row>
    <row r="232" spans="1:6" ht="47.25" outlineLevel="2" x14ac:dyDescent="0.25">
      <c r="A232" s="11" t="s">
        <v>136</v>
      </c>
      <c r="B232" s="12" t="s">
        <v>135</v>
      </c>
      <c r="C232" s="12" t="s">
        <v>137</v>
      </c>
      <c r="D232" s="12" t="s">
        <v>166</v>
      </c>
      <c r="E232" s="12" t="s">
        <v>8</v>
      </c>
      <c r="F232" s="24">
        <f>F233</f>
        <v>3684.1099999999997</v>
      </c>
    </row>
    <row r="233" spans="1:6" ht="31.5" outlineLevel="4" x14ac:dyDescent="0.25">
      <c r="A233" s="11" t="s">
        <v>182</v>
      </c>
      <c r="B233" s="12" t="s">
        <v>135</v>
      </c>
      <c r="C233" s="12" t="s">
        <v>137</v>
      </c>
      <c r="D233" s="12" t="s">
        <v>167</v>
      </c>
      <c r="E233" s="12" t="s">
        <v>8</v>
      </c>
      <c r="F233" s="24">
        <f>F234+F237+F244</f>
        <v>3684.1099999999997</v>
      </c>
    </row>
    <row r="234" spans="1:6" outlineLevel="5" x14ac:dyDescent="0.25">
      <c r="A234" s="11" t="s">
        <v>138</v>
      </c>
      <c r="B234" s="12" t="s">
        <v>135</v>
      </c>
      <c r="C234" s="12" t="s">
        <v>137</v>
      </c>
      <c r="D234" s="12" t="s">
        <v>213</v>
      </c>
      <c r="E234" s="12" t="s">
        <v>8</v>
      </c>
      <c r="F234" s="24">
        <f>F235</f>
        <v>1689</v>
      </c>
    </row>
    <row r="235" spans="1:6" ht="63" outlineLevel="6" x14ac:dyDescent="0.25">
      <c r="A235" s="11" t="s">
        <v>14</v>
      </c>
      <c r="B235" s="12" t="s">
        <v>135</v>
      </c>
      <c r="C235" s="12" t="s">
        <v>137</v>
      </c>
      <c r="D235" s="12" t="s">
        <v>213</v>
      </c>
      <c r="E235" s="12" t="s">
        <v>15</v>
      </c>
      <c r="F235" s="24">
        <f>F236</f>
        <v>1689</v>
      </c>
    </row>
    <row r="236" spans="1:6" ht="31.5" outlineLevel="7" x14ac:dyDescent="0.25">
      <c r="A236" s="11" t="s">
        <v>16</v>
      </c>
      <c r="B236" s="12" t="s">
        <v>135</v>
      </c>
      <c r="C236" s="12" t="s">
        <v>137</v>
      </c>
      <c r="D236" s="12" t="s">
        <v>213</v>
      </c>
      <c r="E236" s="12" t="s">
        <v>17</v>
      </c>
      <c r="F236" s="22">
        <v>1689</v>
      </c>
    </row>
    <row r="237" spans="1:6" ht="32.25" customHeight="1" outlineLevel="5" x14ac:dyDescent="0.25">
      <c r="A237" s="11" t="s">
        <v>13</v>
      </c>
      <c r="B237" s="12" t="s">
        <v>135</v>
      </c>
      <c r="C237" s="12" t="s">
        <v>137</v>
      </c>
      <c r="D237" s="12" t="s">
        <v>168</v>
      </c>
      <c r="E237" s="12" t="s">
        <v>8</v>
      </c>
      <c r="F237" s="24">
        <f>F238+F240+F242</f>
        <v>1815.11</v>
      </c>
    </row>
    <row r="238" spans="1:6" ht="63" outlineLevel="6" x14ac:dyDescent="0.25">
      <c r="A238" s="11" t="s">
        <v>14</v>
      </c>
      <c r="B238" s="12" t="s">
        <v>135</v>
      </c>
      <c r="C238" s="12" t="s">
        <v>137</v>
      </c>
      <c r="D238" s="12" t="s">
        <v>168</v>
      </c>
      <c r="E238" s="12" t="s">
        <v>15</v>
      </c>
      <c r="F238" s="24">
        <f>F239</f>
        <v>1666.61</v>
      </c>
    </row>
    <row r="239" spans="1:6" ht="31.5" outlineLevel="7" x14ac:dyDescent="0.25">
      <c r="A239" s="11" t="s">
        <v>16</v>
      </c>
      <c r="B239" s="12" t="s">
        <v>135</v>
      </c>
      <c r="C239" s="12" t="s">
        <v>137</v>
      </c>
      <c r="D239" s="12" t="s">
        <v>168</v>
      </c>
      <c r="E239" s="12" t="s">
        <v>17</v>
      </c>
      <c r="F239" s="22">
        <v>1666.61</v>
      </c>
    </row>
    <row r="240" spans="1:6" ht="31.5" outlineLevel="6" x14ac:dyDescent="0.25">
      <c r="A240" s="11" t="s">
        <v>18</v>
      </c>
      <c r="B240" s="12" t="s">
        <v>135</v>
      </c>
      <c r="C240" s="12" t="s">
        <v>137</v>
      </c>
      <c r="D240" s="12" t="s">
        <v>168</v>
      </c>
      <c r="E240" s="12" t="s">
        <v>19</v>
      </c>
      <c r="F240" s="24">
        <f>F241</f>
        <v>143</v>
      </c>
    </row>
    <row r="241" spans="1:6" ht="31.5" outlineLevel="7" x14ac:dyDescent="0.25">
      <c r="A241" s="11" t="s">
        <v>20</v>
      </c>
      <c r="B241" s="12" t="s">
        <v>135</v>
      </c>
      <c r="C241" s="12" t="s">
        <v>137</v>
      </c>
      <c r="D241" s="12" t="s">
        <v>168</v>
      </c>
      <c r="E241" s="12" t="s">
        <v>21</v>
      </c>
      <c r="F241" s="22">
        <v>143</v>
      </c>
    </row>
    <row r="242" spans="1:6" outlineLevel="6" x14ac:dyDescent="0.25">
      <c r="A242" s="11" t="s">
        <v>22</v>
      </c>
      <c r="B242" s="12" t="s">
        <v>135</v>
      </c>
      <c r="C242" s="12" t="s">
        <v>137</v>
      </c>
      <c r="D242" s="12" t="s">
        <v>168</v>
      </c>
      <c r="E242" s="12" t="s">
        <v>23</v>
      </c>
      <c r="F242" s="24">
        <f>F243</f>
        <v>5.5</v>
      </c>
    </row>
    <row r="243" spans="1:6" outlineLevel="7" x14ac:dyDescent="0.25">
      <c r="A243" s="11" t="s">
        <v>24</v>
      </c>
      <c r="B243" s="12" t="s">
        <v>135</v>
      </c>
      <c r="C243" s="12" t="s">
        <v>137</v>
      </c>
      <c r="D243" s="12" t="s">
        <v>168</v>
      </c>
      <c r="E243" s="12" t="s">
        <v>25</v>
      </c>
      <c r="F243" s="22">
        <v>5.5</v>
      </c>
    </row>
    <row r="244" spans="1:6" outlineLevel="5" x14ac:dyDescent="0.25">
      <c r="A244" s="11" t="s">
        <v>139</v>
      </c>
      <c r="B244" s="12" t="s">
        <v>135</v>
      </c>
      <c r="C244" s="12" t="s">
        <v>137</v>
      </c>
      <c r="D244" s="12" t="s">
        <v>214</v>
      </c>
      <c r="E244" s="12" t="s">
        <v>8</v>
      </c>
      <c r="F244" s="24">
        <f>F245</f>
        <v>180</v>
      </c>
    </row>
    <row r="245" spans="1:6" ht="63" outlineLevel="6" x14ac:dyDescent="0.25">
      <c r="A245" s="11" t="s">
        <v>14</v>
      </c>
      <c r="B245" s="12" t="s">
        <v>135</v>
      </c>
      <c r="C245" s="12" t="s">
        <v>137</v>
      </c>
      <c r="D245" s="12" t="s">
        <v>214</v>
      </c>
      <c r="E245" s="12" t="s">
        <v>15</v>
      </c>
      <c r="F245" s="24">
        <f>F246</f>
        <v>180</v>
      </c>
    </row>
    <row r="246" spans="1:6" ht="31.5" outlineLevel="7" x14ac:dyDescent="0.25">
      <c r="A246" s="11" t="s">
        <v>16</v>
      </c>
      <c r="B246" s="12" t="s">
        <v>135</v>
      </c>
      <c r="C246" s="12" t="s">
        <v>137</v>
      </c>
      <c r="D246" s="12" t="s">
        <v>214</v>
      </c>
      <c r="E246" s="12" t="s">
        <v>17</v>
      </c>
      <c r="F246" s="22">
        <v>180</v>
      </c>
    </row>
    <row r="247" spans="1:6" ht="33" customHeight="1" outlineLevel="2" x14ac:dyDescent="0.25">
      <c r="A247" s="11" t="s">
        <v>11</v>
      </c>
      <c r="B247" s="12" t="s">
        <v>135</v>
      </c>
      <c r="C247" s="12" t="s">
        <v>12</v>
      </c>
      <c r="D247" s="12" t="s">
        <v>166</v>
      </c>
      <c r="E247" s="12" t="s">
        <v>8</v>
      </c>
      <c r="F247" s="24">
        <f>F248</f>
        <v>943.8</v>
      </c>
    </row>
    <row r="248" spans="1:6" ht="31.5" outlineLevel="4" x14ac:dyDescent="0.25">
      <c r="A248" s="11" t="s">
        <v>182</v>
      </c>
      <c r="B248" s="12" t="s">
        <v>135</v>
      </c>
      <c r="C248" s="12" t="s">
        <v>12</v>
      </c>
      <c r="D248" s="12" t="s">
        <v>167</v>
      </c>
      <c r="E248" s="12" t="s">
        <v>8</v>
      </c>
      <c r="F248" s="24">
        <f>F249</f>
        <v>943.8</v>
      </c>
    </row>
    <row r="249" spans="1:6" outlineLevel="5" x14ac:dyDescent="0.25">
      <c r="A249" s="11" t="s">
        <v>154</v>
      </c>
      <c r="B249" s="12" t="s">
        <v>135</v>
      </c>
      <c r="C249" s="12" t="s">
        <v>12</v>
      </c>
      <c r="D249" s="12" t="s">
        <v>215</v>
      </c>
      <c r="E249" s="12" t="s">
        <v>8</v>
      </c>
      <c r="F249" s="24">
        <f>F250</f>
        <v>943.8</v>
      </c>
    </row>
    <row r="250" spans="1:6" ht="63" outlineLevel="6" x14ac:dyDescent="0.25">
      <c r="A250" s="11" t="s">
        <v>14</v>
      </c>
      <c r="B250" s="12" t="s">
        <v>135</v>
      </c>
      <c r="C250" s="12" t="s">
        <v>12</v>
      </c>
      <c r="D250" s="12" t="s">
        <v>215</v>
      </c>
      <c r="E250" s="12" t="s">
        <v>15</v>
      </c>
      <c r="F250" s="24">
        <f>F251</f>
        <v>943.8</v>
      </c>
    </row>
    <row r="251" spans="1:6" ht="31.5" outlineLevel="7" x14ac:dyDescent="0.25">
      <c r="A251" s="11" t="s">
        <v>16</v>
      </c>
      <c r="B251" s="12" t="s">
        <v>135</v>
      </c>
      <c r="C251" s="12" t="s">
        <v>12</v>
      </c>
      <c r="D251" s="12" t="s">
        <v>215</v>
      </c>
      <c r="E251" s="12" t="s">
        <v>17</v>
      </c>
      <c r="F251" s="22">
        <v>943.8</v>
      </c>
    </row>
    <row r="252" spans="1:6" outlineLevel="2" x14ac:dyDescent="0.25">
      <c r="A252" s="11" t="s">
        <v>26</v>
      </c>
      <c r="B252" s="12" t="s">
        <v>135</v>
      </c>
      <c r="C252" s="12" t="s">
        <v>27</v>
      </c>
      <c r="D252" s="12" t="s">
        <v>166</v>
      </c>
      <c r="E252" s="12" t="s">
        <v>8</v>
      </c>
      <c r="F252" s="24">
        <f>F253</f>
        <v>18</v>
      </c>
    </row>
    <row r="253" spans="1:6" ht="33" customHeight="1" outlineLevel="3" x14ac:dyDescent="0.25">
      <c r="A253" s="11" t="s">
        <v>488</v>
      </c>
      <c r="B253" s="12" t="s">
        <v>135</v>
      </c>
      <c r="C253" s="12" t="s">
        <v>27</v>
      </c>
      <c r="D253" s="12" t="s">
        <v>169</v>
      </c>
      <c r="E253" s="12" t="s">
        <v>8</v>
      </c>
      <c r="F253" s="24">
        <f>F254</f>
        <v>18</v>
      </c>
    </row>
    <row r="254" spans="1:6" ht="31.5" outlineLevel="4" x14ac:dyDescent="0.25">
      <c r="A254" s="11" t="s">
        <v>489</v>
      </c>
      <c r="B254" s="12" t="s">
        <v>135</v>
      </c>
      <c r="C254" s="12" t="s">
        <v>27</v>
      </c>
      <c r="D254" s="12" t="s">
        <v>177</v>
      </c>
      <c r="E254" s="12" t="s">
        <v>8</v>
      </c>
      <c r="F254" s="24">
        <f>F255</f>
        <v>18</v>
      </c>
    </row>
    <row r="255" spans="1:6" outlineLevel="5" x14ac:dyDescent="0.25">
      <c r="A255" s="11" t="s">
        <v>29</v>
      </c>
      <c r="B255" s="12" t="s">
        <v>135</v>
      </c>
      <c r="C255" s="12" t="s">
        <v>27</v>
      </c>
      <c r="D255" s="12" t="s">
        <v>172</v>
      </c>
      <c r="E255" s="12" t="s">
        <v>8</v>
      </c>
      <c r="F255" s="24">
        <f>F256</f>
        <v>18</v>
      </c>
    </row>
    <row r="256" spans="1:6" ht="31.5" outlineLevel="6" x14ac:dyDescent="0.25">
      <c r="A256" s="11" t="s">
        <v>18</v>
      </c>
      <c r="B256" s="12" t="s">
        <v>135</v>
      </c>
      <c r="C256" s="12" t="s">
        <v>27</v>
      </c>
      <c r="D256" s="12" t="s">
        <v>172</v>
      </c>
      <c r="E256" s="12" t="s">
        <v>19</v>
      </c>
      <c r="F256" s="24">
        <f>F257</f>
        <v>18</v>
      </c>
    </row>
    <row r="257" spans="1:6" ht="31.5" outlineLevel="7" x14ac:dyDescent="0.25">
      <c r="A257" s="11" t="s">
        <v>20</v>
      </c>
      <c r="B257" s="12" t="s">
        <v>135</v>
      </c>
      <c r="C257" s="12" t="s">
        <v>27</v>
      </c>
      <c r="D257" s="12" t="s">
        <v>172</v>
      </c>
      <c r="E257" s="12" t="s">
        <v>21</v>
      </c>
      <c r="F257" s="22">
        <v>18</v>
      </c>
    </row>
    <row r="258" spans="1:6" s="10" customFormat="1" ht="31.5" x14ac:dyDescent="0.25">
      <c r="A258" s="8" t="s">
        <v>140</v>
      </c>
      <c r="B258" s="9" t="s">
        <v>141</v>
      </c>
      <c r="C258" s="9" t="s">
        <v>7</v>
      </c>
      <c r="D258" s="9" t="s">
        <v>166</v>
      </c>
      <c r="E258" s="9" t="s">
        <v>8</v>
      </c>
      <c r="F258" s="26">
        <f>F259+F348+F339</f>
        <v>354848.33999999997</v>
      </c>
    </row>
    <row r="259" spans="1:6" outlineLevel="1" x14ac:dyDescent="0.25">
      <c r="A259" s="11" t="s">
        <v>92</v>
      </c>
      <c r="B259" s="12" t="s">
        <v>141</v>
      </c>
      <c r="C259" s="12" t="s">
        <v>93</v>
      </c>
      <c r="D259" s="12" t="s">
        <v>166</v>
      </c>
      <c r="E259" s="12" t="s">
        <v>8</v>
      </c>
      <c r="F259" s="24">
        <f>F260+F275+F308+F322+F296</f>
        <v>351104.33999999997</v>
      </c>
    </row>
    <row r="260" spans="1:6" outlineLevel="2" x14ac:dyDescent="0.25">
      <c r="A260" s="11" t="s">
        <v>142</v>
      </c>
      <c r="B260" s="12" t="s">
        <v>141</v>
      </c>
      <c r="C260" s="12" t="s">
        <v>143</v>
      </c>
      <c r="D260" s="12" t="s">
        <v>166</v>
      </c>
      <c r="E260" s="12" t="s">
        <v>8</v>
      </c>
      <c r="F260" s="24">
        <f>F261</f>
        <v>77139.25</v>
      </c>
    </row>
    <row r="261" spans="1:6" ht="31.5" outlineLevel="3" x14ac:dyDescent="0.25">
      <c r="A261" s="11" t="s">
        <v>475</v>
      </c>
      <c r="B261" s="12" t="s">
        <v>141</v>
      </c>
      <c r="C261" s="12" t="s">
        <v>143</v>
      </c>
      <c r="D261" s="12" t="s">
        <v>206</v>
      </c>
      <c r="E261" s="12" t="s">
        <v>8</v>
      </c>
      <c r="F261" s="24">
        <f>F262</f>
        <v>77139.25</v>
      </c>
    </row>
    <row r="262" spans="1:6" ht="31.5" outlineLevel="4" x14ac:dyDescent="0.25">
      <c r="A262" s="11" t="s">
        <v>543</v>
      </c>
      <c r="B262" s="12" t="s">
        <v>141</v>
      </c>
      <c r="C262" s="12" t="s">
        <v>143</v>
      </c>
      <c r="D262" s="12" t="s">
        <v>207</v>
      </c>
      <c r="E262" s="12" t="s">
        <v>8</v>
      </c>
      <c r="F262" s="24">
        <f>F272+F263+F269+F266</f>
        <v>77139.25</v>
      </c>
    </row>
    <row r="263" spans="1:6" ht="32.25" customHeight="1" outlineLevel="5" x14ac:dyDescent="0.25">
      <c r="A263" s="11" t="s">
        <v>145</v>
      </c>
      <c r="B263" s="12" t="s">
        <v>141</v>
      </c>
      <c r="C263" s="12" t="s">
        <v>143</v>
      </c>
      <c r="D263" s="12" t="s">
        <v>218</v>
      </c>
      <c r="E263" s="12" t="s">
        <v>8</v>
      </c>
      <c r="F263" s="24">
        <f>F264</f>
        <v>28623.25</v>
      </c>
    </row>
    <row r="264" spans="1:6" ht="31.5" outlineLevel="6" x14ac:dyDescent="0.25">
      <c r="A264" s="11" t="s">
        <v>53</v>
      </c>
      <c r="B264" s="12" t="s">
        <v>141</v>
      </c>
      <c r="C264" s="12" t="s">
        <v>143</v>
      </c>
      <c r="D264" s="12" t="s">
        <v>218</v>
      </c>
      <c r="E264" s="12" t="s">
        <v>54</v>
      </c>
      <c r="F264" s="24">
        <f>F265</f>
        <v>28623.25</v>
      </c>
    </row>
    <row r="265" spans="1:6" outlineLevel="7" x14ac:dyDescent="0.25">
      <c r="A265" s="11" t="s">
        <v>97</v>
      </c>
      <c r="B265" s="12" t="s">
        <v>141</v>
      </c>
      <c r="C265" s="12" t="s">
        <v>143</v>
      </c>
      <c r="D265" s="12" t="s">
        <v>218</v>
      </c>
      <c r="E265" s="12" t="s">
        <v>98</v>
      </c>
      <c r="F265" s="22">
        <v>28623.25</v>
      </c>
    </row>
    <row r="266" spans="1:6" ht="78.75" outlineLevel="7" x14ac:dyDescent="0.25">
      <c r="A266" s="123" t="s">
        <v>523</v>
      </c>
      <c r="B266" s="12" t="s">
        <v>141</v>
      </c>
      <c r="C266" s="12" t="s">
        <v>143</v>
      </c>
      <c r="D266" s="12" t="s">
        <v>219</v>
      </c>
      <c r="E266" s="12" t="s">
        <v>8</v>
      </c>
      <c r="F266" s="24">
        <f>F267</f>
        <v>48326</v>
      </c>
    </row>
    <row r="267" spans="1:6" ht="31.5" outlineLevel="7" x14ac:dyDescent="0.25">
      <c r="A267" s="11" t="s">
        <v>53</v>
      </c>
      <c r="B267" s="12" t="s">
        <v>141</v>
      </c>
      <c r="C267" s="12" t="s">
        <v>143</v>
      </c>
      <c r="D267" s="12" t="s">
        <v>219</v>
      </c>
      <c r="E267" s="12" t="s">
        <v>54</v>
      </c>
      <c r="F267" s="24">
        <f>F268</f>
        <v>48326</v>
      </c>
    </row>
    <row r="268" spans="1:6" outlineLevel="7" x14ac:dyDescent="0.25">
      <c r="A268" s="11" t="s">
        <v>97</v>
      </c>
      <c r="B268" s="12" t="s">
        <v>141</v>
      </c>
      <c r="C268" s="12" t="s">
        <v>143</v>
      </c>
      <c r="D268" s="12" t="s">
        <v>219</v>
      </c>
      <c r="E268" s="12" t="s">
        <v>98</v>
      </c>
      <c r="F268" s="22">
        <v>48326</v>
      </c>
    </row>
    <row r="269" spans="1:6" ht="31.5" outlineLevel="4" x14ac:dyDescent="0.25">
      <c r="A269" s="128" t="s">
        <v>152</v>
      </c>
      <c r="B269" s="12" t="s">
        <v>141</v>
      </c>
      <c r="C269" s="12" t="s">
        <v>143</v>
      </c>
      <c r="D269" s="12" t="s">
        <v>216</v>
      </c>
      <c r="E269" s="12" t="s">
        <v>8</v>
      </c>
      <c r="F269" s="24">
        <f>F270</f>
        <v>83.1</v>
      </c>
    </row>
    <row r="270" spans="1:6" ht="31.5" outlineLevel="4" x14ac:dyDescent="0.25">
      <c r="A270" s="11" t="s">
        <v>53</v>
      </c>
      <c r="B270" s="12" t="s">
        <v>141</v>
      </c>
      <c r="C270" s="12" t="s">
        <v>143</v>
      </c>
      <c r="D270" s="12" t="s">
        <v>216</v>
      </c>
      <c r="E270" s="12" t="s">
        <v>54</v>
      </c>
      <c r="F270" s="24">
        <f>F271</f>
        <v>83.1</v>
      </c>
    </row>
    <row r="271" spans="1:6" outlineLevel="4" x14ac:dyDescent="0.25">
      <c r="A271" s="11" t="s">
        <v>97</v>
      </c>
      <c r="B271" s="12" t="s">
        <v>141</v>
      </c>
      <c r="C271" s="12" t="s">
        <v>143</v>
      </c>
      <c r="D271" s="12" t="s">
        <v>216</v>
      </c>
      <c r="E271" s="12" t="s">
        <v>98</v>
      </c>
      <c r="F271" s="22">
        <v>83.1</v>
      </c>
    </row>
    <row r="272" spans="1:6" outlineLevel="5" x14ac:dyDescent="0.25">
      <c r="A272" s="11" t="s">
        <v>144</v>
      </c>
      <c r="B272" s="12" t="s">
        <v>141</v>
      </c>
      <c r="C272" s="12" t="s">
        <v>143</v>
      </c>
      <c r="D272" s="12" t="s">
        <v>217</v>
      </c>
      <c r="E272" s="12" t="s">
        <v>8</v>
      </c>
      <c r="F272" s="24">
        <f>F273</f>
        <v>106.9</v>
      </c>
    </row>
    <row r="273" spans="1:6" ht="31.5" outlineLevel="6" x14ac:dyDescent="0.25">
      <c r="A273" s="11" t="s">
        <v>53</v>
      </c>
      <c r="B273" s="12" t="s">
        <v>141</v>
      </c>
      <c r="C273" s="12" t="s">
        <v>143</v>
      </c>
      <c r="D273" s="12" t="s">
        <v>217</v>
      </c>
      <c r="E273" s="12" t="s">
        <v>54</v>
      </c>
      <c r="F273" s="24">
        <f>F274</f>
        <v>106.9</v>
      </c>
    </row>
    <row r="274" spans="1:6" outlineLevel="7" x14ac:dyDescent="0.25">
      <c r="A274" s="11" t="s">
        <v>97</v>
      </c>
      <c r="B274" s="12" t="s">
        <v>141</v>
      </c>
      <c r="C274" s="12" t="s">
        <v>143</v>
      </c>
      <c r="D274" s="12" t="s">
        <v>217</v>
      </c>
      <c r="E274" s="12" t="s">
        <v>98</v>
      </c>
      <c r="F274" s="22">
        <v>106.9</v>
      </c>
    </row>
    <row r="275" spans="1:6" outlineLevel="2" x14ac:dyDescent="0.25">
      <c r="A275" s="11" t="s">
        <v>94</v>
      </c>
      <c r="B275" s="12" t="s">
        <v>141</v>
      </c>
      <c r="C275" s="12" t="s">
        <v>95</v>
      </c>
      <c r="D275" s="12" t="s">
        <v>166</v>
      </c>
      <c r="E275" s="12" t="s">
        <v>8</v>
      </c>
      <c r="F275" s="24">
        <f>F276</f>
        <v>240951.05</v>
      </c>
    </row>
    <row r="276" spans="1:6" ht="31.5" outlineLevel="3" x14ac:dyDescent="0.25">
      <c r="A276" s="11" t="s">
        <v>475</v>
      </c>
      <c r="B276" s="12" t="s">
        <v>141</v>
      </c>
      <c r="C276" s="12" t="s">
        <v>95</v>
      </c>
      <c r="D276" s="12" t="s">
        <v>206</v>
      </c>
      <c r="E276" s="12" t="s">
        <v>8</v>
      </c>
      <c r="F276" s="24">
        <f>F277</f>
        <v>240951.05</v>
      </c>
    </row>
    <row r="277" spans="1:6" ht="31.5" outlineLevel="4" x14ac:dyDescent="0.25">
      <c r="A277" s="11" t="s">
        <v>477</v>
      </c>
      <c r="B277" s="12" t="s">
        <v>141</v>
      </c>
      <c r="C277" s="12" t="s">
        <v>95</v>
      </c>
      <c r="D277" s="12" t="s">
        <v>220</v>
      </c>
      <c r="E277" s="12" t="s">
        <v>8</v>
      </c>
      <c r="F277" s="24">
        <f>+F284+F281+F290+F278+F293+F287</f>
        <v>240951.05</v>
      </c>
    </row>
    <row r="278" spans="1:6" ht="31.5" outlineLevel="4" x14ac:dyDescent="0.25">
      <c r="A278" s="128" t="s">
        <v>152</v>
      </c>
      <c r="B278" s="12" t="s">
        <v>141</v>
      </c>
      <c r="C278" s="12" t="s">
        <v>95</v>
      </c>
      <c r="D278" s="12" t="s">
        <v>221</v>
      </c>
      <c r="E278" s="12" t="s">
        <v>8</v>
      </c>
      <c r="F278" s="24">
        <f>F279</f>
        <v>229.2</v>
      </c>
    </row>
    <row r="279" spans="1:6" ht="31.5" outlineLevel="4" x14ac:dyDescent="0.25">
      <c r="A279" s="11" t="s">
        <v>53</v>
      </c>
      <c r="B279" s="12" t="s">
        <v>141</v>
      </c>
      <c r="C279" s="12" t="s">
        <v>95</v>
      </c>
      <c r="D279" s="12" t="s">
        <v>221</v>
      </c>
      <c r="E279" s="12" t="s">
        <v>54</v>
      </c>
      <c r="F279" s="24">
        <f>F280</f>
        <v>229.2</v>
      </c>
    </row>
    <row r="280" spans="1:6" outlineLevel="4" x14ac:dyDescent="0.25">
      <c r="A280" s="11" t="s">
        <v>97</v>
      </c>
      <c r="B280" s="12" t="s">
        <v>141</v>
      </c>
      <c r="C280" s="12" t="s">
        <v>95</v>
      </c>
      <c r="D280" s="12" t="s">
        <v>221</v>
      </c>
      <c r="E280" s="12" t="s">
        <v>98</v>
      </c>
      <c r="F280" s="22">
        <v>229.2</v>
      </c>
    </row>
    <row r="281" spans="1:6" ht="31.5" outlineLevel="7" x14ac:dyDescent="0.25">
      <c r="A281" s="129" t="s">
        <v>146</v>
      </c>
      <c r="B281" s="12" t="s">
        <v>141</v>
      </c>
      <c r="C281" s="12" t="s">
        <v>95</v>
      </c>
      <c r="D281" s="12" t="s">
        <v>222</v>
      </c>
      <c r="E281" s="12" t="s">
        <v>8</v>
      </c>
      <c r="F281" s="24">
        <f>F282</f>
        <v>663.4</v>
      </c>
    </row>
    <row r="282" spans="1:6" ht="31.5" outlineLevel="7" x14ac:dyDescent="0.25">
      <c r="A282" s="11" t="s">
        <v>53</v>
      </c>
      <c r="B282" s="12" t="s">
        <v>141</v>
      </c>
      <c r="C282" s="12" t="s">
        <v>95</v>
      </c>
      <c r="D282" s="12" t="s">
        <v>222</v>
      </c>
      <c r="E282" s="12" t="s">
        <v>54</v>
      </c>
      <c r="F282" s="24">
        <f>F283</f>
        <v>663.4</v>
      </c>
    </row>
    <row r="283" spans="1:6" outlineLevel="7" x14ac:dyDescent="0.25">
      <c r="A283" s="11" t="s">
        <v>97</v>
      </c>
      <c r="B283" s="12" t="s">
        <v>141</v>
      </c>
      <c r="C283" s="12" t="s">
        <v>95</v>
      </c>
      <c r="D283" s="12" t="s">
        <v>222</v>
      </c>
      <c r="E283" s="12" t="s">
        <v>98</v>
      </c>
      <c r="F283" s="22">
        <v>663.4</v>
      </c>
    </row>
    <row r="284" spans="1:6" ht="33" customHeight="1" outlineLevel="5" x14ac:dyDescent="0.25">
      <c r="A284" s="11" t="s">
        <v>147</v>
      </c>
      <c r="B284" s="12" t="s">
        <v>141</v>
      </c>
      <c r="C284" s="12" t="s">
        <v>95</v>
      </c>
      <c r="D284" s="12" t="s">
        <v>223</v>
      </c>
      <c r="E284" s="12" t="s">
        <v>8</v>
      </c>
      <c r="F284" s="24">
        <f>F285</f>
        <v>59014.45</v>
      </c>
    </row>
    <row r="285" spans="1:6" ht="31.5" outlineLevel="6" x14ac:dyDescent="0.25">
      <c r="A285" s="11" t="s">
        <v>53</v>
      </c>
      <c r="B285" s="12" t="s">
        <v>141</v>
      </c>
      <c r="C285" s="12" t="s">
        <v>95</v>
      </c>
      <c r="D285" s="12" t="s">
        <v>223</v>
      </c>
      <c r="E285" s="12" t="s">
        <v>54</v>
      </c>
      <c r="F285" s="24">
        <f>F286</f>
        <v>59014.45</v>
      </c>
    </row>
    <row r="286" spans="1:6" outlineLevel="7" x14ac:dyDescent="0.25">
      <c r="A286" s="11" t="s">
        <v>97</v>
      </c>
      <c r="B286" s="12" t="s">
        <v>141</v>
      </c>
      <c r="C286" s="12" t="s">
        <v>95</v>
      </c>
      <c r="D286" s="12" t="s">
        <v>223</v>
      </c>
      <c r="E286" s="12" t="s">
        <v>98</v>
      </c>
      <c r="F286" s="22">
        <v>59014.45</v>
      </c>
    </row>
    <row r="287" spans="1:6" ht="100.5" customHeight="1" outlineLevel="5" x14ac:dyDescent="0.25">
      <c r="A287" s="123" t="s">
        <v>524</v>
      </c>
      <c r="B287" s="12" t="s">
        <v>141</v>
      </c>
      <c r="C287" s="12" t="s">
        <v>95</v>
      </c>
      <c r="D287" s="12" t="s">
        <v>225</v>
      </c>
      <c r="E287" s="12" t="s">
        <v>8</v>
      </c>
      <c r="F287" s="24">
        <f>F288</f>
        <v>177119</v>
      </c>
    </row>
    <row r="288" spans="1:6" ht="31.5" outlineLevel="5" x14ac:dyDescent="0.25">
      <c r="A288" s="11" t="s">
        <v>53</v>
      </c>
      <c r="B288" s="12" t="s">
        <v>141</v>
      </c>
      <c r="C288" s="12" t="s">
        <v>95</v>
      </c>
      <c r="D288" s="12" t="s">
        <v>225</v>
      </c>
      <c r="E288" s="12" t="s">
        <v>54</v>
      </c>
      <c r="F288" s="24">
        <f>F289</f>
        <v>177119</v>
      </c>
    </row>
    <row r="289" spans="1:6" outlineLevel="5" x14ac:dyDescent="0.25">
      <c r="A289" s="11" t="s">
        <v>97</v>
      </c>
      <c r="B289" s="12" t="s">
        <v>141</v>
      </c>
      <c r="C289" s="12" t="s">
        <v>95</v>
      </c>
      <c r="D289" s="12" t="s">
        <v>225</v>
      </c>
      <c r="E289" s="12" t="s">
        <v>98</v>
      </c>
      <c r="F289" s="22">
        <v>177119</v>
      </c>
    </row>
    <row r="290" spans="1:6" ht="31.5" outlineLevel="5" x14ac:dyDescent="0.25">
      <c r="A290" s="11" t="s">
        <v>412</v>
      </c>
      <c r="B290" s="12" t="s">
        <v>141</v>
      </c>
      <c r="C290" s="12" t="s">
        <v>95</v>
      </c>
      <c r="D290" s="12" t="s">
        <v>467</v>
      </c>
      <c r="E290" s="12" t="s">
        <v>8</v>
      </c>
      <c r="F290" s="24">
        <f>F291</f>
        <v>800</v>
      </c>
    </row>
    <row r="291" spans="1:6" ht="31.5" outlineLevel="5" x14ac:dyDescent="0.25">
      <c r="A291" s="11" t="s">
        <v>53</v>
      </c>
      <c r="B291" s="12" t="s">
        <v>141</v>
      </c>
      <c r="C291" s="12" t="s">
        <v>95</v>
      </c>
      <c r="D291" s="12" t="s">
        <v>467</v>
      </c>
      <c r="E291" s="12" t="s">
        <v>54</v>
      </c>
      <c r="F291" s="24">
        <f>F292</f>
        <v>800</v>
      </c>
    </row>
    <row r="292" spans="1:6" outlineLevel="5" x14ac:dyDescent="0.25">
      <c r="A292" s="11" t="s">
        <v>97</v>
      </c>
      <c r="B292" s="12" t="s">
        <v>141</v>
      </c>
      <c r="C292" s="12" t="s">
        <v>95</v>
      </c>
      <c r="D292" s="12" t="s">
        <v>467</v>
      </c>
      <c r="E292" s="12" t="s">
        <v>98</v>
      </c>
      <c r="F292" s="22">
        <v>800</v>
      </c>
    </row>
    <row r="293" spans="1:6" ht="78.75" outlineLevel="5" x14ac:dyDescent="0.25">
      <c r="A293" s="28" t="s">
        <v>505</v>
      </c>
      <c r="B293" s="12" t="s">
        <v>141</v>
      </c>
      <c r="C293" s="12" t="s">
        <v>95</v>
      </c>
      <c r="D293" s="12" t="s">
        <v>224</v>
      </c>
      <c r="E293" s="12" t="s">
        <v>8</v>
      </c>
      <c r="F293" s="24">
        <f>F294</f>
        <v>3125</v>
      </c>
    </row>
    <row r="294" spans="1:6" ht="31.5" outlineLevel="5" x14ac:dyDescent="0.25">
      <c r="A294" s="11" t="s">
        <v>53</v>
      </c>
      <c r="B294" s="12" t="s">
        <v>141</v>
      </c>
      <c r="C294" s="12" t="s">
        <v>95</v>
      </c>
      <c r="D294" s="12" t="s">
        <v>224</v>
      </c>
      <c r="E294" s="12" t="s">
        <v>54</v>
      </c>
      <c r="F294" s="24">
        <f>F295</f>
        <v>3125</v>
      </c>
    </row>
    <row r="295" spans="1:6" outlineLevel="5" x14ac:dyDescent="0.25">
      <c r="A295" s="11" t="s">
        <v>97</v>
      </c>
      <c r="B295" s="12" t="s">
        <v>141</v>
      </c>
      <c r="C295" s="12" t="s">
        <v>95</v>
      </c>
      <c r="D295" s="12" t="s">
        <v>224</v>
      </c>
      <c r="E295" s="12" t="s">
        <v>98</v>
      </c>
      <c r="F295" s="22">
        <v>3125</v>
      </c>
    </row>
    <row r="296" spans="1:6" outlineLevel="5" x14ac:dyDescent="0.25">
      <c r="A296" s="11" t="s">
        <v>571</v>
      </c>
      <c r="B296" s="12" t="s">
        <v>141</v>
      </c>
      <c r="C296" s="12" t="s">
        <v>570</v>
      </c>
      <c r="D296" s="12" t="s">
        <v>166</v>
      </c>
      <c r="E296" s="12" t="s">
        <v>8</v>
      </c>
      <c r="F296" s="22">
        <f>F297</f>
        <v>15701.369999999999</v>
      </c>
    </row>
    <row r="297" spans="1:6" ht="31.5" outlineLevel="5" x14ac:dyDescent="0.25">
      <c r="A297" s="11" t="s">
        <v>475</v>
      </c>
      <c r="B297" s="12" t="s">
        <v>141</v>
      </c>
      <c r="C297" s="12" t="s">
        <v>570</v>
      </c>
      <c r="D297" s="12" t="s">
        <v>206</v>
      </c>
      <c r="E297" s="12" t="s">
        <v>8</v>
      </c>
      <c r="F297" s="22">
        <f>F298</f>
        <v>15701.369999999999</v>
      </c>
    </row>
    <row r="298" spans="1:6" ht="31.5" outlineLevel="4" x14ac:dyDescent="0.25">
      <c r="A298" s="11" t="s">
        <v>478</v>
      </c>
      <c r="B298" s="12" t="s">
        <v>141</v>
      </c>
      <c r="C298" s="12" t="s">
        <v>570</v>
      </c>
      <c r="D298" s="12" t="s">
        <v>226</v>
      </c>
      <c r="E298" s="12" t="s">
        <v>8</v>
      </c>
      <c r="F298" s="24">
        <f>F302+F305+F299</f>
        <v>15701.369999999999</v>
      </c>
    </row>
    <row r="299" spans="1:6" ht="31.5" outlineLevel="4" x14ac:dyDescent="0.25">
      <c r="A299" s="128" t="s">
        <v>152</v>
      </c>
      <c r="B299" s="12" t="s">
        <v>141</v>
      </c>
      <c r="C299" s="12" t="s">
        <v>570</v>
      </c>
      <c r="D299" s="12" t="s">
        <v>227</v>
      </c>
      <c r="E299" s="12" t="s">
        <v>8</v>
      </c>
      <c r="F299" s="24">
        <f>F300</f>
        <v>63</v>
      </c>
    </row>
    <row r="300" spans="1:6" ht="31.5" outlineLevel="4" x14ac:dyDescent="0.25">
      <c r="A300" s="11" t="s">
        <v>53</v>
      </c>
      <c r="B300" s="12" t="s">
        <v>141</v>
      </c>
      <c r="C300" s="12" t="s">
        <v>570</v>
      </c>
      <c r="D300" s="12" t="s">
        <v>227</v>
      </c>
      <c r="E300" s="12" t="s">
        <v>54</v>
      </c>
      <c r="F300" s="24">
        <f>F301</f>
        <v>63</v>
      </c>
    </row>
    <row r="301" spans="1:6" outlineLevel="4" x14ac:dyDescent="0.25">
      <c r="A301" s="11" t="s">
        <v>97</v>
      </c>
      <c r="B301" s="12" t="s">
        <v>141</v>
      </c>
      <c r="C301" s="12" t="s">
        <v>570</v>
      </c>
      <c r="D301" s="12" t="s">
        <v>227</v>
      </c>
      <c r="E301" s="12" t="s">
        <v>98</v>
      </c>
      <c r="F301" s="22">
        <v>63</v>
      </c>
    </row>
    <row r="302" spans="1:6" outlineLevel="5" x14ac:dyDescent="0.25">
      <c r="A302" s="11" t="s">
        <v>144</v>
      </c>
      <c r="B302" s="12" t="s">
        <v>141</v>
      </c>
      <c r="C302" s="12" t="s">
        <v>570</v>
      </c>
      <c r="D302" s="12" t="s">
        <v>228</v>
      </c>
      <c r="E302" s="12" t="s">
        <v>8</v>
      </c>
      <c r="F302" s="24">
        <f>F303</f>
        <v>34.799999999999997</v>
      </c>
    </row>
    <row r="303" spans="1:6" ht="31.5" outlineLevel="6" x14ac:dyDescent="0.25">
      <c r="A303" s="11" t="s">
        <v>53</v>
      </c>
      <c r="B303" s="12" t="s">
        <v>141</v>
      </c>
      <c r="C303" s="12" t="s">
        <v>570</v>
      </c>
      <c r="D303" s="12" t="s">
        <v>228</v>
      </c>
      <c r="E303" s="12" t="s">
        <v>54</v>
      </c>
      <c r="F303" s="24">
        <f>F304</f>
        <v>34.799999999999997</v>
      </c>
    </row>
    <row r="304" spans="1:6" outlineLevel="7" x14ac:dyDescent="0.25">
      <c r="A304" s="11" t="s">
        <v>97</v>
      </c>
      <c r="B304" s="12" t="s">
        <v>141</v>
      </c>
      <c r="C304" s="12" t="s">
        <v>570</v>
      </c>
      <c r="D304" s="12" t="s">
        <v>228</v>
      </c>
      <c r="E304" s="12" t="s">
        <v>98</v>
      </c>
      <c r="F304" s="22">
        <v>34.799999999999997</v>
      </c>
    </row>
    <row r="305" spans="1:6" ht="47.25" outlineLevel="5" x14ac:dyDescent="0.25">
      <c r="A305" s="11" t="s">
        <v>148</v>
      </c>
      <c r="B305" s="12" t="s">
        <v>141</v>
      </c>
      <c r="C305" s="12" t="s">
        <v>570</v>
      </c>
      <c r="D305" s="12" t="s">
        <v>229</v>
      </c>
      <c r="E305" s="12" t="s">
        <v>8</v>
      </c>
      <c r="F305" s="24">
        <f>F306</f>
        <v>15603.57</v>
      </c>
    </row>
    <row r="306" spans="1:6" ht="31.5" outlineLevel="6" x14ac:dyDescent="0.25">
      <c r="A306" s="11" t="s">
        <v>53</v>
      </c>
      <c r="B306" s="12" t="s">
        <v>141</v>
      </c>
      <c r="C306" s="12" t="s">
        <v>570</v>
      </c>
      <c r="D306" s="12" t="s">
        <v>229</v>
      </c>
      <c r="E306" s="12" t="s">
        <v>54</v>
      </c>
      <c r="F306" s="24">
        <f>F307</f>
        <v>15603.57</v>
      </c>
    </row>
    <row r="307" spans="1:6" outlineLevel="7" x14ac:dyDescent="0.25">
      <c r="A307" s="11" t="s">
        <v>97</v>
      </c>
      <c r="B307" s="12" t="s">
        <v>141</v>
      </c>
      <c r="C307" s="12" t="s">
        <v>570</v>
      </c>
      <c r="D307" s="12" t="s">
        <v>229</v>
      </c>
      <c r="E307" s="12" t="s">
        <v>98</v>
      </c>
      <c r="F307" s="22">
        <v>15603.57</v>
      </c>
    </row>
    <row r="308" spans="1:6" outlineLevel="2" x14ac:dyDescent="0.25">
      <c r="A308" s="11" t="s">
        <v>99</v>
      </c>
      <c r="B308" s="12" t="s">
        <v>141</v>
      </c>
      <c r="C308" s="12" t="s">
        <v>100</v>
      </c>
      <c r="D308" s="12" t="s">
        <v>166</v>
      </c>
      <c r="E308" s="12" t="s">
        <v>8</v>
      </c>
      <c r="F308" s="24">
        <f>F309</f>
        <v>2938</v>
      </c>
    </row>
    <row r="309" spans="1:6" ht="31.5" outlineLevel="3" x14ac:dyDescent="0.25">
      <c r="A309" s="11" t="s">
        <v>475</v>
      </c>
      <c r="B309" s="12" t="s">
        <v>141</v>
      </c>
      <c r="C309" s="12" t="s">
        <v>100</v>
      </c>
      <c r="D309" s="12" t="s">
        <v>206</v>
      </c>
      <c r="E309" s="12" t="s">
        <v>8</v>
      </c>
      <c r="F309" s="24">
        <f>F310+F319</f>
        <v>2938</v>
      </c>
    </row>
    <row r="310" spans="1:6" ht="31.5" outlineLevel="3" x14ac:dyDescent="0.25">
      <c r="A310" s="11" t="s">
        <v>477</v>
      </c>
      <c r="B310" s="12" t="s">
        <v>141</v>
      </c>
      <c r="C310" s="12" t="s">
        <v>100</v>
      </c>
      <c r="D310" s="12" t="s">
        <v>220</v>
      </c>
      <c r="E310" s="12" t="s">
        <v>8</v>
      </c>
      <c r="F310" s="24">
        <f>F314+F311</f>
        <v>2864</v>
      </c>
    </row>
    <row r="311" spans="1:6" ht="31.5" outlineLevel="3" x14ac:dyDescent="0.25">
      <c r="A311" s="11" t="s">
        <v>101</v>
      </c>
      <c r="B311" s="12" t="s">
        <v>141</v>
      </c>
      <c r="C311" s="12" t="s">
        <v>100</v>
      </c>
      <c r="D311" s="12" t="s">
        <v>393</v>
      </c>
      <c r="E311" s="12" t="s">
        <v>8</v>
      </c>
      <c r="F311" s="24">
        <f>F312</f>
        <v>70</v>
      </c>
    </row>
    <row r="312" spans="1:6" ht="31.5" outlineLevel="3" x14ac:dyDescent="0.25">
      <c r="A312" s="11" t="s">
        <v>18</v>
      </c>
      <c r="B312" s="12" t="s">
        <v>141</v>
      </c>
      <c r="C312" s="12" t="s">
        <v>100</v>
      </c>
      <c r="D312" s="12" t="s">
        <v>393</v>
      </c>
      <c r="E312" s="12" t="s">
        <v>19</v>
      </c>
      <c r="F312" s="24">
        <f>F313</f>
        <v>70</v>
      </c>
    </row>
    <row r="313" spans="1:6" ht="31.5" outlineLevel="3" x14ac:dyDescent="0.25">
      <c r="A313" s="11" t="s">
        <v>20</v>
      </c>
      <c r="B313" s="12" t="s">
        <v>141</v>
      </c>
      <c r="C313" s="12" t="s">
        <v>100</v>
      </c>
      <c r="D313" s="12" t="s">
        <v>393</v>
      </c>
      <c r="E313" s="12" t="s">
        <v>21</v>
      </c>
      <c r="F313" s="24">
        <v>70</v>
      </c>
    </row>
    <row r="314" spans="1:6" ht="78.75" outlineLevel="3" x14ac:dyDescent="0.25">
      <c r="A314" s="28" t="s">
        <v>508</v>
      </c>
      <c r="B314" s="12" t="s">
        <v>141</v>
      </c>
      <c r="C314" s="12" t="s">
        <v>100</v>
      </c>
      <c r="D314" s="12" t="s">
        <v>230</v>
      </c>
      <c r="E314" s="12" t="s">
        <v>8</v>
      </c>
      <c r="F314" s="24">
        <f>F317+F315</f>
        <v>2794</v>
      </c>
    </row>
    <row r="315" spans="1:6" outlineLevel="3" x14ac:dyDescent="0.25">
      <c r="A315" s="11" t="s">
        <v>114</v>
      </c>
      <c r="B315" s="12" t="s">
        <v>141</v>
      </c>
      <c r="C315" s="12" t="s">
        <v>100</v>
      </c>
      <c r="D315" s="12" t="s">
        <v>230</v>
      </c>
      <c r="E315" s="12" t="s">
        <v>115</v>
      </c>
      <c r="F315" s="24">
        <f>F316</f>
        <v>200</v>
      </c>
    </row>
    <row r="316" spans="1:6" ht="31.5" outlineLevel="3" x14ac:dyDescent="0.25">
      <c r="A316" s="11" t="s">
        <v>121</v>
      </c>
      <c r="B316" s="12" t="s">
        <v>141</v>
      </c>
      <c r="C316" s="12" t="s">
        <v>100</v>
      </c>
      <c r="D316" s="12" t="s">
        <v>230</v>
      </c>
      <c r="E316" s="12" t="s">
        <v>122</v>
      </c>
      <c r="F316" s="24">
        <v>200</v>
      </c>
    </row>
    <row r="317" spans="1:6" ht="31.5" outlineLevel="3" x14ac:dyDescent="0.25">
      <c r="A317" s="11" t="s">
        <v>53</v>
      </c>
      <c r="B317" s="12" t="s">
        <v>141</v>
      </c>
      <c r="C317" s="12" t="s">
        <v>100</v>
      </c>
      <c r="D317" s="12" t="s">
        <v>230</v>
      </c>
      <c r="E317" s="12" t="s">
        <v>54</v>
      </c>
      <c r="F317" s="24">
        <f>F318</f>
        <v>2594</v>
      </c>
    </row>
    <row r="318" spans="1:6" outlineLevel="3" x14ac:dyDescent="0.25">
      <c r="A318" s="11" t="s">
        <v>97</v>
      </c>
      <c r="B318" s="12" t="s">
        <v>141</v>
      </c>
      <c r="C318" s="12" t="s">
        <v>100</v>
      </c>
      <c r="D318" s="12" t="s">
        <v>230</v>
      </c>
      <c r="E318" s="12" t="s">
        <v>98</v>
      </c>
      <c r="F318" s="24">
        <v>2594</v>
      </c>
    </row>
    <row r="319" spans="1:6" outlineLevel="7" x14ac:dyDescent="0.25">
      <c r="A319" s="11" t="s">
        <v>102</v>
      </c>
      <c r="B319" s="12" t="s">
        <v>141</v>
      </c>
      <c r="C319" s="12" t="s">
        <v>100</v>
      </c>
      <c r="D319" s="12" t="s">
        <v>231</v>
      </c>
      <c r="E319" s="12" t="s">
        <v>8</v>
      </c>
      <c r="F319" s="24">
        <f>F320</f>
        <v>74</v>
      </c>
    </row>
    <row r="320" spans="1:6" ht="31.5" outlineLevel="7" x14ac:dyDescent="0.25">
      <c r="A320" s="11" t="s">
        <v>18</v>
      </c>
      <c r="B320" s="12" t="s">
        <v>141</v>
      </c>
      <c r="C320" s="12" t="s">
        <v>100</v>
      </c>
      <c r="D320" s="12" t="s">
        <v>231</v>
      </c>
      <c r="E320" s="12" t="s">
        <v>19</v>
      </c>
      <c r="F320" s="24">
        <f>F321</f>
        <v>74</v>
      </c>
    </row>
    <row r="321" spans="1:6" ht="31.5" outlineLevel="7" x14ac:dyDescent="0.25">
      <c r="A321" s="11" t="s">
        <v>20</v>
      </c>
      <c r="B321" s="12" t="s">
        <v>141</v>
      </c>
      <c r="C321" s="12" t="s">
        <v>100</v>
      </c>
      <c r="D321" s="12" t="s">
        <v>231</v>
      </c>
      <c r="E321" s="12" t="s">
        <v>21</v>
      </c>
      <c r="F321" s="22">
        <v>74</v>
      </c>
    </row>
    <row r="322" spans="1:6" outlineLevel="2" x14ac:dyDescent="0.25">
      <c r="A322" s="11" t="s">
        <v>149</v>
      </c>
      <c r="B322" s="12" t="s">
        <v>141</v>
      </c>
      <c r="C322" s="12" t="s">
        <v>150</v>
      </c>
      <c r="D322" s="12" t="s">
        <v>166</v>
      </c>
      <c r="E322" s="12" t="s">
        <v>8</v>
      </c>
      <c r="F322" s="24">
        <f>F323</f>
        <v>14374.67</v>
      </c>
    </row>
    <row r="323" spans="1:6" ht="31.5" outlineLevel="3" x14ac:dyDescent="0.25">
      <c r="A323" s="11" t="s">
        <v>475</v>
      </c>
      <c r="B323" s="12" t="s">
        <v>141</v>
      </c>
      <c r="C323" s="12" t="s">
        <v>150</v>
      </c>
      <c r="D323" s="12" t="s">
        <v>206</v>
      </c>
      <c r="E323" s="12" t="s">
        <v>8</v>
      </c>
      <c r="F323" s="24">
        <f>F324+F329+F336</f>
        <v>14374.67</v>
      </c>
    </row>
    <row r="324" spans="1:6" ht="33.75" customHeight="1" outlineLevel="5" x14ac:dyDescent="0.25">
      <c r="A324" s="11" t="s">
        <v>13</v>
      </c>
      <c r="B324" s="12" t="s">
        <v>141</v>
      </c>
      <c r="C324" s="12" t="s">
        <v>150</v>
      </c>
      <c r="D324" s="12" t="s">
        <v>232</v>
      </c>
      <c r="E324" s="12" t="s">
        <v>8</v>
      </c>
      <c r="F324" s="24">
        <f>F325+F327</f>
        <v>2241.3700000000003</v>
      </c>
    </row>
    <row r="325" spans="1:6" ht="63" outlineLevel="6" x14ac:dyDescent="0.25">
      <c r="A325" s="11" t="s">
        <v>14</v>
      </c>
      <c r="B325" s="12" t="s">
        <v>141</v>
      </c>
      <c r="C325" s="12" t="s">
        <v>150</v>
      </c>
      <c r="D325" s="12" t="s">
        <v>232</v>
      </c>
      <c r="E325" s="12" t="s">
        <v>15</v>
      </c>
      <c r="F325" s="24">
        <f>F326</f>
        <v>2199.5700000000002</v>
      </c>
    </row>
    <row r="326" spans="1:6" ht="31.5" outlineLevel="7" x14ac:dyDescent="0.25">
      <c r="A326" s="11" t="s">
        <v>16</v>
      </c>
      <c r="B326" s="12" t="s">
        <v>141</v>
      </c>
      <c r="C326" s="12" t="s">
        <v>150</v>
      </c>
      <c r="D326" s="12" t="s">
        <v>232</v>
      </c>
      <c r="E326" s="12" t="s">
        <v>17</v>
      </c>
      <c r="F326" s="22">
        <v>2199.5700000000002</v>
      </c>
    </row>
    <row r="327" spans="1:6" ht="31.5" outlineLevel="6" x14ac:dyDescent="0.25">
      <c r="A327" s="11" t="s">
        <v>18</v>
      </c>
      <c r="B327" s="12" t="s">
        <v>141</v>
      </c>
      <c r="C327" s="12" t="s">
        <v>150</v>
      </c>
      <c r="D327" s="12" t="s">
        <v>232</v>
      </c>
      <c r="E327" s="12" t="s">
        <v>19</v>
      </c>
      <c r="F327" s="24">
        <f>F328</f>
        <v>41.8</v>
      </c>
    </row>
    <row r="328" spans="1:6" ht="31.5" outlineLevel="7" x14ac:dyDescent="0.25">
      <c r="A328" s="11" t="s">
        <v>20</v>
      </c>
      <c r="B328" s="12" t="s">
        <v>141</v>
      </c>
      <c r="C328" s="12" t="s">
        <v>150</v>
      </c>
      <c r="D328" s="12" t="s">
        <v>232</v>
      </c>
      <c r="E328" s="12" t="s">
        <v>21</v>
      </c>
      <c r="F328" s="22">
        <v>41.8</v>
      </c>
    </row>
    <row r="329" spans="1:6" ht="31.5" outlineLevel="5" x14ac:dyDescent="0.25">
      <c r="A329" s="11" t="s">
        <v>49</v>
      </c>
      <c r="B329" s="12" t="s">
        <v>141</v>
      </c>
      <c r="C329" s="12" t="s">
        <v>150</v>
      </c>
      <c r="D329" s="12" t="s">
        <v>233</v>
      </c>
      <c r="E329" s="12" t="s">
        <v>8</v>
      </c>
      <c r="F329" s="24">
        <f>F330+F332+F334</f>
        <v>10717.199999999999</v>
      </c>
    </row>
    <row r="330" spans="1:6" ht="63" outlineLevel="6" x14ac:dyDescent="0.25">
      <c r="A330" s="11" t="s">
        <v>14</v>
      </c>
      <c r="B330" s="12" t="s">
        <v>141</v>
      </c>
      <c r="C330" s="12" t="s">
        <v>150</v>
      </c>
      <c r="D330" s="12" t="s">
        <v>233</v>
      </c>
      <c r="E330" s="12" t="s">
        <v>15</v>
      </c>
      <c r="F330" s="24">
        <f>F331</f>
        <v>8424.4</v>
      </c>
    </row>
    <row r="331" spans="1:6" outlineLevel="7" x14ac:dyDescent="0.25">
      <c r="A331" s="11" t="s">
        <v>50</v>
      </c>
      <c r="B331" s="12" t="s">
        <v>141</v>
      </c>
      <c r="C331" s="12" t="s">
        <v>150</v>
      </c>
      <c r="D331" s="12" t="s">
        <v>233</v>
      </c>
      <c r="E331" s="12" t="s">
        <v>51</v>
      </c>
      <c r="F331" s="22">
        <v>8424.4</v>
      </c>
    </row>
    <row r="332" spans="1:6" ht="31.5" outlineLevel="6" x14ac:dyDescent="0.25">
      <c r="A332" s="11" t="s">
        <v>18</v>
      </c>
      <c r="B332" s="12" t="s">
        <v>141</v>
      </c>
      <c r="C332" s="12" t="s">
        <v>150</v>
      </c>
      <c r="D332" s="12" t="s">
        <v>233</v>
      </c>
      <c r="E332" s="12" t="s">
        <v>19</v>
      </c>
      <c r="F332" s="24">
        <f>F333</f>
        <v>2269.1999999999998</v>
      </c>
    </row>
    <row r="333" spans="1:6" ht="31.5" outlineLevel="7" x14ac:dyDescent="0.25">
      <c r="A333" s="11" t="s">
        <v>20</v>
      </c>
      <c r="B333" s="12" t="s">
        <v>141</v>
      </c>
      <c r="C333" s="12" t="s">
        <v>150</v>
      </c>
      <c r="D333" s="12" t="s">
        <v>233</v>
      </c>
      <c r="E333" s="12" t="s">
        <v>21</v>
      </c>
      <c r="F333" s="22">
        <v>2269.1999999999998</v>
      </c>
    </row>
    <row r="334" spans="1:6" outlineLevel="6" x14ac:dyDescent="0.25">
      <c r="A334" s="11" t="s">
        <v>22</v>
      </c>
      <c r="B334" s="12" t="s">
        <v>141</v>
      </c>
      <c r="C334" s="12" t="s">
        <v>150</v>
      </c>
      <c r="D334" s="12" t="s">
        <v>233</v>
      </c>
      <c r="E334" s="12" t="s">
        <v>23</v>
      </c>
      <c r="F334" s="24">
        <f>F335</f>
        <v>23.6</v>
      </c>
    </row>
    <row r="335" spans="1:6" outlineLevel="7" x14ac:dyDescent="0.25">
      <c r="A335" s="11" t="s">
        <v>24</v>
      </c>
      <c r="B335" s="12" t="s">
        <v>141</v>
      </c>
      <c r="C335" s="12" t="s">
        <v>150</v>
      </c>
      <c r="D335" s="12" t="s">
        <v>233</v>
      </c>
      <c r="E335" s="12" t="s">
        <v>25</v>
      </c>
      <c r="F335" s="22">
        <v>23.6</v>
      </c>
    </row>
    <row r="336" spans="1:6" ht="31.5" outlineLevel="3" x14ac:dyDescent="0.25">
      <c r="A336" s="127" t="s">
        <v>52</v>
      </c>
      <c r="B336" s="12" t="s">
        <v>141</v>
      </c>
      <c r="C336" s="12" t="s">
        <v>150</v>
      </c>
      <c r="D336" s="12" t="s">
        <v>234</v>
      </c>
      <c r="E336" s="12" t="s">
        <v>8</v>
      </c>
      <c r="F336" s="24">
        <f>F337</f>
        <v>1416.1</v>
      </c>
    </row>
    <row r="337" spans="1:6" ht="31.5" outlineLevel="3" x14ac:dyDescent="0.25">
      <c r="A337" s="11" t="s">
        <v>53</v>
      </c>
      <c r="B337" s="12" t="s">
        <v>141</v>
      </c>
      <c r="C337" s="12" t="s">
        <v>150</v>
      </c>
      <c r="D337" s="12" t="s">
        <v>234</v>
      </c>
      <c r="E337" s="12" t="s">
        <v>54</v>
      </c>
      <c r="F337" s="24">
        <f>F338</f>
        <v>1416.1</v>
      </c>
    </row>
    <row r="338" spans="1:6" outlineLevel="3" x14ac:dyDescent="0.25">
      <c r="A338" s="11" t="s">
        <v>55</v>
      </c>
      <c r="B338" s="12" t="s">
        <v>141</v>
      </c>
      <c r="C338" s="12" t="s">
        <v>150</v>
      </c>
      <c r="D338" s="12" t="s">
        <v>234</v>
      </c>
      <c r="E338" s="12" t="s">
        <v>56</v>
      </c>
      <c r="F338" s="22">
        <v>1416.1</v>
      </c>
    </row>
    <row r="339" spans="1:6" outlineLevel="3" x14ac:dyDescent="0.25">
      <c r="A339" s="11" t="s">
        <v>109</v>
      </c>
      <c r="B339" s="12" t="s">
        <v>141</v>
      </c>
      <c r="C339" s="12" t="s">
        <v>110</v>
      </c>
      <c r="D339" s="12" t="s">
        <v>166</v>
      </c>
      <c r="E339" s="12" t="s">
        <v>8</v>
      </c>
      <c r="F339" s="24">
        <f>F340</f>
        <v>3183</v>
      </c>
    </row>
    <row r="340" spans="1:6" outlineLevel="3" x14ac:dyDescent="0.25">
      <c r="A340" s="11" t="s">
        <v>157</v>
      </c>
      <c r="B340" s="12" t="s">
        <v>141</v>
      </c>
      <c r="C340" s="12" t="s">
        <v>158</v>
      </c>
      <c r="D340" s="12" t="s">
        <v>166</v>
      </c>
      <c r="E340" s="12" t="s">
        <v>8</v>
      </c>
      <c r="F340" s="24">
        <f>F341</f>
        <v>3183</v>
      </c>
    </row>
    <row r="341" spans="1:6" ht="31.5" outlineLevel="3" x14ac:dyDescent="0.25">
      <c r="A341" s="11" t="s">
        <v>475</v>
      </c>
      <c r="B341" s="12" t="s">
        <v>141</v>
      </c>
      <c r="C341" s="12" t="s">
        <v>158</v>
      </c>
      <c r="D341" s="12" t="s">
        <v>206</v>
      </c>
      <c r="E341" s="12" t="s">
        <v>8</v>
      </c>
      <c r="F341" s="24">
        <f>F342</f>
        <v>3183</v>
      </c>
    </row>
    <row r="342" spans="1:6" ht="31.5" outlineLevel="3" x14ac:dyDescent="0.25">
      <c r="A342" s="11" t="s">
        <v>543</v>
      </c>
      <c r="B342" s="12" t="s">
        <v>141</v>
      </c>
      <c r="C342" s="12" t="s">
        <v>158</v>
      </c>
      <c r="D342" s="12" t="s">
        <v>207</v>
      </c>
      <c r="E342" s="12" t="s">
        <v>8</v>
      </c>
      <c r="F342" s="24">
        <f>F343</f>
        <v>3183</v>
      </c>
    </row>
    <row r="343" spans="1:6" ht="51" customHeight="1" outlineLevel="3" x14ac:dyDescent="0.25">
      <c r="A343" s="11" t="s">
        <v>159</v>
      </c>
      <c r="B343" s="12" t="s">
        <v>141</v>
      </c>
      <c r="C343" s="12" t="s">
        <v>158</v>
      </c>
      <c r="D343" s="12" t="s">
        <v>235</v>
      </c>
      <c r="E343" s="12" t="s">
        <v>8</v>
      </c>
      <c r="F343" s="24">
        <f>F344+F346</f>
        <v>3183</v>
      </c>
    </row>
    <row r="344" spans="1:6" ht="31.5" outlineLevel="3" x14ac:dyDescent="0.25">
      <c r="A344" s="11" t="s">
        <v>18</v>
      </c>
      <c r="B344" s="12" t="s">
        <v>141</v>
      </c>
      <c r="C344" s="12" t="s">
        <v>158</v>
      </c>
      <c r="D344" s="12" t="s">
        <v>235</v>
      </c>
      <c r="E344" s="12" t="s">
        <v>19</v>
      </c>
      <c r="F344" s="24">
        <f>F345</f>
        <v>18</v>
      </c>
    </row>
    <row r="345" spans="1:6" ht="31.5" outlineLevel="3" x14ac:dyDescent="0.25">
      <c r="A345" s="11" t="s">
        <v>20</v>
      </c>
      <c r="B345" s="12" t="s">
        <v>141</v>
      </c>
      <c r="C345" s="12" t="s">
        <v>158</v>
      </c>
      <c r="D345" s="12" t="s">
        <v>235</v>
      </c>
      <c r="E345" s="12" t="s">
        <v>21</v>
      </c>
      <c r="F345" s="22">
        <v>18</v>
      </c>
    </row>
    <row r="346" spans="1:6" outlineLevel="3" x14ac:dyDescent="0.25">
      <c r="A346" s="11" t="s">
        <v>114</v>
      </c>
      <c r="B346" s="12" t="s">
        <v>141</v>
      </c>
      <c r="C346" s="12" t="s">
        <v>158</v>
      </c>
      <c r="D346" s="12" t="s">
        <v>235</v>
      </c>
      <c r="E346" s="12" t="s">
        <v>115</v>
      </c>
      <c r="F346" s="24">
        <f>F347</f>
        <v>3165</v>
      </c>
    </row>
    <row r="347" spans="1:6" outlineLevel="3" x14ac:dyDescent="0.25">
      <c r="A347" s="11" t="s">
        <v>116</v>
      </c>
      <c r="B347" s="12" t="s">
        <v>141</v>
      </c>
      <c r="C347" s="12" t="s">
        <v>158</v>
      </c>
      <c r="D347" s="12" t="s">
        <v>235</v>
      </c>
      <c r="E347" s="12" t="s">
        <v>117</v>
      </c>
      <c r="F347" s="22">
        <v>3165</v>
      </c>
    </row>
    <row r="348" spans="1:6" outlineLevel="7" x14ac:dyDescent="0.25">
      <c r="A348" s="11" t="s">
        <v>124</v>
      </c>
      <c r="B348" s="12" t="s">
        <v>141</v>
      </c>
      <c r="C348" s="12" t="s">
        <v>125</v>
      </c>
      <c r="D348" s="12" t="s">
        <v>166</v>
      </c>
      <c r="E348" s="12" t="s">
        <v>8</v>
      </c>
      <c r="F348" s="24">
        <f>F349</f>
        <v>561</v>
      </c>
    </row>
    <row r="349" spans="1:6" outlineLevel="7" x14ac:dyDescent="0.25">
      <c r="A349" s="11" t="s">
        <v>126</v>
      </c>
      <c r="B349" s="12" t="s">
        <v>141</v>
      </c>
      <c r="C349" s="12" t="s">
        <v>127</v>
      </c>
      <c r="D349" s="12" t="s">
        <v>166</v>
      </c>
      <c r="E349" s="12" t="s">
        <v>8</v>
      </c>
      <c r="F349" s="24">
        <f>F350</f>
        <v>561</v>
      </c>
    </row>
    <row r="350" spans="1:6" ht="31.5" outlineLevel="7" x14ac:dyDescent="0.25">
      <c r="A350" s="11" t="s">
        <v>545</v>
      </c>
      <c r="B350" s="12" t="s">
        <v>141</v>
      </c>
      <c r="C350" s="12" t="s">
        <v>127</v>
      </c>
      <c r="D350" s="12" t="s">
        <v>328</v>
      </c>
      <c r="E350" s="12" t="s">
        <v>8</v>
      </c>
      <c r="F350" s="24">
        <f>F351</f>
        <v>561</v>
      </c>
    </row>
    <row r="351" spans="1:6" outlineLevel="7" x14ac:dyDescent="0.25">
      <c r="A351" s="11" t="s">
        <v>128</v>
      </c>
      <c r="B351" s="12" t="s">
        <v>141</v>
      </c>
      <c r="C351" s="12" t="s">
        <v>127</v>
      </c>
      <c r="D351" s="12" t="s">
        <v>329</v>
      </c>
      <c r="E351" s="12" t="s">
        <v>8</v>
      </c>
      <c r="F351" s="24">
        <f>F352</f>
        <v>561</v>
      </c>
    </row>
    <row r="352" spans="1:6" ht="31.5" outlineLevel="7" x14ac:dyDescent="0.25">
      <c r="A352" s="11" t="s">
        <v>53</v>
      </c>
      <c r="B352" s="12" t="s">
        <v>141</v>
      </c>
      <c r="C352" s="12" t="s">
        <v>127</v>
      </c>
      <c r="D352" s="12" t="s">
        <v>329</v>
      </c>
      <c r="E352" s="12" t="s">
        <v>54</v>
      </c>
      <c r="F352" s="24">
        <f>F353</f>
        <v>561</v>
      </c>
    </row>
    <row r="353" spans="1:6" outlineLevel="7" x14ac:dyDescent="0.25">
      <c r="A353" s="11" t="s">
        <v>97</v>
      </c>
      <c r="B353" s="12" t="s">
        <v>141</v>
      </c>
      <c r="C353" s="12" t="s">
        <v>127</v>
      </c>
      <c r="D353" s="12" t="s">
        <v>329</v>
      </c>
      <c r="E353" s="12" t="s">
        <v>98</v>
      </c>
      <c r="F353" s="22">
        <v>561</v>
      </c>
    </row>
    <row r="354" spans="1:6" s="10" customFormat="1" x14ac:dyDescent="0.25">
      <c r="A354" s="196" t="s">
        <v>151</v>
      </c>
      <c r="B354" s="196"/>
      <c r="C354" s="196"/>
      <c r="D354" s="196"/>
      <c r="E354" s="196"/>
      <c r="F354" s="19">
        <f>F10+F230+F258+F45</f>
        <v>468912.67999999993</v>
      </c>
    </row>
    <row r="355" spans="1:6" s="10" customFormat="1" x14ac:dyDescent="0.25">
      <c r="A355" s="130"/>
      <c r="B355" s="25"/>
      <c r="C355" s="25"/>
      <c r="D355" s="25"/>
      <c r="E355" s="25"/>
      <c r="F355" s="19"/>
    </row>
    <row r="356" spans="1:6" x14ac:dyDescent="0.25">
      <c r="A356" s="131"/>
      <c r="B356" s="16"/>
      <c r="C356" s="16"/>
      <c r="D356" s="16"/>
      <c r="E356" s="16"/>
    </row>
    <row r="357" spans="1:6" x14ac:dyDescent="0.25">
      <c r="C357" s="17"/>
      <c r="F357" s="23">
        <f>прил7!C46-прил11!F354</f>
        <v>0</v>
      </c>
    </row>
    <row r="358" spans="1:6" x14ac:dyDescent="0.25">
      <c r="C358" s="16"/>
      <c r="D358" s="16"/>
      <c r="E358" s="16"/>
    </row>
    <row r="359" spans="1:6" x14ac:dyDescent="0.25">
      <c r="C359" s="17" t="s">
        <v>10</v>
      </c>
      <c r="F359" s="14">
        <f>F11+F46+F231</f>
        <v>57082.479999999996</v>
      </c>
    </row>
    <row r="360" spans="1:6" x14ac:dyDescent="0.25">
      <c r="C360" s="17" t="s">
        <v>30</v>
      </c>
      <c r="F360" s="14">
        <f>F30</f>
        <v>1160</v>
      </c>
    </row>
    <row r="361" spans="1:6" x14ac:dyDescent="0.25">
      <c r="C361" s="17" t="s">
        <v>58</v>
      </c>
      <c r="F361" s="14">
        <f>F121</f>
        <v>65</v>
      </c>
    </row>
    <row r="362" spans="1:6" x14ac:dyDescent="0.25">
      <c r="C362" s="17" t="s">
        <v>62</v>
      </c>
      <c r="F362" s="14">
        <f>F127</f>
        <v>11097.28</v>
      </c>
    </row>
    <row r="363" spans="1:6" x14ac:dyDescent="0.25">
      <c r="C363" s="17" t="s">
        <v>76</v>
      </c>
      <c r="F363" s="14">
        <f>F157</f>
        <v>8129.1</v>
      </c>
    </row>
    <row r="364" spans="1:6" x14ac:dyDescent="0.25">
      <c r="C364" s="17" t="s">
        <v>87</v>
      </c>
      <c r="F364" s="14">
        <f>F178</f>
        <v>155</v>
      </c>
    </row>
    <row r="365" spans="1:6" x14ac:dyDescent="0.25">
      <c r="C365" s="17" t="s">
        <v>93</v>
      </c>
      <c r="F365" s="14">
        <f>F191+F259</f>
        <v>362527.33999999997</v>
      </c>
    </row>
    <row r="366" spans="1:6" x14ac:dyDescent="0.25">
      <c r="C366" s="17" t="s">
        <v>104</v>
      </c>
      <c r="F366" s="14">
        <f>F197</f>
        <v>6463.18</v>
      </c>
    </row>
    <row r="367" spans="1:6" x14ac:dyDescent="0.25">
      <c r="C367" s="17" t="s">
        <v>110</v>
      </c>
      <c r="F367" s="14">
        <f>F208+F339</f>
        <v>6956.05</v>
      </c>
    </row>
    <row r="368" spans="1:6" x14ac:dyDescent="0.25">
      <c r="C368" s="17" t="s">
        <v>125</v>
      </c>
      <c r="F368" s="14">
        <f>F348</f>
        <v>561</v>
      </c>
    </row>
    <row r="369" spans="3:8" x14ac:dyDescent="0.25">
      <c r="C369" s="17" t="s">
        <v>130</v>
      </c>
      <c r="F369" s="14">
        <f>F223</f>
        <v>881.25</v>
      </c>
    </row>
    <row r="370" spans="3:8" x14ac:dyDescent="0.25">
      <c r="C370" s="17" t="s">
        <v>34</v>
      </c>
      <c r="F370" s="14">
        <f>F36</f>
        <v>13835</v>
      </c>
    </row>
    <row r="371" spans="3:8" x14ac:dyDescent="0.25">
      <c r="C371" s="17"/>
      <c r="F371" s="14">
        <f>SUM(F359:F370)</f>
        <v>468912.67999999993</v>
      </c>
    </row>
    <row r="372" spans="3:8" x14ac:dyDescent="0.25">
      <c r="C372" s="17"/>
    </row>
    <row r="373" spans="3:8" x14ac:dyDescent="0.25">
      <c r="D373" s="17" t="s">
        <v>414</v>
      </c>
      <c r="F373" s="14">
        <f>F261+F276+F309+F323+F341+F297</f>
        <v>354287.33999999997</v>
      </c>
    </row>
    <row r="374" spans="3:8" x14ac:dyDescent="0.25">
      <c r="D374" s="17" t="s">
        <v>415</v>
      </c>
      <c r="F374" s="14">
        <f>F193+F199</f>
        <v>17886.18</v>
      </c>
    </row>
    <row r="375" spans="3:8" x14ac:dyDescent="0.25">
      <c r="D375" s="17" t="s">
        <v>416</v>
      </c>
      <c r="F375" s="14">
        <f>F180</f>
        <v>155</v>
      </c>
    </row>
    <row r="376" spans="3:8" x14ac:dyDescent="0.25">
      <c r="D376" s="17" t="s">
        <v>417</v>
      </c>
      <c r="F376" s="14">
        <f>F350</f>
        <v>561</v>
      </c>
    </row>
    <row r="377" spans="3:8" x14ac:dyDescent="0.25">
      <c r="D377" s="17" t="s">
        <v>418</v>
      </c>
      <c r="F377" s="14">
        <f>F215+F145+F134+F38</f>
        <v>17998.5</v>
      </c>
    </row>
    <row r="378" spans="3:8" x14ac:dyDescent="0.25">
      <c r="D378" s="17" t="s">
        <v>419</v>
      </c>
      <c r="F378" s="14">
        <f>F22+F65+F225+F253</f>
        <v>15480.39</v>
      </c>
    </row>
    <row r="379" spans="3:8" x14ac:dyDescent="0.25">
      <c r="D379" s="17" t="s">
        <v>420</v>
      </c>
      <c r="F379" s="14">
        <f>F139+F159+F165+F174</f>
        <v>15471.1</v>
      </c>
    </row>
    <row r="380" spans="3:8" x14ac:dyDescent="0.25">
      <c r="D380" s="17" t="s">
        <v>421</v>
      </c>
      <c r="F380" s="14">
        <f>F89</f>
        <v>2785.16</v>
      </c>
      <c r="H380" s="14"/>
    </row>
    <row r="381" spans="3:8" x14ac:dyDescent="0.25">
      <c r="D381" s="17" t="s">
        <v>422</v>
      </c>
      <c r="F381" s="14">
        <f>F13+F32+F48+F53+F60+F93+F123+F129+F210+F233+F248</f>
        <v>44288.010000000009</v>
      </c>
    </row>
    <row r="382" spans="3:8" x14ac:dyDescent="0.25">
      <c r="D382" s="17"/>
      <c r="F382" s="14">
        <f>SUM(F373:F381)</f>
        <v>468912.67999999993</v>
      </c>
    </row>
    <row r="383" spans="3:8" x14ac:dyDescent="0.25">
      <c r="D383" s="17"/>
    </row>
    <row r="384" spans="3:8" x14ac:dyDescent="0.25">
      <c r="D384" s="17" t="s">
        <v>423</v>
      </c>
      <c r="F384" s="23">
        <f>F213+F347</f>
        <v>6254.55</v>
      </c>
    </row>
    <row r="385" spans="4:6" x14ac:dyDescent="0.25">
      <c r="D385" s="17" t="s">
        <v>424</v>
      </c>
      <c r="F385" s="14">
        <f>F14+F49+F54+F61+F94+F234+F237+F244+F249+F324</f>
        <v>38296.15</v>
      </c>
    </row>
    <row r="387" spans="4:6" x14ac:dyDescent="0.25">
      <c r="D387" s="7" t="s">
        <v>425</v>
      </c>
      <c r="E387" s="7">
        <v>22.25</v>
      </c>
      <c r="F387" s="23">
        <f>прил7!C9*22.25/100</f>
        <v>48125.637499999997</v>
      </c>
    </row>
    <row r="389" spans="4:6" x14ac:dyDescent="0.25">
      <c r="F389" s="23">
        <f>F387-F385</f>
        <v>9829.4874999999956</v>
      </c>
    </row>
  </sheetData>
  <mergeCells count="4">
    <mergeCell ref="A354:E354"/>
    <mergeCell ref="A7:F7"/>
    <mergeCell ref="A6:F6"/>
    <mergeCell ref="D4:F4"/>
  </mergeCells>
  <pageMargins left="1.1811023622047245" right="0.51181102362204722" top="0.55118110236220474" bottom="0.55118110236220474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383"/>
  <sheetViews>
    <sheetView view="pageBreakPreview" topLeftCell="A244" zoomScaleNormal="100" zoomScaleSheetLayoutView="100" workbookViewId="0">
      <selection activeCell="A7" sqref="A7:G7"/>
    </sheetView>
  </sheetViews>
  <sheetFormatPr defaultRowHeight="15.75" outlineLevelRow="7" x14ac:dyDescent="0.25"/>
  <cols>
    <col min="1" max="1" width="62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546875" style="23" customWidth="1"/>
    <col min="7" max="7" width="14.85546875" style="152" customWidth="1"/>
    <col min="8" max="8" width="10.140625" style="7" bestFit="1" customWidth="1"/>
    <col min="9" max="243" width="9.140625" style="7"/>
    <col min="244" max="244" width="75.8554687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0" style="7" hidden="1" customWidth="1"/>
    <col min="253" max="253" width="14.28515625" style="7" customWidth="1"/>
    <col min="254" max="259" width="0" style="7" hidden="1" customWidth="1"/>
    <col min="260" max="260" width="10.140625" style="7" bestFit="1" customWidth="1"/>
    <col min="261" max="499" width="9.140625" style="7"/>
    <col min="500" max="500" width="75.8554687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0" style="7" hidden="1" customWidth="1"/>
    <col min="509" max="509" width="14.28515625" style="7" customWidth="1"/>
    <col min="510" max="515" width="0" style="7" hidden="1" customWidth="1"/>
    <col min="516" max="516" width="10.140625" style="7" bestFit="1" customWidth="1"/>
    <col min="517" max="755" width="9.140625" style="7"/>
    <col min="756" max="756" width="75.8554687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0" style="7" hidden="1" customWidth="1"/>
    <col min="765" max="765" width="14.28515625" style="7" customWidth="1"/>
    <col min="766" max="771" width="0" style="7" hidden="1" customWidth="1"/>
    <col min="772" max="772" width="10.140625" style="7" bestFit="1" customWidth="1"/>
    <col min="773" max="1011" width="9.140625" style="7"/>
    <col min="1012" max="1012" width="75.8554687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0" style="7" hidden="1" customWidth="1"/>
    <col min="1021" max="1021" width="14.28515625" style="7" customWidth="1"/>
    <col min="1022" max="1027" width="0" style="7" hidden="1" customWidth="1"/>
    <col min="1028" max="1028" width="10.140625" style="7" bestFit="1" customWidth="1"/>
    <col min="1029" max="1267" width="9.140625" style="7"/>
    <col min="1268" max="1268" width="75.8554687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0" style="7" hidden="1" customWidth="1"/>
    <col min="1277" max="1277" width="14.28515625" style="7" customWidth="1"/>
    <col min="1278" max="1283" width="0" style="7" hidden="1" customWidth="1"/>
    <col min="1284" max="1284" width="10.140625" style="7" bestFit="1" customWidth="1"/>
    <col min="1285" max="1523" width="9.140625" style="7"/>
    <col min="1524" max="1524" width="75.8554687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0" style="7" hidden="1" customWidth="1"/>
    <col min="1533" max="1533" width="14.28515625" style="7" customWidth="1"/>
    <col min="1534" max="1539" width="0" style="7" hidden="1" customWidth="1"/>
    <col min="1540" max="1540" width="10.140625" style="7" bestFit="1" customWidth="1"/>
    <col min="1541" max="1779" width="9.140625" style="7"/>
    <col min="1780" max="1780" width="75.8554687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0" style="7" hidden="1" customWidth="1"/>
    <col min="1789" max="1789" width="14.28515625" style="7" customWidth="1"/>
    <col min="1790" max="1795" width="0" style="7" hidden="1" customWidth="1"/>
    <col min="1796" max="1796" width="10.140625" style="7" bestFit="1" customWidth="1"/>
    <col min="1797" max="2035" width="9.140625" style="7"/>
    <col min="2036" max="2036" width="75.8554687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0" style="7" hidden="1" customWidth="1"/>
    <col min="2045" max="2045" width="14.28515625" style="7" customWidth="1"/>
    <col min="2046" max="2051" width="0" style="7" hidden="1" customWidth="1"/>
    <col min="2052" max="2052" width="10.140625" style="7" bestFit="1" customWidth="1"/>
    <col min="2053" max="2291" width="9.140625" style="7"/>
    <col min="2292" max="2292" width="75.8554687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0" style="7" hidden="1" customWidth="1"/>
    <col min="2301" max="2301" width="14.28515625" style="7" customWidth="1"/>
    <col min="2302" max="2307" width="0" style="7" hidden="1" customWidth="1"/>
    <col min="2308" max="2308" width="10.140625" style="7" bestFit="1" customWidth="1"/>
    <col min="2309" max="2547" width="9.140625" style="7"/>
    <col min="2548" max="2548" width="75.8554687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0" style="7" hidden="1" customWidth="1"/>
    <col min="2557" max="2557" width="14.28515625" style="7" customWidth="1"/>
    <col min="2558" max="2563" width="0" style="7" hidden="1" customWidth="1"/>
    <col min="2564" max="2564" width="10.140625" style="7" bestFit="1" customWidth="1"/>
    <col min="2565" max="2803" width="9.140625" style="7"/>
    <col min="2804" max="2804" width="75.8554687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0" style="7" hidden="1" customWidth="1"/>
    <col min="2813" max="2813" width="14.28515625" style="7" customWidth="1"/>
    <col min="2814" max="2819" width="0" style="7" hidden="1" customWidth="1"/>
    <col min="2820" max="2820" width="10.140625" style="7" bestFit="1" customWidth="1"/>
    <col min="2821" max="3059" width="9.140625" style="7"/>
    <col min="3060" max="3060" width="75.8554687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0" style="7" hidden="1" customWidth="1"/>
    <col min="3069" max="3069" width="14.28515625" style="7" customWidth="1"/>
    <col min="3070" max="3075" width="0" style="7" hidden="1" customWidth="1"/>
    <col min="3076" max="3076" width="10.140625" style="7" bestFit="1" customWidth="1"/>
    <col min="3077" max="3315" width="9.140625" style="7"/>
    <col min="3316" max="3316" width="75.8554687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0" style="7" hidden="1" customWidth="1"/>
    <col min="3325" max="3325" width="14.28515625" style="7" customWidth="1"/>
    <col min="3326" max="3331" width="0" style="7" hidden="1" customWidth="1"/>
    <col min="3332" max="3332" width="10.140625" style="7" bestFit="1" customWidth="1"/>
    <col min="3333" max="3571" width="9.140625" style="7"/>
    <col min="3572" max="3572" width="75.8554687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0" style="7" hidden="1" customWidth="1"/>
    <col min="3581" max="3581" width="14.28515625" style="7" customWidth="1"/>
    <col min="3582" max="3587" width="0" style="7" hidden="1" customWidth="1"/>
    <col min="3588" max="3588" width="10.140625" style="7" bestFit="1" customWidth="1"/>
    <col min="3589" max="3827" width="9.140625" style="7"/>
    <col min="3828" max="3828" width="75.8554687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0" style="7" hidden="1" customWidth="1"/>
    <col min="3837" max="3837" width="14.28515625" style="7" customWidth="1"/>
    <col min="3838" max="3843" width="0" style="7" hidden="1" customWidth="1"/>
    <col min="3844" max="3844" width="10.140625" style="7" bestFit="1" customWidth="1"/>
    <col min="3845" max="4083" width="9.140625" style="7"/>
    <col min="4084" max="4084" width="75.8554687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0" style="7" hidden="1" customWidth="1"/>
    <col min="4093" max="4093" width="14.28515625" style="7" customWidth="1"/>
    <col min="4094" max="4099" width="0" style="7" hidden="1" customWidth="1"/>
    <col min="4100" max="4100" width="10.140625" style="7" bestFit="1" customWidth="1"/>
    <col min="4101" max="4339" width="9.140625" style="7"/>
    <col min="4340" max="4340" width="75.8554687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0" style="7" hidden="1" customWidth="1"/>
    <col min="4349" max="4349" width="14.28515625" style="7" customWidth="1"/>
    <col min="4350" max="4355" width="0" style="7" hidden="1" customWidth="1"/>
    <col min="4356" max="4356" width="10.140625" style="7" bestFit="1" customWidth="1"/>
    <col min="4357" max="4595" width="9.140625" style="7"/>
    <col min="4596" max="4596" width="75.8554687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0" style="7" hidden="1" customWidth="1"/>
    <col min="4605" max="4605" width="14.28515625" style="7" customWidth="1"/>
    <col min="4606" max="4611" width="0" style="7" hidden="1" customWidth="1"/>
    <col min="4612" max="4612" width="10.140625" style="7" bestFit="1" customWidth="1"/>
    <col min="4613" max="4851" width="9.140625" style="7"/>
    <col min="4852" max="4852" width="75.8554687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0" style="7" hidden="1" customWidth="1"/>
    <col min="4861" max="4861" width="14.28515625" style="7" customWidth="1"/>
    <col min="4862" max="4867" width="0" style="7" hidden="1" customWidth="1"/>
    <col min="4868" max="4868" width="10.140625" style="7" bestFit="1" customWidth="1"/>
    <col min="4869" max="5107" width="9.140625" style="7"/>
    <col min="5108" max="5108" width="75.8554687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0" style="7" hidden="1" customWidth="1"/>
    <col min="5117" max="5117" width="14.28515625" style="7" customWidth="1"/>
    <col min="5118" max="5123" width="0" style="7" hidden="1" customWidth="1"/>
    <col min="5124" max="5124" width="10.140625" style="7" bestFit="1" customWidth="1"/>
    <col min="5125" max="5363" width="9.140625" style="7"/>
    <col min="5364" max="5364" width="75.8554687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0" style="7" hidden="1" customWidth="1"/>
    <col min="5373" max="5373" width="14.28515625" style="7" customWidth="1"/>
    <col min="5374" max="5379" width="0" style="7" hidden="1" customWidth="1"/>
    <col min="5380" max="5380" width="10.140625" style="7" bestFit="1" customWidth="1"/>
    <col min="5381" max="5619" width="9.140625" style="7"/>
    <col min="5620" max="5620" width="75.8554687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0" style="7" hidden="1" customWidth="1"/>
    <col min="5629" max="5629" width="14.28515625" style="7" customWidth="1"/>
    <col min="5630" max="5635" width="0" style="7" hidden="1" customWidth="1"/>
    <col min="5636" max="5636" width="10.140625" style="7" bestFit="1" customWidth="1"/>
    <col min="5637" max="5875" width="9.140625" style="7"/>
    <col min="5876" max="5876" width="75.8554687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0" style="7" hidden="1" customWidth="1"/>
    <col min="5885" max="5885" width="14.28515625" style="7" customWidth="1"/>
    <col min="5886" max="5891" width="0" style="7" hidden="1" customWidth="1"/>
    <col min="5892" max="5892" width="10.140625" style="7" bestFit="1" customWidth="1"/>
    <col min="5893" max="6131" width="9.140625" style="7"/>
    <col min="6132" max="6132" width="75.8554687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0" style="7" hidden="1" customWidth="1"/>
    <col min="6141" max="6141" width="14.28515625" style="7" customWidth="1"/>
    <col min="6142" max="6147" width="0" style="7" hidden="1" customWidth="1"/>
    <col min="6148" max="6148" width="10.140625" style="7" bestFit="1" customWidth="1"/>
    <col min="6149" max="6387" width="9.140625" style="7"/>
    <col min="6388" max="6388" width="75.8554687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0" style="7" hidden="1" customWidth="1"/>
    <col min="6397" max="6397" width="14.28515625" style="7" customWidth="1"/>
    <col min="6398" max="6403" width="0" style="7" hidden="1" customWidth="1"/>
    <col min="6404" max="6404" width="10.140625" style="7" bestFit="1" customWidth="1"/>
    <col min="6405" max="6643" width="9.140625" style="7"/>
    <col min="6644" max="6644" width="75.8554687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0" style="7" hidden="1" customWidth="1"/>
    <col min="6653" max="6653" width="14.28515625" style="7" customWidth="1"/>
    <col min="6654" max="6659" width="0" style="7" hidden="1" customWidth="1"/>
    <col min="6660" max="6660" width="10.140625" style="7" bestFit="1" customWidth="1"/>
    <col min="6661" max="6899" width="9.140625" style="7"/>
    <col min="6900" max="6900" width="75.8554687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0" style="7" hidden="1" customWidth="1"/>
    <col min="6909" max="6909" width="14.28515625" style="7" customWidth="1"/>
    <col min="6910" max="6915" width="0" style="7" hidden="1" customWidth="1"/>
    <col min="6916" max="6916" width="10.140625" style="7" bestFit="1" customWidth="1"/>
    <col min="6917" max="7155" width="9.140625" style="7"/>
    <col min="7156" max="7156" width="75.8554687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0" style="7" hidden="1" customWidth="1"/>
    <col min="7165" max="7165" width="14.28515625" style="7" customWidth="1"/>
    <col min="7166" max="7171" width="0" style="7" hidden="1" customWidth="1"/>
    <col min="7172" max="7172" width="10.140625" style="7" bestFit="1" customWidth="1"/>
    <col min="7173" max="7411" width="9.140625" style="7"/>
    <col min="7412" max="7412" width="75.8554687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0" style="7" hidden="1" customWidth="1"/>
    <col min="7421" max="7421" width="14.28515625" style="7" customWidth="1"/>
    <col min="7422" max="7427" width="0" style="7" hidden="1" customWidth="1"/>
    <col min="7428" max="7428" width="10.140625" style="7" bestFit="1" customWidth="1"/>
    <col min="7429" max="7667" width="9.140625" style="7"/>
    <col min="7668" max="7668" width="75.8554687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0" style="7" hidden="1" customWidth="1"/>
    <col min="7677" max="7677" width="14.28515625" style="7" customWidth="1"/>
    <col min="7678" max="7683" width="0" style="7" hidden="1" customWidth="1"/>
    <col min="7684" max="7684" width="10.140625" style="7" bestFit="1" customWidth="1"/>
    <col min="7685" max="7923" width="9.140625" style="7"/>
    <col min="7924" max="7924" width="75.8554687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0" style="7" hidden="1" customWidth="1"/>
    <col min="7933" max="7933" width="14.28515625" style="7" customWidth="1"/>
    <col min="7934" max="7939" width="0" style="7" hidden="1" customWidth="1"/>
    <col min="7940" max="7940" width="10.140625" style="7" bestFit="1" customWidth="1"/>
    <col min="7941" max="8179" width="9.140625" style="7"/>
    <col min="8180" max="8180" width="75.8554687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0" style="7" hidden="1" customWidth="1"/>
    <col min="8189" max="8189" width="14.28515625" style="7" customWidth="1"/>
    <col min="8190" max="8195" width="0" style="7" hidden="1" customWidth="1"/>
    <col min="8196" max="8196" width="10.140625" style="7" bestFit="1" customWidth="1"/>
    <col min="8197" max="8435" width="9.140625" style="7"/>
    <col min="8436" max="8436" width="75.8554687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0" style="7" hidden="1" customWidth="1"/>
    <col min="8445" max="8445" width="14.28515625" style="7" customWidth="1"/>
    <col min="8446" max="8451" width="0" style="7" hidden="1" customWidth="1"/>
    <col min="8452" max="8452" width="10.140625" style="7" bestFit="1" customWidth="1"/>
    <col min="8453" max="8691" width="9.140625" style="7"/>
    <col min="8692" max="8692" width="75.8554687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0" style="7" hidden="1" customWidth="1"/>
    <col min="8701" max="8701" width="14.28515625" style="7" customWidth="1"/>
    <col min="8702" max="8707" width="0" style="7" hidden="1" customWidth="1"/>
    <col min="8708" max="8708" width="10.140625" style="7" bestFit="1" customWidth="1"/>
    <col min="8709" max="8947" width="9.140625" style="7"/>
    <col min="8948" max="8948" width="75.8554687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0" style="7" hidden="1" customWidth="1"/>
    <col min="8957" max="8957" width="14.28515625" style="7" customWidth="1"/>
    <col min="8958" max="8963" width="0" style="7" hidden="1" customWidth="1"/>
    <col min="8964" max="8964" width="10.140625" style="7" bestFit="1" customWidth="1"/>
    <col min="8965" max="9203" width="9.140625" style="7"/>
    <col min="9204" max="9204" width="75.8554687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0" style="7" hidden="1" customWidth="1"/>
    <col min="9213" max="9213" width="14.28515625" style="7" customWidth="1"/>
    <col min="9214" max="9219" width="0" style="7" hidden="1" customWidth="1"/>
    <col min="9220" max="9220" width="10.140625" style="7" bestFit="1" customWidth="1"/>
    <col min="9221" max="9459" width="9.140625" style="7"/>
    <col min="9460" max="9460" width="75.8554687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0" style="7" hidden="1" customWidth="1"/>
    <col min="9469" max="9469" width="14.28515625" style="7" customWidth="1"/>
    <col min="9470" max="9475" width="0" style="7" hidden="1" customWidth="1"/>
    <col min="9476" max="9476" width="10.140625" style="7" bestFit="1" customWidth="1"/>
    <col min="9477" max="9715" width="9.140625" style="7"/>
    <col min="9716" max="9716" width="75.8554687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0" style="7" hidden="1" customWidth="1"/>
    <col min="9725" max="9725" width="14.28515625" style="7" customWidth="1"/>
    <col min="9726" max="9731" width="0" style="7" hidden="1" customWidth="1"/>
    <col min="9732" max="9732" width="10.140625" style="7" bestFit="1" customWidth="1"/>
    <col min="9733" max="9971" width="9.140625" style="7"/>
    <col min="9972" max="9972" width="75.8554687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0" style="7" hidden="1" customWidth="1"/>
    <col min="9981" max="9981" width="14.28515625" style="7" customWidth="1"/>
    <col min="9982" max="9987" width="0" style="7" hidden="1" customWidth="1"/>
    <col min="9988" max="9988" width="10.140625" style="7" bestFit="1" customWidth="1"/>
    <col min="9989" max="10227" width="9.140625" style="7"/>
    <col min="10228" max="10228" width="75.8554687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0" style="7" hidden="1" customWidth="1"/>
    <col min="10237" max="10237" width="14.28515625" style="7" customWidth="1"/>
    <col min="10238" max="10243" width="0" style="7" hidden="1" customWidth="1"/>
    <col min="10244" max="10244" width="10.140625" style="7" bestFit="1" customWidth="1"/>
    <col min="10245" max="10483" width="9.140625" style="7"/>
    <col min="10484" max="10484" width="75.8554687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0" style="7" hidden="1" customWidth="1"/>
    <col min="10493" max="10493" width="14.28515625" style="7" customWidth="1"/>
    <col min="10494" max="10499" width="0" style="7" hidden="1" customWidth="1"/>
    <col min="10500" max="10500" width="10.140625" style="7" bestFit="1" customWidth="1"/>
    <col min="10501" max="10739" width="9.140625" style="7"/>
    <col min="10740" max="10740" width="75.8554687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0" style="7" hidden="1" customWidth="1"/>
    <col min="10749" max="10749" width="14.28515625" style="7" customWidth="1"/>
    <col min="10750" max="10755" width="0" style="7" hidden="1" customWidth="1"/>
    <col min="10756" max="10756" width="10.140625" style="7" bestFit="1" customWidth="1"/>
    <col min="10757" max="10995" width="9.140625" style="7"/>
    <col min="10996" max="10996" width="75.8554687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0" style="7" hidden="1" customWidth="1"/>
    <col min="11005" max="11005" width="14.28515625" style="7" customWidth="1"/>
    <col min="11006" max="11011" width="0" style="7" hidden="1" customWidth="1"/>
    <col min="11012" max="11012" width="10.140625" style="7" bestFit="1" customWidth="1"/>
    <col min="11013" max="11251" width="9.140625" style="7"/>
    <col min="11252" max="11252" width="75.8554687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0" style="7" hidden="1" customWidth="1"/>
    <col min="11261" max="11261" width="14.28515625" style="7" customWidth="1"/>
    <col min="11262" max="11267" width="0" style="7" hidden="1" customWidth="1"/>
    <col min="11268" max="11268" width="10.140625" style="7" bestFit="1" customWidth="1"/>
    <col min="11269" max="11507" width="9.140625" style="7"/>
    <col min="11508" max="11508" width="75.8554687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0" style="7" hidden="1" customWidth="1"/>
    <col min="11517" max="11517" width="14.28515625" style="7" customWidth="1"/>
    <col min="11518" max="11523" width="0" style="7" hidden="1" customWidth="1"/>
    <col min="11524" max="11524" width="10.140625" style="7" bestFit="1" customWidth="1"/>
    <col min="11525" max="11763" width="9.140625" style="7"/>
    <col min="11764" max="11764" width="75.8554687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0" style="7" hidden="1" customWidth="1"/>
    <col min="11773" max="11773" width="14.28515625" style="7" customWidth="1"/>
    <col min="11774" max="11779" width="0" style="7" hidden="1" customWidth="1"/>
    <col min="11780" max="11780" width="10.140625" style="7" bestFit="1" customWidth="1"/>
    <col min="11781" max="12019" width="9.140625" style="7"/>
    <col min="12020" max="12020" width="75.8554687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0" style="7" hidden="1" customWidth="1"/>
    <col min="12029" max="12029" width="14.28515625" style="7" customWidth="1"/>
    <col min="12030" max="12035" width="0" style="7" hidden="1" customWidth="1"/>
    <col min="12036" max="12036" width="10.140625" style="7" bestFit="1" customWidth="1"/>
    <col min="12037" max="12275" width="9.140625" style="7"/>
    <col min="12276" max="12276" width="75.8554687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0" style="7" hidden="1" customWidth="1"/>
    <col min="12285" max="12285" width="14.28515625" style="7" customWidth="1"/>
    <col min="12286" max="12291" width="0" style="7" hidden="1" customWidth="1"/>
    <col min="12292" max="12292" width="10.140625" style="7" bestFit="1" customWidth="1"/>
    <col min="12293" max="12531" width="9.140625" style="7"/>
    <col min="12532" max="12532" width="75.8554687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0" style="7" hidden="1" customWidth="1"/>
    <col min="12541" max="12541" width="14.28515625" style="7" customWidth="1"/>
    <col min="12542" max="12547" width="0" style="7" hidden="1" customWidth="1"/>
    <col min="12548" max="12548" width="10.140625" style="7" bestFit="1" customWidth="1"/>
    <col min="12549" max="12787" width="9.140625" style="7"/>
    <col min="12788" max="12788" width="75.8554687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0" style="7" hidden="1" customWidth="1"/>
    <col min="12797" max="12797" width="14.28515625" style="7" customWidth="1"/>
    <col min="12798" max="12803" width="0" style="7" hidden="1" customWidth="1"/>
    <col min="12804" max="12804" width="10.140625" style="7" bestFit="1" customWidth="1"/>
    <col min="12805" max="13043" width="9.140625" style="7"/>
    <col min="13044" max="13044" width="75.8554687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0" style="7" hidden="1" customWidth="1"/>
    <col min="13053" max="13053" width="14.28515625" style="7" customWidth="1"/>
    <col min="13054" max="13059" width="0" style="7" hidden="1" customWidth="1"/>
    <col min="13060" max="13060" width="10.140625" style="7" bestFit="1" customWidth="1"/>
    <col min="13061" max="13299" width="9.140625" style="7"/>
    <col min="13300" max="13300" width="75.8554687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0" style="7" hidden="1" customWidth="1"/>
    <col min="13309" max="13309" width="14.28515625" style="7" customWidth="1"/>
    <col min="13310" max="13315" width="0" style="7" hidden="1" customWidth="1"/>
    <col min="13316" max="13316" width="10.140625" style="7" bestFit="1" customWidth="1"/>
    <col min="13317" max="13555" width="9.140625" style="7"/>
    <col min="13556" max="13556" width="75.8554687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0" style="7" hidden="1" customWidth="1"/>
    <col min="13565" max="13565" width="14.28515625" style="7" customWidth="1"/>
    <col min="13566" max="13571" width="0" style="7" hidden="1" customWidth="1"/>
    <col min="13572" max="13572" width="10.140625" style="7" bestFit="1" customWidth="1"/>
    <col min="13573" max="13811" width="9.140625" style="7"/>
    <col min="13812" max="13812" width="75.8554687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0" style="7" hidden="1" customWidth="1"/>
    <col min="13821" max="13821" width="14.28515625" style="7" customWidth="1"/>
    <col min="13822" max="13827" width="0" style="7" hidden="1" customWidth="1"/>
    <col min="13828" max="13828" width="10.140625" style="7" bestFit="1" customWidth="1"/>
    <col min="13829" max="14067" width="9.140625" style="7"/>
    <col min="14068" max="14068" width="75.8554687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0" style="7" hidden="1" customWidth="1"/>
    <col min="14077" max="14077" width="14.28515625" style="7" customWidth="1"/>
    <col min="14078" max="14083" width="0" style="7" hidden="1" customWidth="1"/>
    <col min="14084" max="14084" width="10.140625" style="7" bestFit="1" customWidth="1"/>
    <col min="14085" max="14323" width="9.140625" style="7"/>
    <col min="14324" max="14324" width="75.8554687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0" style="7" hidden="1" customWidth="1"/>
    <col min="14333" max="14333" width="14.28515625" style="7" customWidth="1"/>
    <col min="14334" max="14339" width="0" style="7" hidden="1" customWidth="1"/>
    <col min="14340" max="14340" width="10.140625" style="7" bestFit="1" customWidth="1"/>
    <col min="14341" max="14579" width="9.140625" style="7"/>
    <col min="14580" max="14580" width="75.8554687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0" style="7" hidden="1" customWidth="1"/>
    <col min="14589" max="14589" width="14.28515625" style="7" customWidth="1"/>
    <col min="14590" max="14595" width="0" style="7" hidden="1" customWidth="1"/>
    <col min="14596" max="14596" width="10.140625" style="7" bestFit="1" customWidth="1"/>
    <col min="14597" max="14835" width="9.140625" style="7"/>
    <col min="14836" max="14836" width="75.8554687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0" style="7" hidden="1" customWidth="1"/>
    <col min="14845" max="14845" width="14.28515625" style="7" customWidth="1"/>
    <col min="14846" max="14851" width="0" style="7" hidden="1" customWidth="1"/>
    <col min="14852" max="14852" width="10.140625" style="7" bestFit="1" customWidth="1"/>
    <col min="14853" max="15091" width="9.140625" style="7"/>
    <col min="15092" max="15092" width="75.8554687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0" style="7" hidden="1" customWidth="1"/>
    <col min="15101" max="15101" width="14.28515625" style="7" customWidth="1"/>
    <col min="15102" max="15107" width="0" style="7" hidden="1" customWidth="1"/>
    <col min="15108" max="15108" width="10.140625" style="7" bestFit="1" customWidth="1"/>
    <col min="15109" max="15347" width="9.140625" style="7"/>
    <col min="15348" max="15348" width="75.8554687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0" style="7" hidden="1" customWidth="1"/>
    <col min="15357" max="15357" width="14.28515625" style="7" customWidth="1"/>
    <col min="15358" max="15363" width="0" style="7" hidden="1" customWidth="1"/>
    <col min="15364" max="15364" width="10.140625" style="7" bestFit="1" customWidth="1"/>
    <col min="15365" max="15603" width="9.140625" style="7"/>
    <col min="15604" max="15604" width="75.8554687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0" style="7" hidden="1" customWidth="1"/>
    <col min="15613" max="15613" width="14.28515625" style="7" customWidth="1"/>
    <col min="15614" max="15619" width="0" style="7" hidden="1" customWidth="1"/>
    <col min="15620" max="15620" width="10.140625" style="7" bestFit="1" customWidth="1"/>
    <col min="15621" max="15859" width="9.140625" style="7"/>
    <col min="15860" max="15860" width="75.8554687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0" style="7" hidden="1" customWidth="1"/>
    <col min="15869" max="15869" width="14.28515625" style="7" customWidth="1"/>
    <col min="15870" max="15875" width="0" style="7" hidden="1" customWidth="1"/>
    <col min="15876" max="15876" width="10.140625" style="7" bestFit="1" customWidth="1"/>
    <col min="15877" max="16115" width="9.140625" style="7"/>
    <col min="16116" max="16116" width="75.8554687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0" style="7" hidden="1" customWidth="1"/>
    <col min="16125" max="16125" width="14.28515625" style="7" customWidth="1"/>
    <col min="16126" max="16131" width="0" style="7" hidden="1" customWidth="1"/>
    <col min="16132" max="16132" width="10.140625" style="7" bestFit="1" customWidth="1"/>
    <col min="16133" max="16384" width="9.140625" style="7"/>
  </cols>
  <sheetData>
    <row r="1" spans="1:8" x14ac:dyDescent="0.25">
      <c r="G1" s="98" t="s">
        <v>444</v>
      </c>
    </row>
    <row r="2" spans="1:8" x14ac:dyDescent="0.25">
      <c r="G2" s="98" t="s">
        <v>578</v>
      </c>
      <c r="H2" s="101"/>
    </row>
    <row r="3" spans="1:8" x14ac:dyDescent="0.25">
      <c r="G3" s="98" t="s">
        <v>576</v>
      </c>
      <c r="H3" s="101"/>
    </row>
    <row r="4" spans="1:8" x14ac:dyDescent="0.25">
      <c r="D4" s="47"/>
      <c r="E4" s="47"/>
      <c r="F4" s="47"/>
      <c r="G4" s="152" t="s">
        <v>572</v>
      </c>
    </row>
    <row r="5" spans="1:8" s="1" customFormat="1" x14ac:dyDescent="0.25">
      <c r="A5" s="81"/>
      <c r="B5" s="2"/>
      <c r="C5" s="3"/>
      <c r="D5" s="3"/>
      <c r="E5" s="176"/>
      <c r="F5" s="20"/>
      <c r="G5" s="98"/>
    </row>
    <row r="6" spans="1:8" s="1" customFormat="1" x14ac:dyDescent="0.25">
      <c r="A6" s="197" t="s">
        <v>410</v>
      </c>
      <c r="B6" s="197"/>
      <c r="C6" s="197"/>
      <c r="D6" s="197"/>
      <c r="E6" s="197"/>
      <c r="F6" s="197"/>
      <c r="G6" s="197"/>
    </row>
    <row r="7" spans="1:8" s="1" customFormat="1" ht="32.25" customHeight="1" x14ac:dyDescent="0.25">
      <c r="A7" s="193" t="s">
        <v>559</v>
      </c>
      <c r="B7" s="193"/>
      <c r="C7" s="193"/>
      <c r="D7" s="193"/>
      <c r="E7" s="193"/>
      <c r="F7" s="193"/>
      <c r="G7" s="193"/>
    </row>
    <row r="8" spans="1:8" s="1" customFormat="1" x14ac:dyDescent="0.25">
      <c r="A8" s="121"/>
      <c r="B8" s="177"/>
      <c r="C8" s="177"/>
      <c r="D8" s="177"/>
      <c r="E8" s="177"/>
      <c r="G8" s="98" t="s">
        <v>394</v>
      </c>
    </row>
    <row r="9" spans="1:8" ht="31.5" x14ac:dyDescent="0.2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438</v>
      </c>
      <c r="G9" s="118" t="s">
        <v>439</v>
      </c>
    </row>
    <row r="10" spans="1:8" s="10" customFormat="1" ht="31.5" x14ac:dyDescent="0.2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8" outlineLevel="1" x14ac:dyDescent="0.25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4801.2</v>
      </c>
      <c r="G11" s="24">
        <f>G12+G21</f>
        <v>4791.45</v>
      </c>
    </row>
    <row r="12" spans="1:8" ht="47.25" outlineLevel="2" x14ac:dyDescent="0.25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4388.2</v>
      </c>
      <c r="G12" s="24">
        <f>G13</f>
        <v>4388.2</v>
      </c>
    </row>
    <row r="13" spans="1:8" ht="31.5" outlineLevel="4" x14ac:dyDescent="0.25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4388.2</v>
      </c>
      <c r="G13" s="24">
        <f>G14</f>
        <v>4388.2</v>
      </c>
    </row>
    <row r="14" spans="1:8" ht="47.25" outlineLevel="5" x14ac:dyDescent="0.2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8" ht="78.75" outlineLevel="6" x14ac:dyDescent="0.25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4223.8</v>
      </c>
      <c r="G15" s="24">
        <f>G16</f>
        <v>4223.8</v>
      </c>
    </row>
    <row r="16" spans="1:8" ht="31.5" outlineLevel="7" x14ac:dyDescent="0.25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4223.8</v>
      </c>
      <c r="G16" s="153">
        <v>4223.8</v>
      </c>
    </row>
    <row r="17" spans="1:7" ht="31.5" outlineLevel="6" x14ac:dyDescent="0.25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 x14ac:dyDescent="0.25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162.4</v>
      </c>
      <c r="G18" s="153">
        <v>162.4</v>
      </c>
    </row>
    <row r="19" spans="1:7" outlineLevel="6" x14ac:dyDescent="0.25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  <c r="G19" s="24">
        <f>G20</f>
        <v>2</v>
      </c>
    </row>
    <row r="20" spans="1:7" outlineLevel="7" x14ac:dyDescent="0.25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  <c r="G20" s="153">
        <v>2</v>
      </c>
    </row>
    <row r="21" spans="1:7" outlineLevel="2" x14ac:dyDescent="0.25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 x14ac:dyDescent="0.25">
      <c r="A22" s="11" t="s">
        <v>488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 x14ac:dyDescent="0.25">
      <c r="A23" s="11" t="s">
        <v>489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 x14ac:dyDescent="0.2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 x14ac:dyDescent="0.25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 x14ac:dyDescent="0.25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385</v>
      </c>
      <c r="G26" s="153">
        <v>375.25</v>
      </c>
    </row>
    <row r="27" spans="1:7" outlineLevel="5" x14ac:dyDescent="0.2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 x14ac:dyDescent="0.25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 x14ac:dyDescent="0.25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  <c r="G29" s="153">
        <v>28</v>
      </c>
    </row>
    <row r="30" spans="1:7" outlineLevel="7" x14ac:dyDescent="0.25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 t="shared" ref="F30:G34" si="0">F31</f>
        <v>1160</v>
      </c>
      <c r="G30" s="24">
        <f t="shared" si="0"/>
        <v>1160</v>
      </c>
    </row>
    <row r="31" spans="1:7" outlineLevel="7" x14ac:dyDescent="0.25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 x14ac:dyDescent="0.25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  <c r="G32" s="24">
        <f>G33</f>
        <v>1160</v>
      </c>
    </row>
    <row r="33" spans="1:7" ht="78.75" outlineLevel="7" x14ac:dyDescent="0.25">
      <c r="A33" s="28" t="s">
        <v>519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outlineLevel="7" x14ac:dyDescent="0.25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 t="shared" si="0"/>
        <v>1160</v>
      </c>
      <c r="G34" s="24">
        <f t="shared" si="0"/>
        <v>1160</v>
      </c>
    </row>
    <row r="35" spans="1:7" outlineLevel="7" x14ac:dyDescent="0.25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  <c r="G35" s="153">
        <v>1160</v>
      </c>
    </row>
    <row r="36" spans="1:7" ht="47.25" outlineLevel="1" x14ac:dyDescent="0.25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 x14ac:dyDescent="0.25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 x14ac:dyDescent="0.25">
      <c r="A38" s="11" t="s">
        <v>484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 x14ac:dyDescent="0.2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  <c r="G39" s="24">
        <f>G40</f>
        <v>500</v>
      </c>
    </row>
    <row r="40" spans="1:7" outlineLevel="6" x14ac:dyDescent="0.25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  <c r="G40" s="24">
        <f>G41</f>
        <v>500</v>
      </c>
    </row>
    <row r="41" spans="1:7" outlineLevel="7" x14ac:dyDescent="0.25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  <c r="G41" s="153">
        <v>500</v>
      </c>
    </row>
    <row r="42" spans="1:7" ht="94.5" outlineLevel="7" x14ac:dyDescent="0.25">
      <c r="A42" s="28" t="s">
        <v>511</v>
      </c>
      <c r="B42" s="12" t="s">
        <v>6</v>
      </c>
      <c r="C42" s="12" t="s">
        <v>36</v>
      </c>
      <c r="D42" s="12" t="s">
        <v>435</v>
      </c>
      <c r="E42" s="12" t="s">
        <v>8</v>
      </c>
      <c r="F42" s="22">
        <f>F43</f>
        <v>13335</v>
      </c>
      <c r="G42" s="153">
        <f>G43</f>
        <v>13335</v>
      </c>
    </row>
    <row r="43" spans="1:7" outlineLevel="7" x14ac:dyDescent="0.25">
      <c r="A43" s="11" t="s">
        <v>31</v>
      </c>
      <c r="B43" s="12" t="s">
        <v>6</v>
      </c>
      <c r="C43" s="12" t="s">
        <v>36</v>
      </c>
      <c r="D43" s="12" t="s">
        <v>435</v>
      </c>
      <c r="E43" s="12" t="s">
        <v>32</v>
      </c>
      <c r="F43" s="22">
        <f>F44</f>
        <v>13335</v>
      </c>
      <c r="G43" s="153">
        <f>G44</f>
        <v>13335</v>
      </c>
    </row>
    <row r="44" spans="1:7" outlineLevel="7" x14ac:dyDescent="0.25">
      <c r="A44" s="11" t="s">
        <v>38</v>
      </c>
      <c r="B44" s="12" t="s">
        <v>6</v>
      </c>
      <c r="C44" s="12" t="s">
        <v>36</v>
      </c>
      <c r="D44" s="12" t="s">
        <v>435</v>
      </c>
      <c r="E44" s="12" t="s">
        <v>39</v>
      </c>
      <c r="F44" s="22">
        <v>13335</v>
      </c>
      <c r="G44" s="153">
        <v>13335</v>
      </c>
    </row>
    <row r="45" spans="1:7" s="10" customFormat="1" ht="31.5" x14ac:dyDescent="0.2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F46+F118+F154+F175+F188+F194+F205+F220+F124</f>
        <v>88813.12999999999</v>
      </c>
      <c r="G45" s="26">
        <f>G46+G118+G154+G175+G188+G194+G205+G220+G124</f>
        <v>88941.8</v>
      </c>
    </row>
    <row r="46" spans="1:7" outlineLevel="1" x14ac:dyDescent="0.25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47001.42</v>
      </c>
      <c r="G46" s="24">
        <f>G47+G52+G59+G64</f>
        <v>47204.369999999995</v>
      </c>
    </row>
    <row r="47" spans="1:7" ht="31.5" outlineLevel="2" x14ac:dyDescent="0.25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 t="shared" ref="F47:G50" si="1">F48</f>
        <v>1756.79</v>
      </c>
      <c r="G47" s="24">
        <f t="shared" si="1"/>
        <v>1756.79</v>
      </c>
    </row>
    <row r="48" spans="1:7" ht="31.5" outlineLevel="3" x14ac:dyDescent="0.25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outlineLevel="5" x14ac:dyDescent="0.2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78.75" outlineLevel="6" x14ac:dyDescent="0.25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 x14ac:dyDescent="0.25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  <c r="G51" s="153">
        <v>1756.79</v>
      </c>
    </row>
    <row r="52" spans="1:7" ht="47.25" outlineLevel="2" x14ac:dyDescent="0.25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 x14ac:dyDescent="0.25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 x14ac:dyDescent="0.2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78.75" outlineLevel="6" x14ac:dyDescent="0.25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 x14ac:dyDescent="0.25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  <c r="G56" s="153">
        <v>10996.49</v>
      </c>
    </row>
    <row r="57" spans="1:7" ht="31.5" outlineLevel="6" x14ac:dyDescent="0.25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 x14ac:dyDescent="0.25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  <c r="G58" s="153">
        <v>10</v>
      </c>
    </row>
    <row r="59" spans="1:7" ht="47.25" outlineLevel="2" x14ac:dyDescent="0.25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 t="shared" ref="F59:G62" si="2">F60</f>
        <v>523</v>
      </c>
      <c r="G59" s="24">
        <f t="shared" si="2"/>
        <v>523</v>
      </c>
    </row>
    <row r="60" spans="1:7" ht="31.5" outlineLevel="4" x14ac:dyDescent="0.25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 x14ac:dyDescent="0.2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78.75" outlineLevel="6" x14ac:dyDescent="0.25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 x14ac:dyDescent="0.25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  <c r="G63" s="153">
        <v>523</v>
      </c>
    </row>
    <row r="64" spans="1:7" outlineLevel="2" x14ac:dyDescent="0.25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33715.14</v>
      </c>
      <c r="G64" s="24">
        <f>G65+G93+G89</f>
        <v>33918.089999999997</v>
      </c>
    </row>
    <row r="65" spans="1:7" ht="47.25" outlineLevel="3" x14ac:dyDescent="0.25">
      <c r="A65" s="11" t="s">
        <v>488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13942.190000000002</v>
      </c>
      <c r="G65" s="24">
        <f>G66+G77+G82+G73</f>
        <v>14145.14</v>
      </c>
    </row>
    <row r="66" spans="1:7" ht="31.5" outlineLevel="4" x14ac:dyDescent="0.25">
      <c r="A66" s="11" t="s">
        <v>489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438.95</v>
      </c>
      <c r="G66" s="24">
        <f>G67+G70</f>
        <v>438.95</v>
      </c>
    </row>
    <row r="67" spans="1:7" ht="47.25" outlineLevel="5" x14ac:dyDescent="0.2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  <c r="G67" s="24">
        <f>G68</f>
        <v>218.95</v>
      </c>
    </row>
    <row r="68" spans="1:7" ht="31.5" outlineLevel="6" x14ac:dyDescent="0.25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  <c r="G68" s="24">
        <f>G69</f>
        <v>218.95</v>
      </c>
    </row>
    <row r="69" spans="1:7" ht="31.5" outlineLevel="7" x14ac:dyDescent="0.25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  <c r="G69" s="153">
        <v>218.95</v>
      </c>
    </row>
    <row r="70" spans="1:7" outlineLevel="7" x14ac:dyDescent="0.25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220</v>
      </c>
      <c r="G70" s="24">
        <f>G71</f>
        <v>220</v>
      </c>
    </row>
    <row r="71" spans="1:7" ht="31.5" outlineLevel="7" x14ac:dyDescent="0.25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220</v>
      </c>
      <c r="G71" s="24">
        <f>G72</f>
        <v>220</v>
      </c>
    </row>
    <row r="72" spans="1:7" ht="31.5" outlineLevel="7" x14ac:dyDescent="0.25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220</v>
      </c>
      <c r="G72" s="153">
        <v>220</v>
      </c>
    </row>
    <row r="73" spans="1:7" ht="31.5" outlineLevel="7" x14ac:dyDescent="0.25">
      <c r="A73" s="94" t="s">
        <v>546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 t="shared" ref="F73:G75" si="3">F74</f>
        <v>48</v>
      </c>
      <c r="G73" s="75">
        <f t="shared" si="3"/>
        <v>47</v>
      </c>
    </row>
    <row r="74" spans="1:7" ht="31.5" outlineLevel="7" x14ac:dyDescent="0.25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 t="shared" si="3"/>
        <v>48</v>
      </c>
      <c r="G74" s="154">
        <f t="shared" si="3"/>
        <v>47</v>
      </c>
    </row>
    <row r="75" spans="1:7" ht="31.5" outlineLevel="7" x14ac:dyDescent="0.25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 t="shared" si="3"/>
        <v>48</v>
      </c>
      <c r="G75" s="154">
        <f t="shared" si="3"/>
        <v>47</v>
      </c>
    </row>
    <row r="76" spans="1:7" ht="31.5" outlineLevel="7" x14ac:dyDescent="0.25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48</v>
      </c>
      <c r="G76" s="153">
        <v>47</v>
      </c>
    </row>
    <row r="77" spans="1:7" ht="47.25" outlineLevel="5" x14ac:dyDescent="0.2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  <c r="G77" s="24">
        <f>G78+G80</f>
        <v>1050.0899999999999</v>
      </c>
    </row>
    <row r="78" spans="1:7" ht="31.5" outlineLevel="6" x14ac:dyDescent="0.25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  <c r="G78" s="24">
        <f>G79</f>
        <v>857.41</v>
      </c>
    </row>
    <row r="79" spans="1:7" ht="31.5" outlineLevel="7" x14ac:dyDescent="0.25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  <c r="G79" s="153">
        <v>857.41</v>
      </c>
    </row>
    <row r="80" spans="1:7" outlineLevel="6" x14ac:dyDescent="0.25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  <c r="G80" s="24">
        <f>G81</f>
        <v>192.68</v>
      </c>
    </row>
    <row r="81" spans="1:7" outlineLevel="7" x14ac:dyDescent="0.25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  <c r="G81" s="153">
        <v>192.68</v>
      </c>
    </row>
    <row r="82" spans="1:7" ht="31.5" outlineLevel="5" x14ac:dyDescent="0.2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12405.150000000001</v>
      </c>
      <c r="G82" s="24">
        <f>G83+G85+G87</f>
        <v>12609.1</v>
      </c>
    </row>
    <row r="83" spans="1:7" ht="78.75" outlineLevel="6" x14ac:dyDescent="0.25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  <c r="G83" s="24">
        <f>G84</f>
        <v>5021.6400000000003</v>
      </c>
    </row>
    <row r="84" spans="1:7" outlineLevel="7" x14ac:dyDescent="0.25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  <c r="G84" s="153">
        <v>5021.6400000000003</v>
      </c>
    </row>
    <row r="85" spans="1:7" ht="31.5" outlineLevel="6" x14ac:dyDescent="0.25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6594.51</v>
      </c>
      <c r="G85" s="24">
        <f>G86</f>
        <v>6798.46</v>
      </c>
    </row>
    <row r="86" spans="1:7" ht="31.5" outlineLevel="7" x14ac:dyDescent="0.25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6594.51</v>
      </c>
      <c r="G86" s="153">
        <v>6798.46</v>
      </c>
    </row>
    <row r="87" spans="1:7" outlineLevel="6" x14ac:dyDescent="0.25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  <c r="G87" s="24">
        <f>G88</f>
        <v>789</v>
      </c>
    </row>
    <row r="88" spans="1:7" outlineLevel="7" x14ac:dyDescent="0.25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  <c r="G88" s="153">
        <v>789</v>
      </c>
    </row>
    <row r="89" spans="1:7" ht="63" outlineLevel="7" x14ac:dyDescent="0.25">
      <c r="A89" s="11" t="s">
        <v>494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 t="shared" ref="F89:G91" si="4">F90</f>
        <v>2785.16</v>
      </c>
      <c r="G89" s="24">
        <f t="shared" si="4"/>
        <v>2785.16</v>
      </c>
    </row>
    <row r="90" spans="1:7" ht="47.25" outlineLevel="7" x14ac:dyDescent="0.25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 t="shared" si="4"/>
        <v>2785.16</v>
      </c>
      <c r="G90" s="24">
        <f t="shared" si="4"/>
        <v>2785.16</v>
      </c>
    </row>
    <row r="91" spans="1:7" ht="31.5" outlineLevel="7" x14ac:dyDescent="0.25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 t="shared" si="4"/>
        <v>2785.16</v>
      </c>
      <c r="G91" s="24">
        <f t="shared" si="4"/>
        <v>2785.16</v>
      </c>
    </row>
    <row r="92" spans="1:7" outlineLevel="7" x14ac:dyDescent="0.25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  <c r="G92" s="153">
        <v>2785.16</v>
      </c>
    </row>
    <row r="93" spans="1:7" ht="31.5" outlineLevel="3" x14ac:dyDescent="0.25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F94+F100+F105+F110+F113+F97</f>
        <v>16987.79</v>
      </c>
      <c r="G93" s="24">
        <f>G94+G100+G105+G110+G113+G97</f>
        <v>16987.79</v>
      </c>
    </row>
    <row r="94" spans="1:7" ht="47.25" outlineLevel="5" x14ac:dyDescent="0.2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  <c r="G94" s="24">
        <f>G95</f>
        <v>13572.39</v>
      </c>
    </row>
    <row r="95" spans="1:7" ht="78.75" outlineLevel="6" x14ac:dyDescent="0.25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  <c r="G95" s="24">
        <f>G96</f>
        <v>13572.39</v>
      </c>
    </row>
    <row r="96" spans="1:7" ht="31.5" outlineLevel="7" x14ac:dyDescent="0.25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  <c r="G96" s="153">
        <v>13572.39</v>
      </c>
    </row>
    <row r="97" spans="1:7" ht="47.25" outlineLevel="7" x14ac:dyDescent="0.25">
      <c r="A97" s="11" t="s">
        <v>431</v>
      </c>
      <c r="B97" s="12" t="s">
        <v>41</v>
      </c>
      <c r="C97" s="12" t="s">
        <v>27</v>
      </c>
      <c r="D97" s="12" t="s">
        <v>432</v>
      </c>
      <c r="E97" s="12" t="s">
        <v>8</v>
      </c>
      <c r="F97" s="22">
        <f>F98</f>
        <v>60</v>
      </c>
      <c r="G97" s="153">
        <f>G98</f>
        <v>60</v>
      </c>
    </row>
    <row r="98" spans="1:7" ht="78.75" outlineLevel="7" x14ac:dyDescent="0.25">
      <c r="A98" s="11" t="s">
        <v>14</v>
      </c>
      <c r="B98" s="12" t="s">
        <v>41</v>
      </c>
      <c r="C98" s="12" t="s">
        <v>27</v>
      </c>
      <c r="D98" s="12" t="s">
        <v>432</v>
      </c>
      <c r="E98" s="12" t="s">
        <v>15</v>
      </c>
      <c r="F98" s="22">
        <f>F99</f>
        <v>60</v>
      </c>
      <c r="G98" s="153">
        <f>G99</f>
        <v>60</v>
      </c>
    </row>
    <row r="99" spans="1:7" ht="31.5" outlineLevel="7" x14ac:dyDescent="0.25">
      <c r="A99" s="11" t="s">
        <v>16</v>
      </c>
      <c r="B99" s="12" t="s">
        <v>41</v>
      </c>
      <c r="C99" s="12" t="s">
        <v>27</v>
      </c>
      <c r="D99" s="12" t="s">
        <v>432</v>
      </c>
      <c r="E99" s="12" t="s">
        <v>17</v>
      </c>
      <c r="F99" s="22">
        <v>60</v>
      </c>
      <c r="G99" s="153">
        <v>60</v>
      </c>
    </row>
    <row r="100" spans="1:7" ht="78.75" outlineLevel="7" x14ac:dyDescent="0.25">
      <c r="A100" s="28" t="s">
        <v>510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1163</v>
      </c>
      <c r="G100" s="24">
        <f>G101+G103</f>
        <v>1163</v>
      </c>
    </row>
    <row r="101" spans="1:7" ht="78.75" outlineLevel="7" x14ac:dyDescent="0.25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  <c r="G101" s="24">
        <f>G102</f>
        <v>1024</v>
      </c>
    </row>
    <row r="102" spans="1:7" ht="31.5" outlineLevel="7" x14ac:dyDescent="0.25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  <c r="G102" s="153">
        <v>1024</v>
      </c>
    </row>
    <row r="103" spans="1:7" ht="31.5" outlineLevel="7" x14ac:dyDescent="0.25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139</v>
      </c>
      <c r="G103" s="24">
        <f>G104</f>
        <v>139</v>
      </c>
    </row>
    <row r="104" spans="1:7" ht="31.5" outlineLevel="7" x14ac:dyDescent="0.25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139</v>
      </c>
      <c r="G104" s="153">
        <v>139</v>
      </c>
    </row>
    <row r="105" spans="1:7" ht="78.75" outlineLevel="7" x14ac:dyDescent="0.25">
      <c r="A105" s="28" t="s">
        <v>512</v>
      </c>
      <c r="B105" s="12" t="s">
        <v>41</v>
      </c>
      <c r="C105" s="12" t="s">
        <v>27</v>
      </c>
      <c r="D105" s="12" t="s">
        <v>184</v>
      </c>
      <c r="E105" s="12" t="s">
        <v>8</v>
      </c>
      <c r="F105" s="24">
        <f>F106+F108</f>
        <v>1003.4</v>
      </c>
      <c r="G105" s="24">
        <f>G106+G108</f>
        <v>1003.4</v>
      </c>
    </row>
    <row r="106" spans="1:7" ht="78.75" outlineLevel="7" x14ac:dyDescent="0.25">
      <c r="A106" s="11" t="s">
        <v>14</v>
      </c>
      <c r="B106" s="12" t="s">
        <v>41</v>
      </c>
      <c r="C106" s="12" t="s">
        <v>27</v>
      </c>
      <c r="D106" s="12" t="s">
        <v>184</v>
      </c>
      <c r="E106" s="12" t="s">
        <v>15</v>
      </c>
      <c r="F106" s="24">
        <f>F107</f>
        <v>983.4</v>
      </c>
      <c r="G106" s="24">
        <f>G107</f>
        <v>983.4</v>
      </c>
    </row>
    <row r="107" spans="1:7" ht="31.5" outlineLevel="7" x14ac:dyDescent="0.25">
      <c r="A107" s="11" t="s">
        <v>16</v>
      </c>
      <c r="B107" s="12" t="s">
        <v>41</v>
      </c>
      <c r="C107" s="12" t="s">
        <v>27</v>
      </c>
      <c r="D107" s="12" t="s">
        <v>184</v>
      </c>
      <c r="E107" s="12" t="s">
        <v>17</v>
      </c>
      <c r="F107" s="22">
        <v>983.4</v>
      </c>
      <c r="G107" s="153">
        <v>983.4</v>
      </c>
    </row>
    <row r="108" spans="1:7" ht="31.5" outlineLevel="7" x14ac:dyDescent="0.25">
      <c r="A108" s="11" t="s">
        <v>18</v>
      </c>
      <c r="B108" s="12" t="s">
        <v>41</v>
      </c>
      <c r="C108" s="12" t="s">
        <v>27</v>
      </c>
      <c r="D108" s="12" t="s">
        <v>184</v>
      </c>
      <c r="E108" s="12" t="s">
        <v>19</v>
      </c>
      <c r="F108" s="24">
        <f>F109</f>
        <v>20</v>
      </c>
      <c r="G108" s="24">
        <f>G109</f>
        <v>20</v>
      </c>
    </row>
    <row r="109" spans="1:7" ht="31.5" outlineLevel="7" x14ac:dyDescent="0.25">
      <c r="A109" s="11" t="s">
        <v>20</v>
      </c>
      <c r="B109" s="12" t="s">
        <v>41</v>
      </c>
      <c r="C109" s="12" t="s">
        <v>27</v>
      </c>
      <c r="D109" s="12" t="s">
        <v>184</v>
      </c>
      <c r="E109" s="12" t="s">
        <v>21</v>
      </c>
      <c r="F109" s="22">
        <v>20</v>
      </c>
      <c r="G109" s="153">
        <v>20</v>
      </c>
    </row>
    <row r="110" spans="1:7" ht="78.75" outlineLevel="7" x14ac:dyDescent="0.25">
      <c r="A110" s="28" t="s">
        <v>516</v>
      </c>
      <c r="B110" s="12" t="s">
        <v>41</v>
      </c>
      <c r="C110" s="12" t="s">
        <v>27</v>
      </c>
      <c r="D110" s="12" t="s">
        <v>185</v>
      </c>
      <c r="E110" s="12" t="s">
        <v>8</v>
      </c>
      <c r="F110" s="24">
        <f>F111</f>
        <v>651</v>
      </c>
      <c r="G110" s="24">
        <f>G111</f>
        <v>651</v>
      </c>
    </row>
    <row r="111" spans="1:7" ht="78.75" outlineLevel="7" x14ac:dyDescent="0.25">
      <c r="A111" s="11" t="s">
        <v>14</v>
      </c>
      <c r="B111" s="12" t="s">
        <v>41</v>
      </c>
      <c r="C111" s="12" t="s">
        <v>27</v>
      </c>
      <c r="D111" s="12" t="s">
        <v>185</v>
      </c>
      <c r="E111" s="12" t="s">
        <v>15</v>
      </c>
      <c r="F111" s="24">
        <f>F112</f>
        <v>651</v>
      </c>
      <c r="G111" s="24">
        <f>G112</f>
        <v>651</v>
      </c>
    </row>
    <row r="112" spans="1:7" ht="31.5" outlineLevel="7" x14ac:dyDescent="0.25">
      <c r="A112" s="11" t="s">
        <v>16</v>
      </c>
      <c r="B112" s="12" t="s">
        <v>41</v>
      </c>
      <c r="C112" s="12" t="s">
        <v>27</v>
      </c>
      <c r="D112" s="12" t="s">
        <v>185</v>
      </c>
      <c r="E112" s="12" t="s">
        <v>17</v>
      </c>
      <c r="F112" s="22">
        <v>651</v>
      </c>
      <c r="G112" s="153">
        <v>651</v>
      </c>
    </row>
    <row r="113" spans="1:7" ht="78.75" outlineLevel="7" x14ac:dyDescent="0.25">
      <c r="A113" s="28" t="s">
        <v>514</v>
      </c>
      <c r="B113" s="12" t="s">
        <v>41</v>
      </c>
      <c r="C113" s="12" t="s">
        <v>27</v>
      </c>
      <c r="D113" s="12" t="s">
        <v>186</v>
      </c>
      <c r="E113" s="12" t="s">
        <v>8</v>
      </c>
      <c r="F113" s="24">
        <f>F114+F116</f>
        <v>538</v>
      </c>
      <c r="G113" s="24">
        <f>G114+G116</f>
        <v>538</v>
      </c>
    </row>
    <row r="114" spans="1:7" ht="78.75" outlineLevel="7" x14ac:dyDescent="0.25">
      <c r="A114" s="11" t="s">
        <v>14</v>
      </c>
      <c r="B114" s="12" t="s">
        <v>41</v>
      </c>
      <c r="C114" s="12" t="s">
        <v>27</v>
      </c>
      <c r="D114" s="12" t="s">
        <v>186</v>
      </c>
      <c r="E114" s="12" t="s">
        <v>15</v>
      </c>
      <c r="F114" s="24">
        <f>F115</f>
        <v>518</v>
      </c>
      <c r="G114" s="24">
        <f>G115</f>
        <v>518</v>
      </c>
    </row>
    <row r="115" spans="1:7" ht="31.5" outlineLevel="7" x14ac:dyDescent="0.25">
      <c r="A115" s="11" t="s">
        <v>16</v>
      </c>
      <c r="B115" s="12" t="s">
        <v>41</v>
      </c>
      <c r="C115" s="12" t="s">
        <v>27</v>
      </c>
      <c r="D115" s="12" t="s">
        <v>186</v>
      </c>
      <c r="E115" s="12" t="s">
        <v>17</v>
      </c>
      <c r="F115" s="22">
        <v>518</v>
      </c>
      <c r="G115" s="153">
        <v>518</v>
      </c>
    </row>
    <row r="116" spans="1:7" ht="31.5" outlineLevel="7" x14ac:dyDescent="0.25">
      <c r="A116" s="11" t="s">
        <v>18</v>
      </c>
      <c r="B116" s="12" t="s">
        <v>41</v>
      </c>
      <c r="C116" s="12" t="s">
        <v>27</v>
      </c>
      <c r="D116" s="12" t="s">
        <v>186</v>
      </c>
      <c r="E116" s="12" t="s">
        <v>19</v>
      </c>
      <c r="F116" s="24">
        <f>F117</f>
        <v>20</v>
      </c>
      <c r="G116" s="24">
        <f>G117</f>
        <v>20</v>
      </c>
    </row>
    <row r="117" spans="1:7" ht="31.5" outlineLevel="7" x14ac:dyDescent="0.25">
      <c r="A117" s="11" t="s">
        <v>20</v>
      </c>
      <c r="B117" s="12" t="s">
        <v>41</v>
      </c>
      <c r="C117" s="12" t="s">
        <v>27</v>
      </c>
      <c r="D117" s="12" t="s">
        <v>186</v>
      </c>
      <c r="E117" s="12" t="s">
        <v>21</v>
      </c>
      <c r="F117" s="22">
        <v>20</v>
      </c>
      <c r="G117" s="153">
        <v>20</v>
      </c>
    </row>
    <row r="118" spans="1:7" ht="31.5" outlineLevel="1" x14ac:dyDescent="0.25">
      <c r="A118" s="11" t="s">
        <v>57</v>
      </c>
      <c r="B118" s="12" t="s">
        <v>41</v>
      </c>
      <c r="C118" s="12" t="s">
        <v>58</v>
      </c>
      <c r="D118" s="12" t="s">
        <v>166</v>
      </c>
      <c r="E118" s="12" t="s">
        <v>8</v>
      </c>
      <c r="F118" s="24">
        <f t="shared" ref="F118:G122" si="5">F119</f>
        <v>65</v>
      </c>
      <c r="G118" s="24">
        <f t="shared" si="5"/>
        <v>65</v>
      </c>
    </row>
    <row r="119" spans="1:7" ht="31.5" outlineLevel="2" x14ac:dyDescent="0.25">
      <c r="A119" s="11" t="s">
        <v>59</v>
      </c>
      <c r="B119" s="12" t="s">
        <v>41</v>
      </c>
      <c r="C119" s="12" t="s">
        <v>60</v>
      </c>
      <c r="D119" s="12" t="s">
        <v>166</v>
      </c>
      <c r="E119" s="12" t="s">
        <v>8</v>
      </c>
      <c r="F119" s="24">
        <f t="shared" si="5"/>
        <v>65</v>
      </c>
      <c r="G119" s="24">
        <f t="shared" si="5"/>
        <v>65</v>
      </c>
    </row>
    <row r="120" spans="1:7" ht="31.5" outlineLevel="4" x14ac:dyDescent="0.25">
      <c r="A120" s="11" t="s">
        <v>182</v>
      </c>
      <c r="B120" s="12" t="s">
        <v>41</v>
      </c>
      <c r="C120" s="12" t="s">
        <v>60</v>
      </c>
      <c r="D120" s="12" t="s">
        <v>167</v>
      </c>
      <c r="E120" s="12" t="s">
        <v>8</v>
      </c>
      <c r="F120" s="24">
        <f t="shared" si="5"/>
        <v>65</v>
      </c>
      <c r="G120" s="24">
        <f t="shared" si="5"/>
        <v>65</v>
      </c>
    </row>
    <row r="121" spans="1:7" ht="31.5" outlineLevel="5" x14ac:dyDescent="0.25">
      <c r="A121" s="11" t="s">
        <v>61</v>
      </c>
      <c r="B121" s="12" t="s">
        <v>41</v>
      </c>
      <c r="C121" s="12" t="s">
        <v>60</v>
      </c>
      <c r="D121" s="12" t="s">
        <v>187</v>
      </c>
      <c r="E121" s="12" t="s">
        <v>8</v>
      </c>
      <c r="F121" s="24">
        <f t="shared" si="5"/>
        <v>65</v>
      </c>
      <c r="G121" s="24">
        <f t="shared" si="5"/>
        <v>65</v>
      </c>
    </row>
    <row r="122" spans="1:7" ht="31.5" outlineLevel="6" x14ac:dyDescent="0.25">
      <c r="A122" s="11" t="s">
        <v>18</v>
      </c>
      <c r="B122" s="12" t="s">
        <v>41</v>
      </c>
      <c r="C122" s="12" t="s">
        <v>60</v>
      </c>
      <c r="D122" s="12" t="s">
        <v>187</v>
      </c>
      <c r="E122" s="12" t="s">
        <v>19</v>
      </c>
      <c r="F122" s="24">
        <f t="shared" si="5"/>
        <v>65</v>
      </c>
      <c r="G122" s="24">
        <f t="shared" si="5"/>
        <v>65</v>
      </c>
    </row>
    <row r="123" spans="1:7" ht="31.5" outlineLevel="7" x14ac:dyDescent="0.25">
      <c r="A123" s="11" t="s">
        <v>20</v>
      </c>
      <c r="B123" s="12" t="s">
        <v>41</v>
      </c>
      <c r="C123" s="12" t="s">
        <v>60</v>
      </c>
      <c r="D123" s="12" t="s">
        <v>187</v>
      </c>
      <c r="E123" s="12" t="s">
        <v>21</v>
      </c>
      <c r="F123" s="22">
        <v>65</v>
      </c>
      <c r="G123" s="153">
        <v>65</v>
      </c>
    </row>
    <row r="124" spans="1:7" outlineLevel="7" x14ac:dyDescent="0.25">
      <c r="A124" s="11" t="s">
        <v>153</v>
      </c>
      <c r="B124" s="12" t="s">
        <v>41</v>
      </c>
      <c r="C124" s="12" t="s">
        <v>62</v>
      </c>
      <c r="D124" s="12" t="s">
        <v>166</v>
      </c>
      <c r="E124" s="12" t="s">
        <v>8</v>
      </c>
      <c r="F124" s="24">
        <f>F130+F135+F141+F125</f>
        <v>11097.28</v>
      </c>
      <c r="G124" s="24">
        <f>G130+G135+G141+G125</f>
        <v>11097.28</v>
      </c>
    </row>
    <row r="125" spans="1:7" outlineLevel="7" x14ac:dyDescent="0.25">
      <c r="A125" s="11" t="s">
        <v>155</v>
      </c>
      <c r="B125" s="12" t="s">
        <v>41</v>
      </c>
      <c r="C125" s="12" t="s">
        <v>156</v>
      </c>
      <c r="D125" s="12" t="s">
        <v>166</v>
      </c>
      <c r="E125" s="12" t="s">
        <v>8</v>
      </c>
      <c r="F125" s="24">
        <f>F126</f>
        <v>275.27999999999997</v>
      </c>
      <c r="G125" s="24">
        <f>G126</f>
        <v>275.27999999999997</v>
      </c>
    </row>
    <row r="126" spans="1:7" ht="31.5" outlineLevel="7" x14ac:dyDescent="0.25">
      <c r="A126" s="11" t="s">
        <v>182</v>
      </c>
      <c r="B126" s="12" t="s">
        <v>41</v>
      </c>
      <c r="C126" s="12" t="s">
        <v>156</v>
      </c>
      <c r="D126" s="12" t="s">
        <v>167</v>
      </c>
      <c r="E126" s="12" t="s">
        <v>8</v>
      </c>
      <c r="F126" s="24">
        <f t="shared" ref="F126:G128" si="6">F127</f>
        <v>275.27999999999997</v>
      </c>
      <c r="G126" s="24">
        <f t="shared" si="6"/>
        <v>275.27999999999997</v>
      </c>
    </row>
    <row r="127" spans="1:7" ht="126" outlineLevel="7" x14ac:dyDescent="0.25">
      <c r="A127" s="28" t="s">
        <v>522</v>
      </c>
      <c r="B127" s="12" t="s">
        <v>41</v>
      </c>
      <c r="C127" s="12" t="s">
        <v>156</v>
      </c>
      <c r="D127" s="12" t="s">
        <v>188</v>
      </c>
      <c r="E127" s="12" t="s">
        <v>8</v>
      </c>
      <c r="F127" s="24">
        <f t="shared" si="6"/>
        <v>275.27999999999997</v>
      </c>
      <c r="G127" s="24">
        <f t="shared" si="6"/>
        <v>275.27999999999997</v>
      </c>
    </row>
    <row r="128" spans="1:7" ht="31.5" outlineLevel="7" x14ac:dyDescent="0.25">
      <c r="A128" s="11" t="s">
        <v>18</v>
      </c>
      <c r="B128" s="12" t="s">
        <v>41</v>
      </c>
      <c r="C128" s="12" t="s">
        <v>156</v>
      </c>
      <c r="D128" s="12" t="s">
        <v>188</v>
      </c>
      <c r="E128" s="12" t="s">
        <v>19</v>
      </c>
      <c r="F128" s="24">
        <f t="shared" si="6"/>
        <v>275.27999999999997</v>
      </c>
      <c r="G128" s="24">
        <f t="shared" si="6"/>
        <v>275.27999999999997</v>
      </c>
    </row>
    <row r="129" spans="1:7" ht="31.5" outlineLevel="7" x14ac:dyDescent="0.25">
      <c r="A129" s="11" t="s">
        <v>20</v>
      </c>
      <c r="B129" s="12" t="s">
        <v>41</v>
      </c>
      <c r="C129" s="12" t="s">
        <v>156</v>
      </c>
      <c r="D129" s="12" t="s">
        <v>188</v>
      </c>
      <c r="E129" s="12" t="s">
        <v>21</v>
      </c>
      <c r="F129" s="24">
        <v>275.27999999999997</v>
      </c>
      <c r="G129" s="153">
        <v>275.27999999999997</v>
      </c>
    </row>
    <row r="130" spans="1:7" outlineLevel="2" x14ac:dyDescent="0.25">
      <c r="A130" s="11" t="s">
        <v>63</v>
      </c>
      <c r="B130" s="12" t="s">
        <v>41</v>
      </c>
      <c r="C130" s="12" t="s">
        <v>64</v>
      </c>
      <c r="D130" s="12" t="s">
        <v>166</v>
      </c>
      <c r="E130" s="12" t="s">
        <v>8</v>
      </c>
      <c r="F130" s="24">
        <f t="shared" ref="F130:G133" si="7">F131</f>
        <v>1795</v>
      </c>
      <c r="G130" s="24">
        <f t="shared" si="7"/>
        <v>1795</v>
      </c>
    </row>
    <row r="131" spans="1:7" ht="31.5" outlineLevel="3" x14ac:dyDescent="0.25">
      <c r="A131" s="11" t="s">
        <v>484</v>
      </c>
      <c r="B131" s="12" t="s">
        <v>41</v>
      </c>
      <c r="C131" s="12" t="s">
        <v>64</v>
      </c>
      <c r="D131" s="12" t="s">
        <v>173</v>
      </c>
      <c r="E131" s="12" t="s">
        <v>8</v>
      </c>
      <c r="F131" s="24">
        <f>F132</f>
        <v>1795</v>
      </c>
      <c r="G131" s="24">
        <f>G132</f>
        <v>1795</v>
      </c>
    </row>
    <row r="132" spans="1:7" ht="31.5" outlineLevel="5" x14ac:dyDescent="0.25">
      <c r="A132" s="125" t="s">
        <v>191</v>
      </c>
      <c r="B132" s="12" t="s">
        <v>41</v>
      </c>
      <c r="C132" s="12" t="s">
        <v>64</v>
      </c>
      <c r="D132" s="12" t="s">
        <v>190</v>
      </c>
      <c r="E132" s="12" t="s">
        <v>8</v>
      </c>
      <c r="F132" s="24">
        <f t="shared" si="7"/>
        <v>1795</v>
      </c>
      <c r="G132" s="24">
        <f t="shared" si="7"/>
        <v>1795</v>
      </c>
    </row>
    <row r="133" spans="1:7" outlineLevel="6" x14ac:dyDescent="0.25">
      <c r="A133" s="11" t="s">
        <v>22</v>
      </c>
      <c r="B133" s="12" t="s">
        <v>41</v>
      </c>
      <c r="C133" s="12" t="s">
        <v>64</v>
      </c>
      <c r="D133" s="12" t="s">
        <v>190</v>
      </c>
      <c r="E133" s="12" t="s">
        <v>23</v>
      </c>
      <c r="F133" s="24">
        <f t="shared" si="7"/>
        <v>1795</v>
      </c>
      <c r="G133" s="24">
        <f t="shared" si="7"/>
        <v>1795</v>
      </c>
    </row>
    <row r="134" spans="1:7" ht="47.25" outlineLevel="7" x14ac:dyDescent="0.25">
      <c r="A134" s="11" t="s">
        <v>65</v>
      </c>
      <c r="B134" s="12" t="s">
        <v>41</v>
      </c>
      <c r="C134" s="12" t="s">
        <v>64</v>
      </c>
      <c r="D134" s="12" t="s">
        <v>190</v>
      </c>
      <c r="E134" s="12" t="s">
        <v>66</v>
      </c>
      <c r="F134" s="22">
        <v>1795</v>
      </c>
      <c r="G134" s="153">
        <v>1795</v>
      </c>
    </row>
    <row r="135" spans="1:7" outlineLevel="7" x14ac:dyDescent="0.25">
      <c r="A135" s="11" t="s">
        <v>67</v>
      </c>
      <c r="B135" s="12" t="s">
        <v>41</v>
      </c>
      <c r="C135" s="12" t="s">
        <v>68</v>
      </c>
      <c r="D135" s="12" t="s">
        <v>166</v>
      </c>
      <c r="E135" s="12" t="s">
        <v>8</v>
      </c>
      <c r="F135" s="24">
        <f t="shared" ref="F135:G139" si="8">F136</f>
        <v>7342</v>
      </c>
      <c r="G135" s="24">
        <f t="shared" si="8"/>
        <v>7342</v>
      </c>
    </row>
    <row r="136" spans="1:7" ht="47.25" outlineLevel="7" x14ac:dyDescent="0.25">
      <c r="A136" s="11" t="s">
        <v>491</v>
      </c>
      <c r="B136" s="12" t="s">
        <v>41</v>
      </c>
      <c r="C136" s="12" t="s">
        <v>68</v>
      </c>
      <c r="D136" s="12" t="s">
        <v>192</v>
      </c>
      <c r="E136" s="12" t="s">
        <v>8</v>
      </c>
      <c r="F136" s="24">
        <f t="shared" si="8"/>
        <v>7342</v>
      </c>
      <c r="G136" s="24">
        <f t="shared" si="8"/>
        <v>7342</v>
      </c>
    </row>
    <row r="137" spans="1:7" ht="31.5" outlineLevel="7" x14ac:dyDescent="0.25">
      <c r="A137" s="11" t="s">
        <v>493</v>
      </c>
      <c r="B137" s="12" t="s">
        <v>41</v>
      </c>
      <c r="C137" s="12" t="s">
        <v>68</v>
      </c>
      <c r="D137" s="12" t="s">
        <v>193</v>
      </c>
      <c r="E137" s="12" t="s">
        <v>8</v>
      </c>
      <c r="F137" s="24">
        <f>F138</f>
        <v>7342</v>
      </c>
      <c r="G137" s="24">
        <f>G138</f>
        <v>7342</v>
      </c>
    </row>
    <row r="138" spans="1:7" ht="63" outlineLevel="7" x14ac:dyDescent="0.25">
      <c r="A138" s="11" t="s">
        <v>69</v>
      </c>
      <c r="B138" s="12" t="s">
        <v>41</v>
      </c>
      <c r="C138" s="12" t="s">
        <v>68</v>
      </c>
      <c r="D138" s="12" t="s">
        <v>194</v>
      </c>
      <c r="E138" s="12" t="s">
        <v>8</v>
      </c>
      <c r="F138" s="24">
        <f t="shared" si="8"/>
        <v>7342</v>
      </c>
      <c r="G138" s="24">
        <f t="shared" si="8"/>
        <v>7342</v>
      </c>
    </row>
    <row r="139" spans="1:7" ht="31.5" outlineLevel="7" x14ac:dyDescent="0.25">
      <c r="A139" s="11" t="s">
        <v>18</v>
      </c>
      <c r="B139" s="12" t="s">
        <v>41</v>
      </c>
      <c r="C139" s="12" t="s">
        <v>68</v>
      </c>
      <c r="D139" s="12" t="s">
        <v>194</v>
      </c>
      <c r="E139" s="12" t="s">
        <v>19</v>
      </c>
      <c r="F139" s="24">
        <f t="shared" si="8"/>
        <v>7342</v>
      </c>
      <c r="G139" s="24">
        <f t="shared" si="8"/>
        <v>7342</v>
      </c>
    </row>
    <row r="140" spans="1:7" ht="31.5" outlineLevel="7" x14ac:dyDescent="0.25">
      <c r="A140" s="11" t="s">
        <v>20</v>
      </c>
      <c r="B140" s="12" t="s">
        <v>41</v>
      </c>
      <c r="C140" s="12" t="s">
        <v>68</v>
      </c>
      <c r="D140" s="12" t="s">
        <v>194</v>
      </c>
      <c r="E140" s="12" t="s">
        <v>21</v>
      </c>
      <c r="F140" s="22">
        <v>7342</v>
      </c>
      <c r="G140" s="153">
        <v>7342</v>
      </c>
    </row>
    <row r="141" spans="1:7" outlineLevel="2" x14ac:dyDescent="0.25">
      <c r="A141" s="11" t="s">
        <v>71</v>
      </c>
      <c r="B141" s="12" t="s">
        <v>41</v>
      </c>
      <c r="C141" s="12" t="s">
        <v>72</v>
      </c>
      <c r="D141" s="12" t="s">
        <v>166</v>
      </c>
      <c r="E141" s="12" t="s">
        <v>8</v>
      </c>
      <c r="F141" s="24">
        <f>F142</f>
        <v>1685</v>
      </c>
      <c r="G141" s="24">
        <f>G142</f>
        <v>1685</v>
      </c>
    </row>
    <row r="142" spans="1:7" ht="31.5" outlineLevel="3" x14ac:dyDescent="0.25">
      <c r="A142" s="11" t="s">
        <v>484</v>
      </c>
      <c r="B142" s="12" t="s">
        <v>41</v>
      </c>
      <c r="C142" s="12" t="s">
        <v>72</v>
      </c>
      <c r="D142" s="12" t="s">
        <v>173</v>
      </c>
      <c r="E142" s="12" t="s">
        <v>8</v>
      </c>
      <c r="F142" s="24">
        <f>F143+F147</f>
        <v>1685</v>
      </c>
      <c r="G142" s="24">
        <f>G143+G147</f>
        <v>1685</v>
      </c>
    </row>
    <row r="143" spans="1:7" ht="47.25" outlineLevel="3" x14ac:dyDescent="0.25">
      <c r="A143" s="11" t="s">
        <v>547</v>
      </c>
      <c r="B143" s="12" t="s">
        <v>41</v>
      </c>
      <c r="C143" s="12" t="s">
        <v>72</v>
      </c>
      <c r="D143" s="12" t="s">
        <v>195</v>
      </c>
      <c r="E143" s="12" t="s">
        <v>8</v>
      </c>
      <c r="F143" s="24">
        <f t="shared" ref="F143:G145" si="9">F144</f>
        <v>250</v>
      </c>
      <c r="G143" s="24">
        <f t="shared" si="9"/>
        <v>250</v>
      </c>
    </row>
    <row r="144" spans="1:7" ht="31.5" outlineLevel="3" x14ac:dyDescent="0.25">
      <c r="A144" s="11" t="s">
        <v>73</v>
      </c>
      <c r="B144" s="12" t="s">
        <v>41</v>
      </c>
      <c r="C144" s="12" t="s">
        <v>72</v>
      </c>
      <c r="D144" s="12" t="s">
        <v>196</v>
      </c>
      <c r="E144" s="12" t="s">
        <v>8</v>
      </c>
      <c r="F144" s="24">
        <f t="shared" si="9"/>
        <v>250</v>
      </c>
      <c r="G144" s="24">
        <f t="shared" si="9"/>
        <v>250</v>
      </c>
    </row>
    <row r="145" spans="1:7" outlineLevel="3" x14ac:dyDescent="0.25">
      <c r="A145" s="11" t="s">
        <v>22</v>
      </c>
      <c r="B145" s="12" t="s">
        <v>41</v>
      </c>
      <c r="C145" s="12" t="s">
        <v>72</v>
      </c>
      <c r="D145" s="12" t="s">
        <v>196</v>
      </c>
      <c r="E145" s="12" t="s">
        <v>23</v>
      </c>
      <c r="F145" s="24">
        <f t="shared" si="9"/>
        <v>250</v>
      </c>
      <c r="G145" s="24">
        <f t="shared" si="9"/>
        <v>250</v>
      </c>
    </row>
    <row r="146" spans="1:7" ht="47.25" outlineLevel="3" x14ac:dyDescent="0.25">
      <c r="A146" s="11" t="s">
        <v>65</v>
      </c>
      <c r="B146" s="12" t="s">
        <v>41</v>
      </c>
      <c r="C146" s="12" t="s">
        <v>72</v>
      </c>
      <c r="D146" s="12" t="s">
        <v>196</v>
      </c>
      <c r="E146" s="12" t="s">
        <v>66</v>
      </c>
      <c r="F146" s="22">
        <v>250</v>
      </c>
      <c r="G146" s="153">
        <v>250</v>
      </c>
    </row>
    <row r="147" spans="1:7" ht="47.25" outlineLevel="3" x14ac:dyDescent="0.25">
      <c r="A147" s="11" t="s">
        <v>541</v>
      </c>
      <c r="B147" s="12" t="s">
        <v>41</v>
      </c>
      <c r="C147" s="12" t="s">
        <v>72</v>
      </c>
      <c r="D147" s="12" t="s">
        <v>337</v>
      </c>
      <c r="E147" s="12" t="s">
        <v>8</v>
      </c>
      <c r="F147" s="22">
        <f>F151+F148</f>
        <v>1435</v>
      </c>
      <c r="G147" s="22">
        <f>G151+G148</f>
        <v>1435</v>
      </c>
    </row>
    <row r="148" spans="1:7" ht="31.5" outlineLevel="3" x14ac:dyDescent="0.25">
      <c r="A148" s="11" t="s">
        <v>391</v>
      </c>
      <c r="B148" s="12" t="s">
        <v>41</v>
      </c>
      <c r="C148" s="12" t="s">
        <v>72</v>
      </c>
      <c r="D148" s="12" t="s">
        <v>392</v>
      </c>
      <c r="E148" s="12" t="s">
        <v>8</v>
      </c>
      <c r="F148" s="22">
        <f>F149</f>
        <v>35</v>
      </c>
      <c r="G148" s="22">
        <f>G149</f>
        <v>35</v>
      </c>
    </row>
    <row r="149" spans="1:7" ht="31.5" outlineLevel="3" x14ac:dyDescent="0.25">
      <c r="A149" s="11" t="s">
        <v>18</v>
      </c>
      <c r="B149" s="12" t="s">
        <v>41</v>
      </c>
      <c r="C149" s="12" t="s">
        <v>72</v>
      </c>
      <c r="D149" s="12" t="s">
        <v>392</v>
      </c>
      <c r="E149" s="12" t="s">
        <v>19</v>
      </c>
      <c r="F149" s="22">
        <f>F150</f>
        <v>35</v>
      </c>
      <c r="G149" s="22">
        <f>G150</f>
        <v>35</v>
      </c>
    </row>
    <row r="150" spans="1:7" ht="31.5" outlineLevel="3" x14ac:dyDescent="0.25">
      <c r="A150" s="11" t="s">
        <v>20</v>
      </c>
      <c r="B150" s="12" t="s">
        <v>41</v>
      </c>
      <c r="C150" s="12" t="s">
        <v>72</v>
      </c>
      <c r="D150" s="12" t="s">
        <v>392</v>
      </c>
      <c r="E150" s="12" t="s">
        <v>21</v>
      </c>
      <c r="F150" s="22">
        <v>35</v>
      </c>
      <c r="G150" s="22">
        <v>35</v>
      </c>
    </row>
    <row r="151" spans="1:7" outlineLevel="5" x14ac:dyDescent="0.25">
      <c r="A151" s="11" t="s">
        <v>74</v>
      </c>
      <c r="B151" s="12" t="s">
        <v>41</v>
      </c>
      <c r="C151" s="12" t="s">
        <v>72</v>
      </c>
      <c r="D151" s="12" t="s">
        <v>197</v>
      </c>
      <c r="E151" s="12" t="s">
        <v>8</v>
      </c>
      <c r="F151" s="24">
        <f>F152</f>
        <v>1400</v>
      </c>
      <c r="G151" s="24">
        <f>G152</f>
        <v>1400</v>
      </c>
    </row>
    <row r="152" spans="1:7" ht="31.5" outlineLevel="6" x14ac:dyDescent="0.25">
      <c r="A152" s="11" t="s">
        <v>18</v>
      </c>
      <c r="B152" s="12" t="s">
        <v>41</v>
      </c>
      <c r="C152" s="12" t="s">
        <v>72</v>
      </c>
      <c r="D152" s="12" t="s">
        <v>197</v>
      </c>
      <c r="E152" s="12" t="s">
        <v>19</v>
      </c>
      <c r="F152" s="24">
        <f>F153</f>
        <v>1400</v>
      </c>
      <c r="G152" s="24">
        <f>G153</f>
        <v>1400</v>
      </c>
    </row>
    <row r="153" spans="1:7" ht="31.5" outlineLevel="7" x14ac:dyDescent="0.25">
      <c r="A153" s="11" t="s">
        <v>20</v>
      </c>
      <c r="B153" s="12" t="s">
        <v>41</v>
      </c>
      <c r="C153" s="12" t="s">
        <v>72</v>
      </c>
      <c r="D153" s="12" t="s">
        <v>197</v>
      </c>
      <c r="E153" s="12" t="s">
        <v>21</v>
      </c>
      <c r="F153" s="22">
        <v>1400</v>
      </c>
      <c r="G153" s="153">
        <v>1400</v>
      </c>
    </row>
    <row r="154" spans="1:7" outlineLevel="1" x14ac:dyDescent="0.25">
      <c r="A154" s="11" t="s">
        <v>75</v>
      </c>
      <c r="B154" s="12" t="s">
        <v>41</v>
      </c>
      <c r="C154" s="12" t="s">
        <v>76</v>
      </c>
      <c r="D154" s="12" t="s">
        <v>166</v>
      </c>
      <c r="E154" s="12" t="s">
        <v>8</v>
      </c>
      <c r="F154" s="30">
        <f>F155+F161+F170</f>
        <v>7961.7800000000007</v>
      </c>
      <c r="G154" s="30">
        <f>G155+G161+G170</f>
        <v>7801.04</v>
      </c>
    </row>
    <row r="155" spans="1:7" outlineLevel="1" x14ac:dyDescent="0.25">
      <c r="A155" s="11" t="s">
        <v>77</v>
      </c>
      <c r="B155" s="12" t="s">
        <v>41</v>
      </c>
      <c r="C155" s="12" t="s">
        <v>78</v>
      </c>
      <c r="D155" s="12" t="s">
        <v>166</v>
      </c>
      <c r="E155" s="12" t="s">
        <v>8</v>
      </c>
      <c r="F155" s="24">
        <f t="shared" ref="F155:G159" si="10">F156</f>
        <v>1186.17</v>
      </c>
      <c r="G155" s="24">
        <f t="shared" si="10"/>
        <v>1186.17</v>
      </c>
    </row>
    <row r="156" spans="1:7" ht="47.25" outlineLevel="1" x14ac:dyDescent="0.25">
      <c r="A156" s="11" t="s">
        <v>491</v>
      </c>
      <c r="B156" s="12" t="s">
        <v>41</v>
      </c>
      <c r="C156" s="12" t="s">
        <v>78</v>
      </c>
      <c r="D156" s="12" t="s">
        <v>192</v>
      </c>
      <c r="E156" s="12" t="s">
        <v>8</v>
      </c>
      <c r="F156" s="24">
        <f t="shared" si="10"/>
        <v>1186.17</v>
      </c>
      <c r="G156" s="24">
        <f t="shared" si="10"/>
        <v>1186.17</v>
      </c>
    </row>
    <row r="157" spans="1:7" ht="47.25" outlineLevel="1" x14ac:dyDescent="0.25">
      <c r="A157" s="11" t="s">
        <v>492</v>
      </c>
      <c r="B157" s="12" t="s">
        <v>41</v>
      </c>
      <c r="C157" s="12" t="s">
        <v>78</v>
      </c>
      <c r="D157" s="12" t="s">
        <v>198</v>
      </c>
      <c r="E157" s="12" t="s">
        <v>8</v>
      </c>
      <c r="F157" s="24">
        <f t="shared" si="10"/>
        <v>1186.17</v>
      </c>
      <c r="G157" s="24">
        <f t="shared" si="10"/>
        <v>1186.17</v>
      </c>
    </row>
    <row r="158" spans="1:7" ht="78.75" outlineLevel="1" x14ac:dyDescent="0.25">
      <c r="A158" s="126" t="s">
        <v>79</v>
      </c>
      <c r="B158" s="12" t="s">
        <v>41</v>
      </c>
      <c r="C158" s="12" t="s">
        <v>78</v>
      </c>
      <c r="D158" s="12" t="s">
        <v>199</v>
      </c>
      <c r="E158" s="12" t="s">
        <v>8</v>
      </c>
      <c r="F158" s="24">
        <f t="shared" si="10"/>
        <v>1186.17</v>
      </c>
      <c r="G158" s="24">
        <f t="shared" si="10"/>
        <v>1186.17</v>
      </c>
    </row>
    <row r="159" spans="1:7" ht="31.5" outlineLevel="1" x14ac:dyDescent="0.25">
      <c r="A159" s="11" t="s">
        <v>18</v>
      </c>
      <c r="B159" s="12" t="s">
        <v>41</v>
      </c>
      <c r="C159" s="12" t="s">
        <v>78</v>
      </c>
      <c r="D159" s="12" t="s">
        <v>199</v>
      </c>
      <c r="E159" s="12" t="s">
        <v>19</v>
      </c>
      <c r="F159" s="24">
        <f t="shared" si="10"/>
        <v>1186.17</v>
      </c>
      <c r="G159" s="24">
        <f t="shared" si="10"/>
        <v>1186.17</v>
      </c>
    </row>
    <row r="160" spans="1:7" ht="31.5" outlineLevel="1" x14ac:dyDescent="0.25">
      <c r="A160" s="11" t="s">
        <v>20</v>
      </c>
      <c r="B160" s="12" t="s">
        <v>41</v>
      </c>
      <c r="C160" s="12" t="s">
        <v>78</v>
      </c>
      <c r="D160" s="12" t="s">
        <v>199</v>
      </c>
      <c r="E160" s="12" t="s">
        <v>21</v>
      </c>
      <c r="F160" s="22">
        <v>1186.17</v>
      </c>
      <c r="G160" s="153">
        <v>1186.17</v>
      </c>
    </row>
    <row r="161" spans="1:7" outlineLevel="1" x14ac:dyDescent="0.25">
      <c r="A161" s="11" t="s">
        <v>80</v>
      </c>
      <c r="B161" s="12" t="s">
        <v>41</v>
      </c>
      <c r="C161" s="12" t="s">
        <v>81</v>
      </c>
      <c r="D161" s="12" t="s">
        <v>166</v>
      </c>
      <c r="E161" s="12" t="s">
        <v>8</v>
      </c>
      <c r="F161" s="24">
        <f t="shared" ref="F161:G165" si="11">F162</f>
        <v>6525.6100000000006</v>
      </c>
      <c r="G161" s="24">
        <f t="shared" si="11"/>
        <v>6364.87</v>
      </c>
    </row>
    <row r="162" spans="1:7" ht="47.25" outlineLevel="1" x14ac:dyDescent="0.25">
      <c r="A162" s="11" t="s">
        <v>491</v>
      </c>
      <c r="B162" s="12" t="s">
        <v>41</v>
      </c>
      <c r="C162" s="12" t="s">
        <v>81</v>
      </c>
      <c r="D162" s="12" t="s">
        <v>192</v>
      </c>
      <c r="E162" s="12" t="s">
        <v>8</v>
      </c>
      <c r="F162" s="24">
        <f t="shared" si="11"/>
        <v>6525.6100000000006</v>
      </c>
      <c r="G162" s="24">
        <f t="shared" si="11"/>
        <v>6364.87</v>
      </c>
    </row>
    <row r="163" spans="1:7" ht="47.25" outlineLevel="1" x14ac:dyDescent="0.25">
      <c r="A163" s="11" t="s">
        <v>492</v>
      </c>
      <c r="B163" s="12" t="s">
        <v>41</v>
      </c>
      <c r="C163" s="12" t="s">
        <v>81</v>
      </c>
      <c r="D163" s="12" t="s">
        <v>198</v>
      </c>
      <c r="E163" s="12" t="s">
        <v>8</v>
      </c>
      <c r="F163" s="24">
        <f>F164+F167</f>
        <v>6525.6100000000006</v>
      </c>
      <c r="G163" s="24">
        <f>G164+G167</f>
        <v>6364.87</v>
      </c>
    </row>
    <row r="164" spans="1:7" ht="78.75" outlineLevel="1" x14ac:dyDescent="0.25">
      <c r="A164" s="126" t="s">
        <v>82</v>
      </c>
      <c r="B164" s="12" t="s">
        <v>41</v>
      </c>
      <c r="C164" s="12" t="s">
        <v>81</v>
      </c>
      <c r="D164" s="12" t="s">
        <v>200</v>
      </c>
      <c r="E164" s="12" t="s">
        <v>8</v>
      </c>
      <c r="F164" s="24">
        <f t="shared" si="11"/>
        <v>2325.61</v>
      </c>
      <c r="G164" s="24">
        <f t="shared" si="11"/>
        <v>2164.87</v>
      </c>
    </row>
    <row r="165" spans="1:7" ht="31.5" outlineLevel="1" x14ac:dyDescent="0.25">
      <c r="A165" s="11" t="s">
        <v>18</v>
      </c>
      <c r="B165" s="12" t="s">
        <v>41</v>
      </c>
      <c r="C165" s="12" t="s">
        <v>81</v>
      </c>
      <c r="D165" s="12" t="s">
        <v>200</v>
      </c>
      <c r="E165" s="12" t="s">
        <v>19</v>
      </c>
      <c r="F165" s="24">
        <f t="shared" si="11"/>
        <v>2325.61</v>
      </c>
      <c r="G165" s="24">
        <f t="shared" si="11"/>
        <v>2164.87</v>
      </c>
    </row>
    <row r="166" spans="1:7" ht="31.5" outlineLevel="1" x14ac:dyDescent="0.25">
      <c r="A166" s="11" t="s">
        <v>20</v>
      </c>
      <c r="B166" s="12" t="s">
        <v>41</v>
      </c>
      <c r="C166" s="12" t="s">
        <v>81</v>
      </c>
      <c r="D166" s="12" t="s">
        <v>200</v>
      </c>
      <c r="E166" s="12" t="s">
        <v>21</v>
      </c>
      <c r="F166" s="22">
        <v>2325.61</v>
      </c>
      <c r="G166" s="153">
        <v>2164.87</v>
      </c>
    </row>
    <row r="167" spans="1:7" ht="47.25" outlineLevel="1" x14ac:dyDescent="0.25">
      <c r="A167" s="11" t="s">
        <v>566</v>
      </c>
      <c r="B167" s="12" t="s">
        <v>41</v>
      </c>
      <c r="C167" s="12" t="s">
        <v>81</v>
      </c>
      <c r="D167" s="12" t="s">
        <v>567</v>
      </c>
      <c r="E167" s="12" t="s">
        <v>8</v>
      </c>
      <c r="F167" s="22">
        <f>F168</f>
        <v>4200</v>
      </c>
      <c r="G167" s="22">
        <f>G168</f>
        <v>4200</v>
      </c>
    </row>
    <row r="168" spans="1:7" outlineLevel="1" x14ac:dyDescent="0.25">
      <c r="A168" s="11" t="s">
        <v>22</v>
      </c>
      <c r="B168" s="12" t="s">
        <v>41</v>
      </c>
      <c r="C168" s="12" t="s">
        <v>81</v>
      </c>
      <c r="D168" s="12" t="s">
        <v>567</v>
      </c>
      <c r="E168" s="12" t="s">
        <v>23</v>
      </c>
      <c r="F168" s="22">
        <f>F169</f>
        <v>4200</v>
      </c>
      <c r="G168" s="22">
        <f>G169</f>
        <v>4200</v>
      </c>
    </row>
    <row r="169" spans="1:7" ht="47.25" outlineLevel="1" x14ac:dyDescent="0.25">
      <c r="A169" s="11" t="s">
        <v>65</v>
      </c>
      <c r="B169" s="12" t="s">
        <v>41</v>
      </c>
      <c r="C169" s="12" t="s">
        <v>81</v>
      </c>
      <c r="D169" s="12" t="s">
        <v>567</v>
      </c>
      <c r="E169" s="12" t="s">
        <v>66</v>
      </c>
      <c r="F169" s="22">
        <v>4200</v>
      </c>
      <c r="G169" s="22">
        <v>4200</v>
      </c>
    </row>
    <row r="170" spans="1:7" outlineLevel="1" x14ac:dyDescent="0.25">
      <c r="A170" s="11" t="s">
        <v>83</v>
      </c>
      <c r="B170" s="12" t="s">
        <v>41</v>
      </c>
      <c r="C170" s="12" t="s">
        <v>84</v>
      </c>
      <c r="D170" s="12" t="s">
        <v>166</v>
      </c>
      <c r="E170" s="12" t="s">
        <v>8</v>
      </c>
      <c r="F170" s="24">
        <f t="shared" ref="F170:G173" si="12">F171</f>
        <v>250</v>
      </c>
      <c r="G170" s="24">
        <f t="shared" si="12"/>
        <v>250</v>
      </c>
    </row>
    <row r="171" spans="1:7" ht="47.25" outlineLevel="1" x14ac:dyDescent="0.25">
      <c r="A171" s="11" t="s">
        <v>491</v>
      </c>
      <c r="B171" s="12" t="s">
        <v>41</v>
      </c>
      <c r="C171" s="12" t="s">
        <v>84</v>
      </c>
      <c r="D171" s="12" t="s">
        <v>192</v>
      </c>
      <c r="E171" s="12" t="s">
        <v>8</v>
      </c>
      <c r="F171" s="24">
        <f t="shared" si="12"/>
        <v>250</v>
      </c>
      <c r="G171" s="24">
        <f t="shared" si="12"/>
        <v>250</v>
      </c>
    </row>
    <row r="172" spans="1:7" ht="31.5" outlineLevel="1" x14ac:dyDescent="0.25">
      <c r="A172" s="126" t="s">
        <v>85</v>
      </c>
      <c r="B172" s="12" t="s">
        <v>41</v>
      </c>
      <c r="C172" s="12" t="s">
        <v>84</v>
      </c>
      <c r="D172" s="12" t="s">
        <v>201</v>
      </c>
      <c r="E172" s="12" t="s">
        <v>8</v>
      </c>
      <c r="F172" s="24">
        <f t="shared" si="12"/>
        <v>250</v>
      </c>
      <c r="G172" s="24">
        <f t="shared" si="12"/>
        <v>250</v>
      </c>
    </row>
    <row r="173" spans="1:7" ht="31.5" outlineLevel="1" x14ac:dyDescent="0.25">
      <c r="A173" s="11" t="s">
        <v>18</v>
      </c>
      <c r="B173" s="12" t="s">
        <v>41</v>
      </c>
      <c r="C173" s="12" t="s">
        <v>84</v>
      </c>
      <c r="D173" s="12" t="s">
        <v>201</v>
      </c>
      <c r="E173" s="12" t="s">
        <v>19</v>
      </c>
      <c r="F173" s="24">
        <f t="shared" si="12"/>
        <v>250</v>
      </c>
      <c r="G173" s="24">
        <f t="shared" si="12"/>
        <v>250</v>
      </c>
    </row>
    <row r="174" spans="1:7" ht="31.5" outlineLevel="1" x14ac:dyDescent="0.25">
      <c r="A174" s="11" t="s">
        <v>20</v>
      </c>
      <c r="B174" s="12" t="s">
        <v>41</v>
      </c>
      <c r="C174" s="12" t="s">
        <v>84</v>
      </c>
      <c r="D174" s="12" t="s">
        <v>201</v>
      </c>
      <c r="E174" s="12" t="s">
        <v>21</v>
      </c>
      <c r="F174" s="22">
        <v>250</v>
      </c>
      <c r="G174" s="153">
        <v>250</v>
      </c>
    </row>
    <row r="175" spans="1:7" outlineLevel="1" x14ac:dyDescent="0.25">
      <c r="A175" s="11" t="s">
        <v>86</v>
      </c>
      <c r="B175" s="12" t="s">
        <v>41</v>
      </c>
      <c r="C175" s="12" t="s">
        <v>87</v>
      </c>
      <c r="D175" s="12" t="s">
        <v>166</v>
      </c>
      <c r="E175" s="12" t="s">
        <v>8</v>
      </c>
      <c r="F175" s="24">
        <f>F176</f>
        <v>155</v>
      </c>
      <c r="G175" s="24">
        <f>G176</f>
        <v>155</v>
      </c>
    </row>
    <row r="176" spans="1:7" outlineLevel="2" x14ac:dyDescent="0.25">
      <c r="A176" s="11" t="s">
        <v>88</v>
      </c>
      <c r="B176" s="12" t="s">
        <v>41</v>
      </c>
      <c r="C176" s="12" t="s">
        <v>89</v>
      </c>
      <c r="D176" s="12" t="s">
        <v>166</v>
      </c>
      <c r="E176" s="12" t="s">
        <v>8</v>
      </c>
      <c r="F176" s="24">
        <f>F177</f>
        <v>155</v>
      </c>
      <c r="G176" s="24">
        <f>G177</f>
        <v>155</v>
      </c>
    </row>
    <row r="177" spans="1:7" ht="31.5" outlineLevel="3" x14ac:dyDescent="0.25">
      <c r="A177" s="11" t="s">
        <v>480</v>
      </c>
      <c r="B177" s="12" t="s">
        <v>41</v>
      </c>
      <c r="C177" s="12" t="s">
        <v>89</v>
      </c>
      <c r="D177" s="12" t="s">
        <v>202</v>
      </c>
      <c r="E177" s="12" t="s">
        <v>8</v>
      </c>
      <c r="F177" s="24">
        <f>F178+F182+F185</f>
        <v>155</v>
      </c>
      <c r="G177" s="24">
        <f>G178+G182+G185</f>
        <v>155</v>
      </c>
    </row>
    <row r="178" spans="1:7" ht="47.25" outlineLevel="3" x14ac:dyDescent="0.25">
      <c r="A178" s="11" t="s">
        <v>459</v>
      </c>
      <c r="B178" s="12" t="s">
        <v>41</v>
      </c>
      <c r="C178" s="12" t="s">
        <v>89</v>
      </c>
      <c r="D178" s="12" t="s">
        <v>460</v>
      </c>
      <c r="E178" s="12" t="s">
        <v>8</v>
      </c>
      <c r="F178" s="24">
        <f t="shared" ref="F178:G180" si="13">F179</f>
        <v>80</v>
      </c>
      <c r="G178" s="24">
        <f t="shared" si="13"/>
        <v>80</v>
      </c>
    </row>
    <row r="179" spans="1:7" ht="31.5" outlineLevel="3" x14ac:dyDescent="0.25">
      <c r="A179" s="11" t="s">
        <v>461</v>
      </c>
      <c r="B179" s="12" t="s">
        <v>41</v>
      </c>
      <c r="C179" s="12" t="s">
        <v>89</v>
      </c>
      <c r="D179" s="12" t="s">
        <v>462</v>
      </c>
      <c r="E179" s="12" t="s">
        <v>8</v>
      </c>
      <c r="F179" s="24">
        <f t="shared" si="13"/>
        <v>80</v>
      </c>
      <c r="G179" s="24">
        <f t="shared" si="13"/>
        <v>80</v>
      </c>
    </row>
    <row r="180" spans="1:7" ht="31.5" outlineLevel="3" x14ac:dyDescent="0.25">
      <c r="A180" s="11" t="s">
        <v>18</v>
      </c>
      <c r="B180" s="12" t="s">
        <v>41</v>
      </c>
      <c r="C180" s="12" t="s">
        <v>89</v>
      </c>
      <c r="D180" s="12" t="s">
        <v>462</v>
      </c>
      <c r="E180" s="12" t="s">
        <v>19</v>
      </c>
      <c r="F180" s="24">
        <f t="shared" si="13"/>
        <v>80</v>
      </c>
      <c r="G180" s="24">
        <f t="shared" si="13"/>
        <v>80</v>
      </c>
    </row>
    <row r="181" spans="1:7" ht="31.5" outlineLevel="3" x14ac:dyDescent="0.25">
      <c r="A181" s="11" t="s">
        <v>20</v>
      </c>
      <c r="B181" s="12" t="s">
        <v>41</v>
      </c>
      <c r="C181" s="12" t="s">
        <v>89</v>
      </c>
      <c r="D181" s="12" t="s">
        <v>462</v>
      </c>
      <c r="E181" s="12" t="s">
        <v>21</v>
      </c>
      <c r="F181" s="24">
        <v>80</v>
      </c>
      <c r="G181" s="24">
        <v>80</v>
      </c>
    </row>
    <row r="182" spans="1:7" ht="31.5" outlineLevel="5" x14ac:dyDescent="0.25">
      <c r="A182" s="11" t="s">
        <v>91</v>
      </c>
      <c r="B182" s="12" t="s">
        <v>41</v>
      </c>
      <c r="C182" s="12" t="s">
        <v>89</v>
      </c>
      <c r="D182" s="12" t="s">
        <v>203</v>
      </c>
      <c r="E182" s="12" t="s">
        <v>8</v>
      </c>
      <c r="F182" s="24">
        <f>F183</f>
        <v>45</v>
      </c>
      <c r="G182" s="24">
        <f>G183</f>
        <v>45</v>
      </c>
    </row>
    <row r="183" spans="1:7" ht="31.5" outlineLevel="6" x14ac:dyDescent="0.25">
      <c r="A183" s="11" t="s">
        <v>18</v>
      </c>
      <c r="B183" s="12" t="s">
        <v>41</v>
      </c>
      <c r="C183" s="12" t="s">
        <v>89</v>
      </c>
      <c r="D183" s="12" t="s">
        <v>203</v>
      </c>
      <c r="E183" s="12" t="s">
        <v>19</v>
      </c>
      <c r="F183" s="24">
        <f>F184</f>
        <v>45</v>
      </c>
      <c r="G183" s="24">
        <f>G184</f>
        <v>45</v>
      </c>
    </row>
    <row r="184" spans="1:7" ht="31.5" outlineLevel="7" x14ac:dyDescent="0.25">
      <c r="A184" s="11" t="s">
        <v>20</v>
      </c>
      <c r="B184" s="12" t="s">
        <v>41</v>
      </c>
      <c r="C184" s="12" t="s">
        <v>89</v>
      </c>
      <c r="D184" s="12" t="s">
        <v>203</v>
      </c>
      <c r="E184" s="12" t="s">
        <v>21</v>
      </c>
      <c r="F184" s="22">
        <v>45</v>
      </c>
      <c r="G184" s="153">
        <v>45</v>
      </c>
    </row>
    <row r="185" spans="1:7" outlineLevel="5" x14ac:dyDescent="0.25">
      <c r="A185" s="11" t="s">
        <v>90</v>
      </c>
      <c r="B185" s="12" t="s">
        <v>41</v>
      </c>
      <c r="C185" s="12" t="s">
        <v>89</v>
      </c>
      <c r="D185" s="12" t="s">
        <v>463</v>
      </c>
      <c r="E185" s="12" t="s">
        <v>8</v>
      </c>
      <c r="F185" s="24">
        <f>F186</f>
        <v>30</v>
      </c>
      <c r="G185" s="24">
        <f>G186</f>
        <v>30</v>
      </c>
    </row>
    <row r="186" spans="1:7" ht="31.5" outlineLevel="6" x14ac:dyDescent="0.25">
      <c r="A186" s="11" t="s">
        <v>18</v>
      </c>
      <c r="B186" s="12" t="s">
        <v>41</v>
      </c>
      <c r="C186" s="12" t="s">
        <v>89</v>
      </c>
      <c r="D186" s="12" t="s">
        <v>463</v>
      </c>
      <c r="E186" s="12" t="s">
        <v>19</v>
      </c>
      <c r="F186" s="24">
        <f>F187</f>
        <v>30</v>
      </c>
      <c r="G186" s="24">
        <f>G187</f>
        <v>30</v>
      </c>
    </row>
    <row r="187" spans="1:7" ht="31.5" outlineLevel="7" x14ac:dyDescent="0.25">
      <c r="A187" s="11" t="s">
        <v>20</v>
      </c>
      <c r="B187" s="12" t="s">
        <v>41</v>
      </c>
      <c r="C187" s="12" t="s">
        <v>89</v>
      </c>
      <c r="D187" s="12" t="s">
        <v>463</v>
      </c>
      <c r="E187" s="12" t="s">
        <v>21</v>
      </c>
      <c r="F187" s="22">
        <v>30</v>
      </c>
      <c r="G187" s="153">
        <v>30</v>
      </c>
    </row>
    <row r="188" spans="1:7" outlineLevel="1" x14ac:dyDescent="0.25">
      <c r="A188" s="11" t="s">
        <v>92</v>
      </c>
      <c r="B188" s="12" t="s">
        <v>41</v>
      </c>
      <c r="C188" s="12" t="s">
        <v>93</v>
      </c>
      <c r="D188" s="12" t="s">
        <v>166</v>
      </c>
      <c r="E188" s="12" t="s">
        <v>8</v>
      </c>
      <c r="F188" s="24">
        <f>F189</f>
        <v>11320.73</v>
      </c>
      <c r="G188" s="24">
        <f>G189</f>
        <v>11320.73</v>
      </c>
    </row>
    <row r="189" spans="1:7" outlineLevel="2" x14ac:dyDescent="0.25">
      <c r="A189" s="11" t="s">
        <v>571</v>
      </c>
      <c r="B189" s="12" t="s">
        <v>41</v>
      </c>
      <c r="C189" s="12" t="s">
        <v>570</v>
      </c>
      <c r="D189" s="12" t="s">
        <v>166</v>
      </c>
      <c r="E189" s="12" t="s">
        <v>8</v>
      </c>
      <c r="F189" s="24">
        <f t="shared" ref="F189:G192" si="14">F190</f>
        <v>11320.73</v>
      </c>
      <c r="G189" s="24">
        <f t="shared" si="14"/>
        <v>11320.73</v>
      </c>
    </row>
    <row r="190" spans="1:7" ht="31.5" outlineLevel="3" x14ac:dyDescent="0.25">
      <c r="A190" s="11" t="s">
        <v>479</v>
      </c>
      <c r="B190" s="12" t="s">
        <v>41</v>
      </c>
      <c r="C190" s="12" t="s">
        <v>570</v>
      </c>
      <c r="D190" s="12" t="s">
        <v>204</v>
      </c>
      <c r="E190" s="12" t="s">
        <v>8</v>
      </c>
      <c r="F190" s="24">
        <f t="shared" si="14"/>
        <v>11320.73</v>
      </c>
      <c r="G190" s="24">
        <f t="shared" si="14"/>
        <v>11320.73</v>
      </c>
    </row>
    <row r="191" spans="1:7" ht="47.25" outlineLevel="5" x14ac:dyDescent="0.25">
      <c r="A191" s="11" t="s">
        <v>96</v>
      </c>
      <c r="B191" s="12" t="s">
        <v>41</v>
      </c>
      <c r="C191" s="12" t="s">
        <v>570</v>
      </c>
      <c r="D191" s="12" t="s">
        <v>205</v>
      </c>
      <c r="E191" s="12" t="s">
        <v>8</v>
      </c>
      <c r="F191" s="24">
        <f t="shared" si="14"/>
        <v>11320.73</v>
      </c>
      <c r="G191" s="24">
        <f t="shared" si="14"/>
        <v>11320.73</v>
      </c>
    </row>
    <row r="192" spans="1:7" ht="31.5" outlineLevel="6" x14ac:dyDescent="0.25">
      <c r="A192" s="11" t="s">
        <v>53</v>
      </c>
      <c r="B192" s="12" t="s">
        <v>41</v>
      </c>
      <c r="C192" s="12" t="s">
        <v>570</v>
      </c>
      <c r="D192" s="12" t="s">
        <v>205</v>
      </c>
      <c r="E192" s="12" t="s">
        <v>54</v>
      </c>
      <c r="F192" s="24">
        <f t="shared" si="14"/>
        <v>11320.73</v>
      </c>
      <c r="G192" s="24">
        <f t="shared" si="14"/>
        <v>11320.73</v>
      </c>
    </row>
    <row r="193" spans="1:7" outlineLevel="7" x14ac:dyDescent="0.25">
      <c r="A193" s="11" t="s">
        <v>97</v>
      </c>
      <c r="B193" s="12" t="s">
        <v>41</v>
      </c>
      <c r="C193" s="12" t="s">
        <v>570</v>
      </c>
      <c r="D193" s="12" t="s">
        <v>205</v>
      </c>
      <c r="E193" s="12" t="s">
        <v>98</v>
      </c>
      <c r="F193" s="22">
        <v>11320.73</v>
      </c>
      <c r="G193" s="153">
        <v>11320.73</v>
      </c>
    </row>
    <row r="194" spans="1:7" outlineLevel="1" x14ac:dyDescent="0.25">
      <c r="A194" s="11" t="s">
        <v>103</v>
      </c>
      <c r="B194" s="12" t="s">
        <v>41</v>
      </c>
      <c r="C194" s="12" t="s">
        <v>104</v>
      </c>
      <c r="D194" s="12" t="s">
        <v>166</v>
      </c>
      <c r="E194" s="12" t="s">
        <v>8</v>
      </c>
      <c r="F194" s="24">
        <f>F195</f>
        <v>6569.72</v>
      </c>
      <c r="G194" s="24">
        <f>G195</f>
        <v>6656.18</v>
      </c>
    </row>
    <row r="195" spans="1:7" outlineLevel="2" x14ac:dyDescent="0.25">
      <c r="A195" s="11" t="s">
        <v>105</v>
      </c>
      <c r="B195" s="12" t="s">
        <v>41</v>
      </c>
      <c r="C195" s="12" t="s">
        <v>106</v>
      </c>
      <c r="D195" s="12" t="s">
        <v>166</v>
      </c>
      <c r="E195" s="12" t="s">
        <v>8</v>
      </c>
      <c r="F195" s="24">
        <f>F196</f>
        <v>6569.72</v>
      </c>
      <c r="G195" s="24">
        <f>G196</f>
        <v>6656.18</v>
      </c>
    </row>
    <row r="196" spans="1:7" ht="31.5" outlineLevel="3" x14ac:dyDescent="0.25">
      <c r="A196" s="11" t="s">
        <v>479</v>
      </c>
      <c r="B196" s="12" t="s">
        <v>41</v>
      </c>
      <c r="C196" s="12" t="s">
        <v>106</v>
      </c>
      <c r="D196" s="12" t="s">
        <v>204</v>
      </c>
      <c r="E196" s="12" t="s">
        <v>8</v>
      </c>
      <c r="F196" s="24">
        <f>F197+F202</f>
        <v>6569.72</v>
      </c>
      <c r="G196" s="24">
        <f>G197+G202</f>
        <v>6656.18</v>
      </c>
    </row>
    <row r="197" spans="1:7" outlineLevel="5" x14ac:dyDescent="0.25">
      <c r="A197" s="11" t="s">
        <v>107</v>
      </c>
      <c r="B197" s="12" t="s">
        <v>41</v>
      </c>
      <c r="C197" s="12" t="s">
        <v>106</v>
      </c>
      <c r="D197" s="12" t="s">
        <v>208</v>
      </c>
      <c r="E197" s="12" t="s">
        <v>8</v>
      </c>
      <c r="F197" s="24">
        <f>F198+F200</f>
        <v>824</v>
      </c>
      <c r="G197" s="24">
        <f>G198+G200</f>
        <v>824</v>
      </c>
    </row>
    <row r="198" spans="1:7" ht="31.5" outlineLevel="6" x14ac:dyDescent="0.25">
      <c r="A198" s="11" t="s">
        <v>53</v>
      </c>
      <c r="B198" s="12" t="s">
        <v>41</v>
      </c>
      <c r="C198" s="12" t="s">
        <v>106</v>
      </c>
      <c r="D198" s="12" t="s">
        <v>208</v>
      </c>
      <c r="E198" s="12" t="s">
        <v>54</v>
      </c>
      <c r="F198" s="24">
        <f>F199</f>
        <v>710</v>
      </c>
      <c r="G198" s="24">
        <f>G199</f>
        <v>710</v>
      </c>
    </row>
    <row r="199" spans="1:7" outlineLevel="7" x14ac:dyDescent="0.25">
      <c r="A199" s="11" t="s">
        <v>97</v>
      </c>
      <c r="B199" s="12" t="s">
        <v>41</v>
      </c>
      <c r="C199" s="12" t="s">
        <v>106</v>
      </c>
      <c r="D199" s="12" t="s">
        <v>208</v>
      </c>
      <c r="E199" s="12" t="s">
        <v>98</v>
      </c>
      <c r="F199" s="22">
        <v>710</v>
      </c>
      <c r="G199" s="153">
        <v>710</v>
      </c>
    </row>
    <row r="200" spans="1:7" ht="31.5" outlineLevel="7" x14ac:dyDescent="0.25">
      <c r="A200" s="11" t="s">
        <v>53</v>
      </c>
      <c r="B200" s="12" t="s">
        <v>41</v>
      </c>
      <c r="C200" s="12" t="s">
        <v>106</v>
      </c>
      <c r="D200" s="12" t="s">
        <v>208</v>
      </c>
      <c r="E200" s="12" t="s">
        <v>54</v>
      </c>
      <c r="F200" s="24">
        <f>F201</f>
        <v>114</v>
      </c>
      <c r="G200" s="24">
        <f>G201</f>
        <v>114</v>
      </c>
    </row>
    <row r="201" spans="1:7" ht="47.25" outlineLevel="7" x14ac:dyDescent="0.25">
      <c r="A201" s="11" t="s">
        <v>569</v>
      </c>
      <c r="B201" s="12" t="s">
        <v>41</v>
      </c>
      <c r="C201" s="12" t="s">
        <v>106</v>
      </c>
      <c r="D201" s="12" t="s">
        <v>208</v>
      </c>
      <c r="E201" s="12" t="s">
        <v>568</v>
      </c>
      <c r="F201" s="22">
        <v>114</v>
      </c>
      <c r="G201" s="153">
        <v>114</v>
      </c>
    </row>
    <row r="202" spans="1:7" ht="47.25" outlineLevel="7" x14ac:dyDescent="0.25">
      <c r="A202" s="127" t="s">
        <v>108</v>
      </c>
      <c r="B202" s="12" t="s">
        <v>41</v>
      </c>
      <c r="C202" s="12" t="s">
        <v>106</v>
      </c>
      <c r="D202" s="12" t="s">
        <v>209</v>
      </c>
      <c r="E202" s="12" t="s">
        <v>8</v>
      </c>
      <c r="F202" s="24">
        <f>F203</f>
        <v>5745.72</v>
      </c>
      <c r="G202" s="24">
        <f>G203</f>
        <v>5832.18</v>
      </c>
    </row>
    <row r="203" spans="1:7" ht="31.5" outlineLevel="7" x14ac:dyDescent="0.25">
      <c r="A203" s="11" t="s">
        <v>53</v>
      </c>
      <c r="B203" s="12" t="s">
        <v>41</v>
      </c>
      <c r="C203" s="12" t="s">
        <v>106</v>
      </c>
      <c r="D203" s="12" t="s">
        <v>209</v>
      </c>
      <c r="E203" s="12" t="s">
        <v>54</v>
      </c>
      <c r="F203" s="24">
        <f>F204</f>
        <v>5745.72</v>
      </c>
      <c r="G203" s="24">
        <f>G204</f>
        <v>5832.18</v>
      </c>
    </row>
    <row r="204" spans="1:7" outlineLevel="7" x14ac:dyDescent="0.25">
      <c r="A204" s="11" t="s">
        <v>97</v>
      </c>
      <c r="B204" s="12" t="s">
        <v>41</v>
      </c>
      <c r="C204" s="12" t="s">
        <v>106</v>
      </c>
      <c r="D204" s="12" t="s">
        <v>209</v>
      </c>
      <c r="E204" s="12" t="s">
        <v>98</v>
      </c>
      <c r="F204" s="22">
        <v>5745.72</v>
      </c>
      <c r="G204" s="153">
        <v>5832.18</v>
      </c>
    </row>
    <row r="205" spans="1:7" outlineLevel="1" x14ac:dyDescent="0.25">
      <c r="A205" s="11" t="s">
        <v>109</v>
      </c>
      <c r="B205" s="12" t="s">
        <v>41</v>
      </c>
      <c r="C205" s="12" t="s">
        <v>110</v>
      </c>
      <c r="D205" s="12" t="s">
        <v>166</v>
      </c>
      <c r="E205" s="12" t="s">
        <v>8</v>
      </c>
      <c r="F205" s="24">
        <f>F206+F211</f>
        <v>3760.95</v>
      </c>
      <c r="G205" s="24">
        <f>G206+G211</f>
        <v>3760.95</v>
      </c>
    </row>
    <row r="206" spans="1:7" outlineLevel="2" x14ac:dyDescent="0.25">
      <c r="A206" s="11" t="s">
        <v>111</v>
      </c>
      <c r="B206" s="12" t="s">
        <v>41</v>
      </c>
      <c r="C206" s="12" t="s">
        <v>112</v>
      </c>
      <c r="D206" s="12" t="s">
        <v>166</v>
      </c>
      <c r="E206" s="12" t="s">
        <v>8</v>
      </c>
      <c r="F206" s="24">
        <f t="shared" ref="F206:G209" si="15">F207</f>
        <v>3077.95</v>
      </c>
      <c r="G206" s="24">
        <f t="shared" si="15"/>
        <v>3077.95</v>
      </c>
    </row>
    <row r="207" spans="1:7" ht="31.5" outlineLevel="4" x14ac:dyDescent="0.25">
      <c r="A207" s="11" t="s">
        <v>182</v>
      </c>
      <c r="B207" s="12" t="s">
        <v>41</v>
      </c>
      <c r="C207" s="12" t="s">
        <v>112</v>
      </c>
      <c r="D207" s="12" t="s">
        <v>167</v>
      </c>
      <c r="E207" s="12" t="s">
        <v>8</v>
      </c>
      <c r="F207" s="24">
        <f t="shared" si="15"/>
        <v>3077.95</v>
      </c>
      <c r="G207" s="24">
        <f t="shared" si="15"/>
        <v>3077.95</v>
      </c>
    </row>
    <row r="208" spans="1:7" outlineLevel="5" x14ac:dyDescent="0.25">
      <c r="A208" s="11" t="s">
        <v>113</v>
      </c>
      <c r="B208" s="12" t="s">
        <v>41</v>
      </c>
      <c r="C208" s="12" t="s">
        <v>112</v>
      </c>
      <c r="D208" s="12" t="s">
        <v>210</v>
      </c>
      <c r="E208" s="12" t="s">
        <v>8</v>
      </c>
      <c r="F208" s="24">
        <f t="shared" si="15"/>
        <v>3077.95</v>
      </c>
      <c r="G208" s="24">
        <f t="shared" si="15"/>
        <v>3077.95</v>
      </c>
    </row>
    <row r="209" spans="1:8" outlineLevel="6" x14ac:dyDescent="0.25">
      <c r="A209" s="11" t="s">
        <v>114</v>
      </c>
      <c r="B209" s="12" t="s">
        <v>41</v>
      </c>
      <c r="C209" s="12" t="s">
        <v>112</v>
      </c>
      <c r="D209" s="12" t="s">
        <v>210</v>
      </c>
      <c r="E209" s="12" t="s">
        <v>115</v>
      </c>
      <c r="F209" s="24">
        <f t="shared" si="15"/>
        <v>3077.95</v>
      </c>
      <c r="G209" s="24">
        <f t="shared" si="15"/>
        <v>3077.95</v>
      </c>
    </row>
    <row r="210" spans="1:8" outlineLevel="7" x14ac:dyDescent="0.25">
      <c r="A210" s="11" t="s">
        <v>116</v>
      </c>
      <c r="B210" s="12" t="s">
        <v>41</v>
      </c>
      <c r="C210" s="12" t="s">
        <v>112</v>
      </c>
      <c r="D210" s="12" t="s">
        <v>210</v>
      </c>
      <c r="E210" s="12" t="s">
        <v>117</v>
      </c>
      <c r="F210" s="22">
        <v>3077.95</v>
      </c>
      <c r="G210" s="153">
        <v>3077.95</v>
      </c>
    </row>
    <row r="211" spans="1:8" outlineLevel="7" x14ac:dyDescent="0.25">
      <c r="A211" s="11" t="s">
        <v>118</v>
      </c>
      <c r="B211" s="12" t="s">
        <v>41</v>
      </c>
      <c r="C211" s="12" t="s">
        <v>119</v>
      </c>
      <c r="D211" s="12" t="s">
        <v>166</v>
      </c>
      <c r="E211" s="12" t="s">
        <v>8</v>
      </c>
      <c r="F211" s="24">
        <f>F212</f>
        <v>683</v>
      </c>
      <c r="G211" s="24">
        <f>G212</f>
        <v>683</v>
      </c>
    </row>
    <row r="212" spans="1:8" ht="31.5" outlineLevel="7" x14ac:dyDescent="0.25">
      <c r="A212" s="11" t="s">
        <v>484</v>
      </c>
      <c r="B212" s="12" t="s">
        <v>41</v>
      </c>
      <c r="C212" s="12" t="s">
        <v>119</v>
      </c>
      <c r="D212" s="12" t="s">
        <v>173</v>
      </c>
      <c r="E212" s="12" t="s">
        <v>8</v>
      </c>
      <c r="F212" s="24">
        <f>F213+F217</f>
        <v>683</v>
      </c>
      <c r="G212" s="24">
        <f>G213+G217</f>
        <v>683</v>
      </c>
    </row>
    <row r="213" spans="1:8" ht="31.5" outlineLevel="7" x14ac:dyDescent="0.25">
      <c r="A213" s="11" t="s">
        <v>542</v>
      </c>
      <c r="B213" s="12" t="s">
        <v>41</v>
      </c>
      <c r="C213" s="12" t="s">
        <v>119</v>
      </c>
      <c r="D213" s="12" t="s">
        <v>211</v>
      </c>
      <c r="E213" s="12" t="s">
        <v>8</v>
      </c>
      <c r="F213" s="24">
        <f t="shared" ref="F213:G215" si="16">F214</f>
        <v>510</v>
      </c>
      <c r="G213" s="24">
        <f t="shared" si="16"/>
        <v>510</v>
      </c>
    </row>
    <row r="214" spans="1:8" ht="31.5" outlineLevel="7" x14ac:dyDescent="0.25">
      <c r="A214" s="11" t="s">
        <v>123</v>
      </c>
      <c r="B214" s="12" t="s">
        <v>41</v>
      </c>
      <c r="C214" s="12" t="s">
        <v>119</v>
      </c>
      <c r="D214" s="12" t="s">
        <v>212</v>
      </c>
      <c r="E214" s="12" t="s">
        <v>8</v>
      </c>
      <c r="F214" s="24">
        <f t="shared" si="16"/>
        <v>510</v>
      </c>
      <c r="G214" s="24">
        <f t="shared" si="16"/>
        <v>510</v>
      </c>
    </row>
    <row r="215" spans="1:8" outlineLevel="7" x14ac:dyDescent="0.25">
      <c r="A215" s="11" t="s">
        <v>114</v>
      </c>
      <c r="B215" s="12" t="s">
        <v>41</v>
      </c>
      <c r="C215" s="12" t="s">
        <v>119</v>
      </c>
      <c r="D215" s="12" t="s">
        <v>212</v>
      </c>
      <c r="E215" s="12" t="s">
        <v>115</v>
      </c>
      <c r="F215" s="24">
        <f t="shared" si="16"/>
        <v>510</v>
      </c>
      <c r="G215" s="24">
        <f t="shared" si="16"/>
        <v>510</v>
      </c>
    </row>
    <row r="216" spans="1:8" ht="31.5" outlineLevel="7" x14ac:dyDescent="0.25">
      <c r="A216" s="11" t="s">
        <v>121</v>
      </c>
      <c r="B216" s="12" t="s">
        <v>41</v>
      </c>
      <c r="C216" s="12" t="s">
        <v>119</v>
      </c>
      <c r="D216" s="12" t="s">
        <v>212</v>
      </c>
      <c r="E216" s="12" t="s">
        <v>122</v>
      </c>
      <c r="F216" s="22">
        <v>510</v>
      </c>
      <c r="G216" s="153">
        <v>510</v>
      </c>
      <c r="H216" s="156"/>
    </row>
    <row r="217" spans="1:8" ht="31.5" outlineLevel="7" x14ac:dyDescent="0.25">
      <c r="A217" s="11" t="s">
        <v>120</v>
      </c>
      <c r="B217" s="12" t="s">
        <v>41</v>
      </c>
      <c r="C217" s="12" t="s">
        <v>119</v>
      </c>
      <c r="D217" s="12" t="s">
        <v>464</v>
      </c>
      <c r="E217" s="12" t="s">
        <v>8</v>
      </c>
      <c r="F217" s="24">
        <f>F218</f>
        <v>173</v>
      </c>
      <c r="G217" s="24">
        <f>G218</f>
        <v>173</v>
      </c>
    </row>
    <row r="218" spans="1:8" outlineLevel="7" x14ac:dyDescent="0.25">
      <c r="A218" s="11" t="s">
        <v>114</v>
      </c>
      <c r="B218" s="12" t="s">
        <v>41</v>
      </c>
      <c r="C218" s="12" t="s">
        <v>119</v>
      </c>
      <c r="D218" s="12" t="s">
        <v>464</v>
      </c>
      <c r="E218" s="12" t="s">
        <v>115</v>
      </c>
      <c r="F218" s="24">
        <f>F219</f>
        <v>173</v>
      </c>
      <c r="G218" s="24">
        <f>G219</f>
        <v>173</v>
      </c>
    </row>
    <row r="219" spans="1:8" ht="31.5" outlineLevel="1" x14ac:dyDescent="0.25">
      <c r="A219" s="11" t="s">
        <v>121</v>
      </c>
      <c r="B219" s="12" t="s">
        <v>41</v>
      </c>
      <c r="C219" s="12" t="s">
        <v>119</v>
      </c>
      <c r="D219" s="12" t="s">
        <v>464</v>
      </c>
      <c r="E219" s="12" t="s">
        <v>122</v>
      </c>
      <c r="F219" s="22">
        <v>173</v>
      </c>
      <c r="G219" s="153">
        <v>173</v>
      </c>
    </row>
    <row r="220" spans="1:8" outlineLevel="1" x14ac:dyDescent="0.25">
      <c r="A220" s="11" t="s">
        <v>129</v>
      </c>
      <c r="B220" s="12" t="s">
        <v>41</v>
      </c>
      <c r="C220" s="12" t="s">
        <v>130</v>
      </c>
      <c r="D220" s="12" t="s">
        <v>166</v>
      </c>
      <c r="E220" s="12" t="s">
        <v>8</v>
      </c>
      <c r="F220" s="24">
        <f t="shared" ref="F220:G225" si="17">F221</f>
        <v>881.25</v>
      </c>
      <c r="G220" s="24">
        <f t="shared" si="17"/>
        <v>881.25</v>
      </c>
    </row>
    <row r="221" spans="1:8" outlineLevel="2" x14ac:dyDescent="0.25">
      <c r="A221" s="11" t="s">
        <v>131</v>
      </c>
      <c r="B221" s="12" t="s">
        <v>41</v>
      </c>
      <c r="C221" s="12" t="s">
        <v>132</v>
      </c>
      <c r="D221" s="12" t="s">
        <v>166</v>
      </c>
      <c r="E221" s="12" t="s">
        <v>8</v>
      </c>
      <c r="F221" s="24">
        <f t="shared" si="17"/>
        <v>881.25</v>
      </c>
      <c r="G221" s="24">
        <f t="shared" si="17"/>
        <v>881.25</v>
      </c>
    </row>
    <row r="222" spans="1:8" ht="47.25" outlineLevel="3" x14ac:dyDescent="0.25">
      <c r="A222" s="11" t="s">
        <v>539</v>
      </c>
      <c r="B222" s="12" t="s">
        <v>41</v>
      </c>
      <c r="C222" s="12" t="s">
        <v>132</v>
      </c>
      <c r="D222" s="12" t="s">
        <v>169</v>
      </c>
      <c r="E222" s="12" t="s">
        <v>8</v>
      </c>
      <c r="F222" s="24">
        <f t="shared" si="17"/>
        <v>881.25</v>
      </c>
      <c r="G222" s="24">
        <f t="shared" si="17"/>
        <v>881.25</v>
      </c>
    </row>
    <row r="223" spans="1:8" ht="47.25" outlineLevel="4" x14ac:dyDescent="0.25">
      <c r="A223" s="123" t="s">
        <v>548</v>
      </c>
      <c r="B223" s="12" t="s">
        <v>41</v>
      </c>
      <c r="C223" s="12" t="s">
        <v>132</v>
      </c>
      <c r="D223" s="12" t="s">
        <v>465</v>
      </c>
      <c r="E223" s="12" t="s">
        <v>8</v>
      </c>
      <c r="F223" s="24">
        <f t="shared" si="17"/>
        <v>881.25</v>
      </c>
      <c r="G223" s="24">
        <f t="shared" si="17"/>
        <v>881.25</v>
      </c>
    </row>
    <row r="224" spans="1:8" ht="47.25" outlineLevel="5" x14ac:dyDescent="0.25">
      <c r="A224" s="11" t="s">
        <v>133</v>
      </c>
      <c r="B224" s="12" t="s">
        <v>41</v>
      </c>
      <c r="C224" s="12" t="s">
        <v>132</v>
      </c>
      <c r="D224" s="12" t="s">
        <v>466</v>
      </c>
      <c r="E224" s="12" t="s">
        <v>8</v>
      </c>
      <c r="F224" s="24">
        <f t="shared" si="17"/>
        <v>881.25</v>
      </c>
      <c r="G224" s="24">
        <f t="shared" si="17"/>
        <v>881.25</v>
      </c>
    </row>
    <row r="225" spans="1:7" ht="31.5" outlineLevel="6" x14ac:dyDescent="0.25">
      <c r="A225" s="11" t="s">
        <v>53</v>
      </c>
      <c r="B225" s="12" t="s">
        <v>41</v>
      </c>
      <c r="C225" s="12" t="s">
        <v>132</v>
      </c>
      <c r="D225" s="12" t="s">
        <v>466</v>
      </c>
      <c r="E225" s="12" t="s">
        <v>54</v>
      </c>
      <c r="F225" s="24">
        <f t="shared" si="17"/>
        <v>881.25</v>
      </c>
      <c r="G225" s="24">
        <f t="shared" si="17"/>
        <v>881.25</v>
      </c>
    </row>
    <row r="226" spans="1:7" outlineLevel="7" x14ac:dyDescent="0.25">
      <c r="A226" s="11" t="s">
        <v>55</v>
      </c>
      <c r="B226" s="12" t="s">
        <v>41</v>
      </c>
      <c r="C226" s="12" t="s">
        <v>132</v>
      </c>
      <c r="D226" s="12" t="s">
        <v>466</v>
      </c>
      <c r="E226" s="12" t="s">
        <v>56</v>
      </c>
      <c r="F226" s="22">
        <v>881.25</v>
      </c>
      <c r="G226" s="153">
        <v>881.25</v>
      </c>
    </row>
    <row r="227" spans="1:7" s="10" customFormat="1" ht="31.5" x14ac:dyDescent="0.25">
      <c r="A227" s="8" t="s">
        <v>134</v>
      </c>
      <c r="B227" s="9" t="s">
        <v>135</v>
      </c>
      <c r="C227" s="9" t="s">
        <v>7</v>
      </c>
      <c r="D227" s="9" t="s">
        <v>166</v>
      </c>
      <c r="E227" s="9" t="s">
        <v>8</v>
      </c>
      <c r="F227" s="26">
        <f>F228</f>
        <v>4581.91</v>
      </c>
      <c r="G227" s="26">
        <f>G228</f>
        <v>4577.91</v>
      </c>
    </row>
    <row r="228" spans="1:7" outlineLevel="1" x14ac:dyDescent="0.25">
      <c r="A228" s="11" t="s">
        <v>9</v>
      </c>
      <c r="B228" s="12" t="s">
        <v>135</v>
      </c>
      <c r="C228" s="12" t="s">
        <v>10</v>
      </c>
      <c r="D228" s="12" t="s">
        <v>166</v>
      </c>
      <c r="E228" s="12" t="s">
        <v>8</v>
      </c>
      <c r="F228" s="24">
        <f>F229+F244+F249</f>
        <v>4581.91</v>
      </c>
      <c r="G228" s="24">
        <f>G229+G244+G249</f>
        <v>4577.91</v>
      </c>
    </row>
    <row r="229" spans="1:7" ht="47.25" outlineLevel="2" x14ac:dyDescent="0.25">
      <c r="A229" s="11" t="s">
        <v>136</v>
      </c>
      <c r="B229" s="12" t="s">
        <v>135</v>
      </c>
      <c r="C229" s="12" t="s">
        <v>137</v>
      </c>
      <c r="D229" s="12" t="s">
        <v>166</v>
      </c>
      <c r="E229" s="12" t="s">
        <v>8</v>
      </c>
      <c r="F229" s="24">
        <f>F230</f>
        <v>3680.1099999999997</v>
      </c>
      <c r="G229" s="24">
        <f>G230</f>
        <v>3676.1099999999997</v>
      </c>
    </row>
    <row r="230" spans="1:7" ht="31.5" outlineLevel="4" x14ac:dyDescent="0.25">
      <c r="A230" s="11" t="s">
        <v>182</v>
      </c>
      <c r="B230" s="12" t="s">
        <v>135</v>
      </c>
      <c r="C230" s="12" t="s">
        <v>137</v>
      </c>
      <c r="D230" s="12" t="s">
        <v>167</v>
      </c>
      <c r="E230" s="12" t="s">
        <v>8</v>
      </c>
      <c r="F230" s="24">
        <f>F231+F234+F241</f>
        <v>3680.1099999999997</v>
      </c>
      <c r="G230" s="24">
        <f>G231+G234+G241</f>
        <v>3676.1099999999997</v>
      </c>
    </row>
    <row r="231" spans="1:7" ht="31.5" outlineLevel="5" x14ac:dyDescent="0.25">
      <c r="A231" s="11" t="s">
        <v>138</v>
      </c>
      <c r="B231" s="12" t="s">
        <v>135</v>
      </c>
      <c r="C231" s="12" t="s">
        <v>137</v>
      </c>
      <c r="D231" s="12" t="s">
        <v>213</v>
      </c>
      <c r="E231" s="12" t="s">
        <v>8</v>
      </c>
      <c r="F231" s="24">
        <f>F232</f>
        <v>1689</v>
      </c>
      <c r="G231" s="24">
        <f>G232</f>
        <v>1689</v>
      </c>
    </row>
    <row r="232" spans="1:7" ht="78.75" outlineLevel="6" x14ac:dyDescent="0.25">
      <c r="A232" s="11" t="s">
        <v>14</v>
      </c>
      <c r="B232" s="12" t="s">
        <v>135</v>
      </c>
      <c r="C232" s="12" t="s">
        <v>137</v>
      </c>
      <c r="D232" s="12" t="s">
        <v>213</v>
      </c>
      <c r="E232" s="12" t="s">
        <v>15</v>
      </c>
      <c r="F232" s="24">
        <f>F233</f>
        <v>1689</v>
      </c>
      <c r="G232" s="24">
        <f>G233</f>
        <v>1689</v>
      </c>
    </row>
    <row r="233" spans="1:7" ht="31.5" outlineLevel="7" x14ac:dyDescent="0.25">
      <c r="A233" s="11" t="s">
        <v>16</v>
      </c>
      <c r="B233" s="12" t="s">
        <v>135</v>
      </c>
      <c r="C233" s="12" t="s">
        <v>137</v>
      </c>
      <c r="D233" s="12" t="s">
        <v>213</v>
      </c>
      <c r="E233" s="12" t="s">
        <v>17</v>
      </c>
      <c r="F233" s="22">
        <v>1689</v>
      </c>
      <c r="G233" s="153">
        <v>1689</v>
      </c>
    </row>
    <row r="234" spans="1:7" ht="47.25" outlineLevel="5" x14ac:dyDescent="0.25">
      <c r="A234" s="11" t="s">
        <v>13</v>
      </c>
      <c r="B234" s="12" t="s">
        <v>135</v>
      </c>
      <c r="C234" s="12" t="s">
        <v>137</v>
      </c>
      <c r="D234" s="12" t="s">
        <v>168</v>
      </c>
      <c r="E234" s="12" t="s">
        <v>8</v>
      </c>
      <c r="F234" s="24">
        <f>F235+F237+F239</f>
        <v>1811.11</v>
      </c>
      <c r="G234" s="24">
        <f>G235+G237+G239</f>
        <v>1807.11</v>
      </c>
    </row>
    <row r="235" spans="1:7" ht="78.75" outlineLevel="6" x14ac:dyDescent="0.25">
      <c r="A235" s="11" t="s">
        <v>14</v>
      </c>
      <c r="B235" s="12" t="s">
        <v>135</v>
      </c>
      <c r="C235" s="12" t="s">
        <v>137</v>
      </c>
      <c r="D235" s="12" t="s">
        <v>168</v>
      </c>
      <c r="E235" s="12" t="s">
        <v>15</v>
      </c>
      <c r="F235" s="24">
        <f>F236</f>
        <v>1666.61</v>
      </c>
      <c r="G235" s="24">
        <f>G236</f>
        <v>1666.61</v>
      </c>
    </row>
    <row r="236" spans="1:7" ht="31.5" outlineLevel="7" x14ac:dyDescent="0.25">
      <c r="A236" s="11" t="s">
        <v>16</v>
      </c>
      <c r="B236" s="12" t="s">
        <v>135</v>
      </c>
      <c r="C236" s="12" t="s">
        <v>137</v>
      </c>
      <c r="D236" s="12" t="s">
        <v>168</v>
      </c>
      <c r="E236" s="12" t="s">
        <v>17</v>
      </c>
      <c r="F236" s="22">
        <v>1666.61</v>
      </c>
      <c r="G236" s="153">
        <v>1666.61</v>
      </c>
    </row>
    <row r="237" spans="1:7" ht="31.5" outlineLevel="6" x14ac:dyDescent="0.25">
      <c r="A237" s="11" t="s">
        <v>18</v>
      </c>
      <c r="B237" s="12" t="s">
        <v>135</v>
      </c>
      <c r="C237" s="12" t="s">
        <v>137</v>
      </c>
      <c r="D237" s="12" t="s">
        <v>168</v>
      </c>
      <c r="E237" s="12" t="s">
        <v>19</v>
      </c>
      <c r="F237" s="24">
        <f>F238</f>
        <v>139</v>
      </c>
      <c r="G237" s="24">
        <f>G238</f>
        <v>135</v>
      </c>
    </row>
    <row r="238" spans="1:7" ht="31.5" outlineLevel="7" x14ac:dyDescent="0.25">
      <c r="A238" s="11" t="s">
        <v>20</v>
      </c>
      <c r="B238" s="12" t="s">
        <v>135</v>
      </c>
      <c r="C238" s="12" t="s">
        <v>137</v>
      </c>
      <c r="D238" s="12" t="s">
        <v>168</v>
      </c>
      <c r="E238" s="12" t="s">
        <v>21</v>
      </c>
      <c r="F238" s="22">
        <v>139</v>
      </c>
      <c r="G238" s="153">
        <v>135</v>
      </c>
    </row>
    <row r="239" spans="1:7" outlineLevel="6" x14ac:dyDescent="0.25">
      <c r="A239" s="11" t="s">
        <v>22</v>
      </c>
      <c r="B239" s="12" t="s">
        <v>135</v>
      </c>
      <c r="C239" s="12" t="s">
        <v>137</v>
      </c>
      <c r="D239" s="12" t="s">
        <v>168</v>
      </c>
      <c r="E239" s="12" t="s">
        <v>23</v>
      </c>
      <c r="F239" s="24">
        <f>F240</f>
        <v>5.5</v>
      </c>
      <c r="G239" s="24">
        <f>G240</f>
        <v>5.5</v>
      </c>
    </row>
    <row r="240" spans="1:7" outlineLevel="7" x14ac:dyDescent="0.25">
      <c r="A240" s="11" t="s">
        <v>24</v>
      </c>
      <c r="B240" s="12" t="s">
        <v>135</v>
      </c>
      <c r="C240" s="12" t="s">
        <v>137</v>
      </c>
      <c r="D240" s="12" t="s">
        <v>168</v>
      </c>
      <c r="E240" s="12" t="s">
        <v>25</v>
      </c>
      <c r="F240" s="22">
        <v>5.5</v>
      </c>
      <c r="G240" s="153">
        <v>5.5</v>
      </c>
    </row>
    <row r="241" spans="1:7" outlineLevel="5" x14ac:dyDescent="0.25">
      <c r="A241" s="11" t="s">
        <v>139</v>
      </c>
      <c r="B241" s="12" t="s">
        <v>135</v>
      </c>
      <c r="C241" s="12" t="s">
        <v>137</v>
      </c>
      <c r="D241" s="12" t="s">
        <v>214</v>
      </c>
      <c r="E241" s="12" t="s">
        <v>8</v>
      </c>
      <c r="F241" s="24">
        <f>F242</f>
        <v>180</v>
      </c>
      <c r="G241" s="24">
        <f>G242</f>
        <v>180</v>
      </c>
    </row>
    <row r="242" spans="1:7" ht="78.75" outlineLevel="6" x14ac:dyDescent="0.25">
      <c r="A242" s="11" t="s">
        <v>14</v>
      </c>
      <c r="B242" s="12" t="s">
        <v>135</v>
      </c>
      <c r="C242" s="12" t="s">
        <v>137</v>
      </c>
      <c r="D242" s="12" t="s">
        <v>214</v>
      </c>
      <c r="E242" s="12" t="s">
        <v>15</v>
      </c>
      <c r="F242" s="24">
        <f>F243</f>
        <v>180</v>
      </c>
      <c r="G242" s="24">
        <f>G243</f>
        <v>180</v>
      </c>
    </row>
    <row r="243" spans="1:7" ht="31.5" outlineLevel="7" x14ac:dyDescent="0.25">
      <c r="A243" s="11" t="s">
        <v>16</v>
      </c>
      <c r="B243" s="12" t="s">
        <v>135</v>
      </c>
      <c r="C243" s="12" t="s">
        <v>137</v>
      </c>
      <c r="D243" s="12" t="s">
        <v>214</v>
      </c>
      <c r="E243" s="12" t="s">
        <v>17</v>
      </c>
      <c r="F243" s="22">
        <v>180</v>
      </c>
      <c r="G243" s="153">
        <v>180</v>
      </c>
    </row>
    <row r="244" spans="1:7" ht="47.25" outlineLevel="2" x14ac:dyDescent="0.25">
      <c r="A244" s="11" t="s">
        <v>11</v>
      </c>
      <c r="B244" s="12" t="s">
        <v>135</v>
      </c>
      <c r="C244" s="12" t="s">
        <v>12</v>
      </c>
      <c r="D244" s="12" t="s">
        <v>166</v>
      </c>
      <c r="E244" s="12" t="s">
        <v>8</v>
      </c>
      <c r="F244" s="24">
        <f t="shared" ref="F244:G247" si="18">F245</f>
        <v>883.8</v>
      </c>
      <c r="G244" s="24">
        <f t="shared" si="18"/>
        <v>883.8</v>
      </c>
    </row>
    <row r="245" spans="1:7" ht="31.5" outlineLevel="4" x14ac:dyDescent="0.25">
      <c r="A245" s="11" t="s">
        <v>182</v>
      </c>
      <c r="B245" s="12" t="s">
        <v>135</v>
      </c>
      <c r="C245" s="12" t="s">
        <v>12</v>
      </c>
      <c r="D245" s="12" t="s">
        <v>167</v>
      </c>
      <c r="E245" s="12" t="s">
        <v>8</v>
      </c>
      <c r="F245" s="24">
        <f t="shared" si="18"/>
        <v>883.8</v>
      </c>
      <c r="G245" s="24">
        <f t="shared" si="18"/>
        <v>883.8</v>
      </c>
    </row>
    <row r="246" spans="1:7" outlineLevel="5" x14ac:dyDescent="0.25">
      <c r="A246" s="11" t="s">
        <v>154</v>
      </c>
      <c r="B246" s="12" t="s">
        <v>135</v>
      </c>
      <c r="C246" s="12" t="s">
        <v>12</v>
      </c>
      <c r="D246" s="12" t="s">
        <v>215</v>
      </c>
      <c r="E246" s="12" t="s">
        <v>8</v>
      </c>
      <c r="F246" s="24">
        <f t="shared" si="18"/>
        <v>883.8</v>
      </c>
      <c r="G246" s="24">
        <f t="shared" si="18"/>
        <v>883.8</v>
      </c>
    </row>
    <row r="247" spans="1:7" ht="78.75" outlineLevel="6" x14ac:dyDescent="0.25">
      <c r="A247" s="11" t="s">
        <v>14</v>
      </c>
      <c r="B247" s="12" t="s">
        <v>135</v>
      </c>
      <c r="C247" s="12" t="s">
        <v>12</v>
      </c>
      <c r="D247" s="12" t="s">
        <v>215</v>
      </c>
      <c r="E247" s="12" t="s">
        <v>15</v>
      </c>
      <c r="F247" s="24">
        <f t="shared" si="18"/>
        <v>883.8</v>
      </c>
      <c r="G247" s="24">
        <f t="shared" si="18"/>
        <v>883.8</v>
      </c>
    </row>
    <row r="248" spans="1:7" ht="31.5" outlineLevel="7" x14ac:dyDescent="0.25">
      <c r="A248" s="11" t="s">
        <v>16</v>
      </c>
      <c r="B248" s="12" t="s">
        <v>135</v>
      </c>
      <c r="C248" s="12" t="s">
        <v>12</v>
      </c>
      <c r="D248" s="12" t="s">
        <v>215</v>
      </c>
      <c r="E248" s="12" t="s">
        <v>17</v>
      </c>
      <c r="F248" s="22">
        <v>883.8</v>
      </c>
      <c r="G248" s="153">
        <v>883.8</v>
      </c>
    </row>
    <row r="249" spans="1:7" outlineLevel="2" x14ac:dyDescent="0.25">
      <c r="A249" s="11" t="s">
        <v>26</v>
      </c>
      <c r="B249" s="12" t="s">
        <v>135</v>
      </c>
      <c r="C249" s="12" t="s">
        <v>27</v>
      </c>
      <c r="D249" s="12" t="s">
        <v>166</v>
      </c>
      <c r="E249" s="12" t="s">
        <v>8</v>
      </c>
      <c r="F249" s="24">
        <f t="shared" ref="F249:G253" si="19">F250</f>
        <v>18</v>
      </c>
      <c r="G249" s="24">
        <f t="shared" si="19"/>
        <v>18</v>
      </c>
    </row>
    <row r="250" spans="1:7" ht="47.25" outlineLevel="3" x14ac:dyDescent="0.25">
      <c r="A250" s="11" t="s">
        <v>488</v>
      </c>
      <c r="B250" s="12" t="s">
        <v>135</v>
      </c>
      <c r="C250" s="12" t="s">
        <v>27</v>
      </c>
      <c r="D250" s="12" t="s">
        <v>169</v>
      </c>
      <c r="E250" s="12" t="s">
        <v>8</v>
      </c>
      <c r="F250" s="24">
        <f t="shared" si="19"/>
        <v>18</v>
      </c>
      <c r="G250" s="24">
        <f t="shared" si="19"/>
        <v>18</v>
      </c>
    </row>
    <row r="251" spans="1:7" ht="31.5" outlineLevel="4" x14ac:dyDescent="0.25">
      <c r="A251" s="11" t="s">
        <v>489</v>
      </c>
      <c r="B251" s="12" t="s">
        <v>135</v>
      </c>
      <c r="C251" s="12" t="s">
        <v>27</v>
      </c>
      <c r="D251" s="12" t="s">
        <v>177</v>
      </c>
      <c r="E251" s="12" t="s">
        <v>8</v>
      </c>
      <c r="F251" s="24">
        <f t="shared" si="19"/>
        <v>18</v>
      </c>
      <c r="G251" s="24">
        <f t="shared" si="19"/>
        <v>18</v>
      </c>
    </row>
    <row r="252" spans="1:7" outlineLevel="5" x14ac:dyDescent="0.25">
      <c r="A252" s="11" t="s">
        <v>29</v>
      </c>
      <c r="B252" s="12" t="s">
        <v>135</v>
      </c>
      <c r="C252" s="12" t="s">
        <v>27</v>
      </c>
      <c r="D252" s="12" t="s">
        <v>172</v>
      </c>
      <c r="E252" s="12" t="s">
        <v>8</v>
      </c>
      <c r="F252" s="24">
        <f t="shared" si="19"/>
        <v>18</v>
      </c>
      <c r="G252" s="24">
        <f t="shared" si="19"/>
        <v>18</v>
      </c>
    </row>
    <row r="253" spans="1:7" ht="31.5" outlineLevel="6" x14ac:dyDescent="0.25">
      <c r="A253" s="11" t="s">
        <v>18</v>
      </c>
      <c r="B253" s="12" t="s">
        <v>135</v>
      </c>
      <c r="C253" s="12" t="s">
        <v>27</v>
      </c>
      <c r="D253" s="12" t="s">
        <v>172</v>
      </c>
      <c r="E253" s="12" t="s">
        <v>19</v>
      </c>
      <c r="F253" s="24">
        <f t="shared" si="19"/>
        <v>18</v>
      </c>
      <c r="G253" s="24">
        <f t="shared" si="19"/>
        <v>18</v>
      </c>
    </row>
    <row r="254" spans="1:7" ht="31.5" outlineLevel="7" x14ac:dyDescent="0.25">
      <c r="A254" s="11" t="s">
        <v>20</v>
      </c>
      <c r="B254" s="12" t="s">
        <v>135</v>
      </c>
      <c r="C254" s="12" t="s">
        <v>27</v>
      </c>
      <c r="D254" s="12" t="s">
        <v>172</v>
      </c>
      <c r="E254" s="12" t="s">
        <v>21</v>
      </c>
      <c r="F254" s="22">
        <v>18</v>
      </c>
      <c r="G254" s="153">
        <v>18</v>
      </c>
    </row>
    <row r="255" spans="1:7" s="10" customFormat="1" ht="31.5" x14ac:dyDescent="0.25">
      <c r="A255" s="8" t="s">
        <v>140</v>
      </c>
      <c r="B255" s="9" t="s">
        <v>141</v>
      </c>
      <c r="C255" s="9" t="s">
        <v>7</v>
      </c>
      <c r="D255" s="9" t="s">
        <v>166</v>
      </c>
      <c r="E255" s="9" t="s">
        <v>8</v>
      </c>
      <c r="F255" s="26">
        <f>F256+F342+F333</f>
        <v>352635.94</v>
      </c>
      <c r="G255" s="26">
        <f>G256+G342+G333</f>
        <v>352922.72000000003</v>
      </c>
    </row>
    <row r="256" spans="1:7" outlineLevel="1" x14ac:dyDescent="0.25">
      <c r="A256" s="11" t="s">
        <v>92</v>
      </c>
      <c r="B256" s="12" t="s">
        <v>141</v>
      </c>
      <c r="C256" s="12" t="s">
        <v>93</v>
      </c>
      <c r="D256" s="12" t="s">
        <v>166</v>
      </c>
      <c r="E256" s="12" t="s">
        <v>8</v>
      </c>
      <c r="F256" s="24">
        <f>F257+F272+F302+F316+F290</f>
        <v>348891.94</v>
      </c>
      <c r="G256" s="24">
        <f>G257+G272+G302+G316+G290</f>
        <v>349178.72000000003</v>
      </c>
    </row>
    <row r="257" spans="1:7" outlineLevel="2" x14ac:dyDescent="0.25">
      <c r="A257" s="11" t="s">
        <v>142</v>
      </c>
      <c r="B257" s="12" t="s">
        <v>141</v>
      </c>
      <c r="C257" s="12" t="s">
        <v>143</v>
      </c>
      <c r="D257" s="12" t="s">
        <v>166</v>
      </c>
      <c r="E257" s="12" t="s">
        <v>8</v>
      </c>
      <c r="F257" s="24">
        <f>F258</f>
        <v>76721.350000000006</v>
      </c>
      <c r="G257" s="24">
        <f>G258</f>
        <v>77102.080000000002</v>
      </c>
    </row>
    <row r="258" spans="1:7" ht="31.5" outlineLevel="3" x14ac:dyDescent="0.25">
      <c r="A258" s="11" t="s">
        <v>475</v>
      </c>
      <c r="B258" s="12" t="s">
        <v>141</v>
      </c>
      <c r="C258" s="12" t="s">
        <v>143</v>
      </c>
      <c r="D258" s="12" t="s">
        <v>206</v>
      </c>
      <c r="E258" s="12" t="s">
        <v>8</v>
      </c>
      <c r="F258" s="24">
        <f>F259</f>
        <v>76721.350000000006</v>
      </c>
      <c r="G258" s="24">
        <f>G259</f>
        <v>77102.080000000002</v>
      </c>
    </row>
    <row r="259" spans="1:7" ht="31.5" outlineLevel="4" x14ac:dyDescent="0.25">
      <c r="A259" s="11" t="s">
        <v>476</v>
      </c>
      <c r="B259" s="12" t="s">
        <v>141</v>
      </c>
      <c r="C259" s="12" t="s">
        <v>143</v>
      </c>
      <c r="D259" s="12" t="s">
        <v>207</v>
      </c>
      <c r="E259" s="12" t="s">
        <v>8</v>
      </c>
      <c r="F259" s="24">
        <f>F269+F260+F266+F263</f>
        <v>76721.350000000006</v>
      </c>
      <c r="G259" s="24">
        <f>G269+G260+G266+G263</f>
        <v>77102.080000000002</v>
      </c>
    </row>
    <row r="260" spans="1:7" ht="47.25" outlineLevel="5" x14ac:dyDescent="0.25">
      <c r="A260" s="11" t="s">
        <v>145</v>
      </c>
      <c r="B260" s="12" t="s">
        <v>141</v>
      </c>
      <c r="C260" s="12" t="s">
        <v>143</v>
      </c>
      <c r="D260" s="12" t="s">
        <v>218</v>
      </c>
      <c r="E260" s="12" t="s">
        <v>8</v>
      </c>
      <c r="F260" s="24">
        <f>F261</f>
        <v>28205.35</v>
      </c>
      <c r="G260" s="24">
        <f>G261</f>
        <v>28586.080000000002</v>
      </c>
    </row>
    <row r="261" spans="1:7" ht="31.5" outlineLevel="6" x14ac:dyDescent="0.25">
      <c r="A261" s="11" t="s">
        <v>53</v>
      </c>
      <c r="B261" s="12" t="s">
        <v>141</v>
      </c>
      <c r="C261" s="12" t="s">
        <v>143</v>
      </c>
      <c r="D261" s="12" t="s">
        <v>218</v>
      </c>
      <c r="E261" s="12" t="s">
        <v>54</v>
      </c>
      <c r="F261" s="24">
        <f>F262</f>
        <v>28205.35</v>
      </c>
      <c r="G261" s="24">
        <f>G262</f>
        <v>28586.080000000002</v>
      </c>
    </row>
    <row r="262" spans="1:7" outlineLevel="7" x14ac:dyDescent="0.25">
      <c r="A262" s="11" t="s">
        <v>97</v>
      </c>
      <c r="B262" s="12" t="s">
        <v>141</v>
      </c>
      <c r="C262" s="12" t="s">
        <v>143</v>
      </c>
      <c r="D262" s="12" t="s">
        <v>218</v>
      </c>
      <c r="E262" s="12" t="s">
        <v>98</v>
      </c>
      <c r="F262" s="22">
        <v>28205.35</v>
      </c>
      <c r="G262" s="153">
        <v>28586.080000000002</v>
      </c>
    </row>
    <row r="263" spans="1:7" ht="110.25" outlineLevel="7" x14ac:dyDescent="0.25">
      <c r="A263" s="28" t="s">
        <v>520</v>
      </c>
      <c r="B263" s="12" t="s">
        <v>141</v>
      </c>
      <c r="C263" s="12" t="s">
        <v>143</v>
      </c>
      <c r="D263" s="12" t="s">
        <v>219</v>
      </c>
      <c r="E263" s="12" t="s">
        <v>8</v>
      </c>
      <c r="F263" s="24">
        <f>F264</f>
        <v>48326</v>
      </c>
      <c r="G263" s="24">
        <f>G264</f>
        <v>48326</v>
      </c>
    </row>
    <row r="264" spans="1:7" ht="31.5" outlineLevel="7" x14ac:dyDescent="0.25">
      <c r="A264" s="11" t="s">
        <v>53</v>
      </c>
      <c r="B264" s="12" t="s">
        <v>141</v>
      </c>
      <c r="C264" s="12" t="s">
        <v>143</v>
      </c>
      <c r="D264" s="12" t="s">
        <v>219</v>
      </c>
      <c r="E264" s="12" t="s">
        <v>54</v>
      </c>
      <c r="F264" s="24">
        <f>F265</f>
        <v>48326</v>
      </c>
      <c r="G264" s="24">
        <f>G265</f>
        <v>48326</v>
      </c>
    </row>
    <row r="265" spans="1:7" outlineLevel="7" x14ac:dyDescent="0.25">
      <c r="A265" s="11" t="s">
        <v>97</v>
      </c>
      <c r="B265" s="12" t="s">
        <v>141</v>
      </c>
      <c r="C265" s="12" t="s">
        <v>143</v>
      </c>
      <c r="D265" s="12" t="s">
        <v>219</v>
      </c>
      <c r="E265" s="12" t="s">
        <v>98</v>
      </c>
      <c r="F265" s="22">
        <v>48326</v>
      </c>
      <c r="G265" s="153">
        <v>48326</v>
      </c>
    </row>
    <row r="266" spans="1:7" ht="31.5" outlineLevel="4" x14ac:dyDescent="0.25">
      <c r="A266" s="128" t="s">
        <v>152</v>
      </c>
      <c r="B266" s="12" t="s">
        <v>141</v>
      </c>
      <c r="C266" s="12" t="s">
        <v>143</v>
      </c>
      <c r="D266" s="12" t="s">
        <v>216</v>
      </c>
      <c r="E266" s="12" t="s">
        <v>8</v>
      </c>
      <c r="F266" s="24">
        <f>F267</f>
        <v>83.1</v>
      </c>
      <c r="G266" s="24">
        <f>G267</f>
        <v>83.1</v>
      </c>
    </row>
    <row r="267" spans="1:7" ht="31.5" outlineLevel="4" x14ac:dyDescent="0.25">
      <c r="A267" s="11" t="s">
        <v>53</v>
      </c>
      <c r="B267" s="12" t="s">
        <v>141</v>
      </c>
      <c r="C267" s="12" t="s">
        <v>143</v>
      </c>
      <c r="D267" s="12" t="s">
        <v>216</v>
      </c>
      <c r="E267" s="12" t="s">
        <v>54</v>
      </c>
      <c r="F267" s="24">
        <f>F268</f>
        <v>83.1</v>
      </c>
      <c r="G267" s="24">
        <f>G268</f>
        <v>83.1</v>
      </c>
    </row>
    <row r="268" spans="1:7" outlineLevel="4" x14ac:dyDescent="0.25">
      <c r="A268" s="11" t="s">
        <v>97</v>
      </c>
      <c r="B268" s="12" t="s">
        <v>141</v>
      </c>
      <c r="C268" s="12" t="s">
        <v>143</v>
      </c>
      <c r="D268" s="12" t="s">
        <v>216</v>
      </c>
      <c r="E268" s="12" t="s">
        <v>98</v>
      </c>
      <c r="F268" s="22">
        <v>83.1</v>
      </c>
      <c r="G268" s="153">
        <v>83.1</v>
      </c>
    </row>
    <row r="269" spans="1:7" outlineLevel="5" x14ac:dyDescent="0.25">
      <c r="A269" s="11" t="s">
        <v>144</v>
      </c>
      <c r="B269" s="12" t="s">
        <v>141</v>
      </c>
      <c r="C269" s="12" t="s">
        <v>143</v>
      </c>
      <c r="D269" s="12" t="s">
        <v>217</v>
      </c>
      <c r="E269" s="12" t="s">
        <v>8</v>
      </c>
      <c r="F269" s="24">
        <f>F270</f>
        <v>106.9</v>
      </c>
      <c r="G269" s="24">
        <f>G270</f>
        <v>106.9</v>
      </c>
    </row>
    <row r="270" spans="1:7" ht="31.5" outlineLevel="6" x14ac:dyDescent="0.25">
      <c r="A270" s="11" t="s">
        <v>53</v>
      </c>
      <c r="B270" s="12" t="s">
        <v>141</v>
      </c>
      <c r="C270" s="12" t="s">
        <v>143</v>
      </c>
      <c r="D270" s="12" t="s">
        <v>217</v>
      </c>
      <c r="E270" s="12" t="s">
        <v>54</v>
      </c>
      <c r="F270" s="24">
        <f>F271</f>
        <v>106.9</v>
      </c>
      <c r="G270" s="24">
        <f>G271</f>
        <v>106.9</v>
      </c>
    </row>
    <row r="271" spans="1:7" outlineLevel="7" x14ac:dyDescent="0.25">
      <c r="A271" s="11" t="s">
        <v>97</v>
      </c>
      <c r="B271" s="12" t="s">
        <v>141</v>
      </c>
      <c r="C271" s="12" t="s">
        <v>143</v>
      </c>
      <c r="D271" s="12" t="s">
        <v>217</v>
      </c>
      <c r="E271" s="12" t="s">
        <v>98</v>
      </c>
      <c r="F271" s="22">
        <v>106.9</v>
      </c>
      <c r="G271" s="153">
        <v>106.9</v>
      </c>
    </row>
    <row r="272" spans="1:7" outlineLevel="2" x14ac:dyDescent="0.25">
      <c r="A272" s="11" t="s">
        <v>94</v>
      </c>
      <c r="B272" s="12" t="s">
        <v>141</v>
      </c>
      <c r="C272" s="12" t="s">
        <v>95</v>
      </c>
      <c r="D272" s="12" t="s">
        <v>166</v>
      </c>
      <c r="E272" s="12" t="s">
        <v>8</v>
      </c>
      <c r="F272" s="24">
        <f>F273</f>
        <v>239803.85</v>
      </c>
      <c r="G272" s="24">
        <f>G273</f>
        <v>240151.05</v>
      </c>
    </row>
    <row r="273" spans="1:7" ht="31.5" outlineLevel="3" x14ac:dyDescent="0.25">
      <c r="A273" s="11" t="s">
        <v>475</v>
      </c>
      <c r="B273" s="12" t="s">
        <v>141</v>
      </c>
      <c r="C273" s="12" t="s">
        <v>95</v>
      </c>
      <c r="D273" s="12" t="s">
        <v>206</v>
      </c>
      <c r="E273" s="12" t="s">
        <v>8</v>
      </c>
      <c r="F273" s="24">
        <f>F274</f>
        <v>239803.85</v>
      </c>
      <c r="G273" s="24">
        <f>G274</f>
        <v>240151.05</v>
      </c>
    </row>
    <row r="274" spans="1:7" ht="31.5" outlineLevel="4" x14ac:dyDescent="0.25">
      <c r="A274" s="11" t="s">
        <v>477</v>
      </c>
      <c r="B274" s="12" t="s">
        <v>141</v>
      </c>
      <c r="C274" s="12" t="s">
        <v>95</v>
      </c>
      <c r="D274" s="12" t="s">
        <v>220</v>
      </c>
      <c r="E274" s="12" t="s">
        <v>8</v>
      </c>
      <c r="F274" s="24">
        <f>+F281+F278+F275+F287+F284</f>
        <v>239803.85</v>
      </c>
      <c r="G274" s="24">
        <f>+G281+G278+G275+G287+G284</f>
        <v>240151.05</v>
      </c>
    </row>
    <row r="275" spans="1:7" ht="31.5" outlineLevel="4" x14ac:dyDescent="0.25">
      <c r="A275" s="128" t="s">
        <v>152</v>
      </c>
      <c r="B275" s="12" t="s">
        <v>141</v>
      </c>
      <c r="C275" s="12" t="s">
        <v>95</v>
      </c>
      <c r="D275" s="12" t="s">
        <v>221</v>
      </c>
      <c r="E275" s="12" t="s">
        <v>8</v>
      </c>
      <c r="F275" s="24">
        <f>F276</f>
        <v>229.2</v>
      </c>
      <c r="G275" s="24">
        <f>G276</f>
        <v>229.2</v>
      </c>
    </row>
    <row r="276" spans="1:7" ht="31.5" outlineLevel="4" x14ac:dyDescent="0.25">
      <c r="A276" s="11" t="s">
        <v>53</v>
      </c>
      <c r="B276" s="12" t="s">
        <v>141</v>
      </c>
      <c r="C276" s="12" t="s">
        <v>95</v>
      </c>
      <c r="D276" s="12" t="s">
        <v>221</v>
      </c>
      <c r="E276" s="12" t="s">
        <v>54</v>
      </c>
      <c r="F276" s="24">
        <f>F277</f>
        <v>229.2</v>
      </c>
      <c r="G276" s="24">
        <f>G277</f>
        <v>229.2</v>
      </c>
    </row>
    <row r="277" spans="1:7" outlineLevel="4" x14ac:dyDescent="0.25">
      <c r="A277" s="11" t="s">
        <v>97</v>
      </c>
      <c r="B277" s="12" t="s">
        <v>141</v>
      </c>
      <c r="C277" s="12" t="s">
        <v>95</v>
      </c>
      <c r="D277" s="12" t="s">
        <v>221</v>
      </c>
      <c r="E277" s="12" t="s">
        <v>98</v>
      </c>
      <c r="F277" s="22">
        <v>229.2</v>
      </c>
      <c r="G277" s="153">
        <v>229.2</v>
      </c>
    </row>
    <row r="278" spans="1:7" ht="31.5" outlineLevel="7" x14ac:dyDescent="0.25">
      <c r="A278" s="129" t="s">
        <v>146</v>
      </c>
      <c r="B278" s="12" t="s">
        <v>141</v>
      </c>
      <c r="C278" s="12" t="s">
        <v>95</v>
      </c>
      <c r="D278" s="12" t="s">
        <v>222</v>
      </c>
      <c r="E278" s="12" t="s">
        <v>8</v>
      </c>
      <c r="F278" s="24">
        <f>F279</f>
        <v>663.4</v>
      </c>
      <c r="G278" s="24">
        <f>G279</f>
        <v>663.4</v>
      </c>
    </row>
    <row r="279" spans="1:7" ht="31.5" outlineLevel="7" x14ac:dyDescent="0.25">
      <c r="A279" s="11" t="s">
        <v>53</v>
      </c>
      <c r="B279" s="12" t="s">
        <v>141</v>
      </c>
      <c r="C279" s="12" t="s">
        <v>95</v>
      </c>
      <c r="D279" s="12" t="s">
        <v>222</v>
      </c>
      <c r="E279" s="12" t="s">
        <v>54</v>
      </c>
      <c r="F279" s="24">
        <f>F280</f>
        <v>663.4</v>
      </c>
      <c r="G279" s="24">
        <f>G280</f>
        <v>663.4</v>
      </c>
    </row>
    <row r="280" spans="1:7" outlineLevel="7" x14ac:dyDescent="0.25">
      <c r="A280" s="11" t="s">
        <v>97</v>
      </c>
      <c r="B280" s="12" t="s">
        <v>141</v>
      </c>
      <c r="C280" s="12" t="s">
        <v>95</v>
      </c>
      <c r="D280" s="12" t="s">
        <v>222</v>
      </c>
      <c r="E280" s="12" t="s">
        <v>98</v>
      </c>
      <c r="F280" s="22">
        <v>663.4</v>
      </c>
      <c r="G280" s="153">
        <v>663.4</v>
      </c>
    </row>
    <row r="281" spans="1:7" ht="47.25" outlineLevel="5" x14ac:dyDescent="0.25">
      <c r="A281" s="11" t="s">
        <v>147</v>
      </c>
      <c r="B281" s="12" t="s">
        <v>141</v>
      </c>
      <c r="C281" s="12" t="s">
        <v>95</v>
      </c>
      <c r="D281" s="12" t="s">
        <v>223</v>
      </c>
      <c r="E281" s="12" t="s">
        <v>8</v>
      </c>
      <c r="F281" s="24">
        <f>F282</f>
        <v>58667.25</v>
      </c>
      <c r="G281" s="24">
        <f>G282</f>
        <v>59014.45</v>
      </c>
    </row>
    <row r="282" spans="1:7" ht="31.5" outlineLevel="6" x14ac:dyDescent="0.25">
      <c r="A282" s="11" t="s">
        <v>53</v>
      </c>
      <c r="B282" s="12" t="s">
        <v>141</v>
      </c>
      <c r="C282" s="12" t="s">
        <v>95</v>
      </c>
      <c r="D282" s="12" t="s">
        <v>223</v>
      </c>
      <c r="E282" s="12" t="s">
        <v>54</v>
      </c>
      <c r="F282" s="24">
        <f>F283</f>
        <v>58667.25</v>
      </c>
      <c r="G282" s="24">
        <f>G283</f>
        <v>59014.45</v>
      </c>
    </row>
    <row r="283" spans="1:7" outlineLevel="7" x14ac:dyDescent="0.25">
      <c r="A283" s="11" t="s">
        <v>97</v>
      </c>
      <c r="B283" s="12" t="s">
        <v>141</v>
      </c>
      <c r="C283" s="12" t="s">
        <v>95</v>
      </c>
      <c r="D283" s="12" t="s">
        <v>223</v>
      </c>
      <c r="E283" s="12" t="s">
        <v>98</v>
      </c>
      <c r="F283" s="22">
        <v>58667.25</v>
      </c>
      <c r="G283" s="153">
        <v>59014.45</v>
      </c>
    </row>
    <row r="284" spans="1:7" ht="110.25" outlineLevel="5" x14ac:dyDescent="0.25">
      <c r="A284" s="28" t="s">
        <v>513</v>
      </c>
      <c r="B284" s="12" t="s">
        <v>141</v>
      </c>
      <c r="C284" s="12" t="s">
        <v>95</v>
      </c>
      <c r="D284" s="12" t="s">
        <v>225</v>
      </c>
      <c r="E284" s="12" t="s">
        <v>8</v>
      </c>
      <c r="F284" s="24">
        <f>F285</f>
        <v>177119</v>
      </c>
      <c r="G284" s="24">
        <f>G285</f>
        <v>177119</v>
      </c>
    </row>
    <row r="285" spans="1:7" ht="31.5" outlineLevel="5" x14ac:dyDescent="0.25">
      <c r="A285" s="11" t="s">
        <v>53</v>
      </c>
      <c r="B285" s="12" t="s">
        <v>141</v>
      </c>
      <c r="C285" s="12" t="s">
        <v>95</v>
      </c>
      <c r="D285" s="12" t="s">
        <v>225</v>
      </c>
      <c r="E285" s="12" t="s">
        <v>54</v>
      </c>
      <c r="F285" s="24">
        <f>F286</f>
        <v>177119</v>
      </c>
      <c r="G285" s="24">
        <f>G286</f>
        <v>177119</v>
      </c>
    </row>
    <row r="286" spans="1:7" outlineLevel="5" x14ac:dyDescent="0.25">
      <c r="A286" s="11" t="s">
        <v>97</v>
      </c>
      <c r="B286" s="12" t="s">
        <v>141</v>
      </c>
      <c r="C286" s="12" t="s">
        <v>95</v>
      </c>
      <c r="D286" s="12" t="s">
        <v>225</v>
      </c>
      <c r="E286" s="12" t="s">
        <v>98</v>
      </c>
      <c r="F286" s="22">
        <v>177119</v>
      </c>
      <c r="G286" s="153">
        <v>177119</v>
      </c>
    </row>
    <row r="287" spans="1:7" ht="110.25" outlineLevel="5" x14ac:dyDescent="0.25">
      <c r="A287" s="28" t="s">
        <v>518</v>
      </c>
      <c r="B287" s="12" t="s">
        <v>141</v>
      </c>
      <c r="C287" s="12" t="s">
        <v>95</v>
      </c>
      <c r="D287" s="12" t="s">
        <v>224</v>
      </c>
      <c r="E287" s="12" t="s">
        <v>8</v>
      </c>
      <c r="F287" s="24">
        <f>F288</f>
        <v>3125</v>
      </c>
      <c r="G287" s="24">
        <f>G288</f>
        <v>3125</v>
      </c>
    </row>
    <row r="288" spans="1:7" ht="31.5" outlineLevel="5" x14ac:dyDescent="0.25">
      <c r="A288" s="11" t="s">
        <v>53</v>
      </c>
      <c r="B288" s="12" t="s">
        <v>141</v>
      </c>
      <c r="C288" s="12" t="s">
        <v>95</v>
      </c>
      <c r="D288" s="12" t="s">
        <v>224</v>
      </c>
      <c r="E288" s="12" t="s">
        <v>54</v>
      </c>
      <c r="F288" s="24">
        <f>F289</f>
        <v>3125</v>
      </c>
      <c r="G288" s="24">
        <f>G289</f>
        <v>3125</v>
      </c>
    </row>
    <row r="289" spans="1:7" outlineLevel="5" x14ac:dyDescent="0.25">
      <c r="A289" s="11" t="s">
        <v>97</v>
      </c>
      <c r="B289" s="12" t="s">
        <v>141</v>
      </c>
      <c r="C289" s="12" t="s">
        <v>95</v>
      </c>
      <c r="D289" s="12" t="s">
        <v>224</v>
      </c>
      <c r="E289" s="12" t="s">
        <v>98</v>
      </c>
      <c r="F289" s="22">
        <v>3125</v>
      </c>
      <c r="G289" s="153">
        <v>3125</v>
      </c>
    </row>
    <row r="290" spans="1:7" outlineLevel="5" x14ac:dyDescent="0.25">
      <c r="A290" s="11" t="s">
        <v>571</v>
      </c>
      <c r="B290" s="12" t="s">
        <v>141</v>
      </c>
      <c r="C290" s="12" t="s">
        <v>570</v>
      </c>
      <c r="D290" s="12" t="s">
        <v>166</v>
      </c>
      <c r="E290" s="12" t="s">
        <v>8</v>
      </c>
      <c r="F290" s="22">
        <f>F291</f>
        <v>15110.8</v>
      </c>
      <c r="G290" s="22">
        <f>G291</f>
        <v>14726.38</v>
      </c>
    </row>
    <row r="291" spans="1:7" ht="31.5" outlineLevel="5" x14ac:dyDescent="0.25">
      <c r="A291" s="11" t="s">
        <v>475</v>
      </c>
      <c r="B291" s="12" t="s">
        <v>141</v>
      </c>
      <c r="C291" s="12" t="s">
        <v>570</v>
      </c>
      <c r="D291" s="12" t="s">
        <v>206</v>
      </c>
      <c r="E291" s="12" t="s">
        <v>8</v>
      </c>
      <c r="F291" s="22">
        <f>F292</f>
        <v>15110.8</v>
      </c>
      <c r="G291" s="22">
        <f>G292</f>
        <v>14726.38</v>
      </c>
    </row>
    <row r="292" spans="1:7" ht="47.25" outlineLevel="4" x14ac:dyDescent="0.25">
      <c r="A292" s="11" t="s">
        <v>478</v>
      </c>
      <c r="B292" s="12" t="s">
        <v>141</v>
      </c>
      <c r="C292" s="12" t="s">
        <v>570</v>
      </c>
      <c r="D292" s="12" t="s">
        <v>226</v>
      </c>
      <c r="E292" s="12" t="s">
        <v>8</v>
      </c>
      <c r="F292" s="24">
        <f>F299+F296+F293</f>
        <v>15110.8</v>
      </c>
      <c r="G292" s="24">
        <f>G299+G296+G293</f>
        <v>14726.38</v>
      </c>
    </row>
    <row r="293" spans="1:7" ht="31.5" outlineLevel="4" x14ac:dyDescent="0.25">
      <c r="A293" s="128" t="s">
        <v>152</v>
      </c>
      <c r="B293" s="12" t="s">
        <v>141</v>
      </c>
      <c r="C293" s="12" t="s">
        <v>570</v>
      </c>
      <c r="D293" s="12" t="s">
        <v>227</v>
      </c>
      <c r="E293" s="12" t="s">
        <v>8</v>
      </c>
      <c r="F293" s="24">
        <f>F294</f>
        <v>63</v>
      </c>
      <c r="G293" s="24">
        <f>G294</f>
        <v>63</v>
      </c>
    </row>
    <row r="294" spans="1:7" ht="31.5" outlineLevel="4" x14ac:dyDescent="0.25">
      <c r="A294" s="11" t="s">
        <v>53</v>
      </c>
      <c r="B294" s="12" t="s">
        <v>141</v>
      </c>
      <c r="C294" s="12" t="s">
        <v>570</v>
      </c>
      <c r="D294" s="12" t="s">
        <v>227</v>
      </c>
      <c r="E294" s="12" t="s">
        <v>54</v>
      </c>
      <c r="F294" s="24">
        <f>F295</f>
        <v>63</v>
      </c>
      <c r="G294" s="24">
        <f>G295</f>
        <v>63</v>
      </c>
    </row>
    <row r="295" spans="1:7" outlineLevel="4" x14ac:dyDescent="0.25">
      <c r="A295" s="11" t="s">
        <v>97</v>
      </c>
      <c r="B295" s="12" t="s">
        <v>141</v>
      </c>
      <c r="C295" s="12" t="s">
        <v>570</v>
      </c>
      <c r="D295" s="12" t="s">
        <v>227</v>
      </c>
      <c r="E295" s="12" t="s">
        <v>98</v>
      </c>
      <c r="F295" s="22">
        <v>63</v>
      </c>
      <c r="G295" s="153">
        <v>63</v>
      </c>
    </row>
    <row r="296" spans="1:7" ht="47.25" outlineLevel="5" x14ac:dyDescent="0.25">
      <c r="A296" s="11" t="s">
        <v>148</v>
      </c>
      <c r="B296" s="12" t="s">
        <v>141</v>
      </c>
      <c r="C296" s="12" t="s">
        <v>570</v>
      </c>
      <c r="D296" s="12" t="s">
        <v>229</v>
      </c>
      <c r="E296" s="12" t="s">
        <v>8</v>
      </c>
      <c r="F296" s="24">
        <f>F297</f>
        <v>15013</v>
      </c>
      <c r="G296" s="24">
        <f>G297</f>
        <v>14628.58</v>
      </c>
    </row>
    <row r="297" spans="1:7" ht="31.5" outlineLevel="6" x14ac:dyDescent="0.25">
      <c r="A297" s="11" t="s">
        <v>53</v>
      </c>
      <c r="B297" s="12" t="s">
        <v>141</v>
      </c>
      <c r="C297" s="12" t="s">
        <v>570</v>
      </c>
      <c r="D297" s="12" t="s">
        <v>229</v>
      </c>
      <c r="E297" s="12" t="s">
        <v>54</v>
      </c>
      <c r="F297" s="24">
        <f>F298</f>
        <v>15013</v>
      </c>
      <c r="G297" s="24">
        <f>G298</f>
        <v>14628.58</v>
      </c>
    </row>
    <row r="298" spans="1:7" outlineLevel="7" x14ac:dyDescent="0.25">
      <c r="A298" s="11" t="s">
        <v>97</v>
      </c>
      <c r="B298" s="12" t="s">
        <v>141</v>
      </c>
      <c r="C298" s="12" t="s">
        <v>570</v>
      </c>
      <c r="D298" s="12" t="s">
        <v>229</v>
      </c>
      <c r="E298" s="12" t="s">
        <v>98</v>
      </c>
      <c r="F298" s="22">
        <v>15013</v>
      </c>
      <c r="G298" s="153">
        <v>14628.58</v>
      </c>
    </row>
    <row r="299" spans="1:7" outlineLevel="5" x14ac:dyDescent="0.25">
      <c r="A299" s="11" t="s">
        <v>144</v>
      </c>
      <c r="B299" s="12" t="s">
        <v>141</v>
      </c>
      <c r="C299" s="12" t="s">
        <v>570</v>
      </c>
      <c r="D299" s="12" t="s">
        <v>228</v>
      </c>
      <c r="E299" s="12" t="s">
        <v>8</v>
      </c>
      <c r="F299" s="24">
        <f>F300</f>
        <v>34.799999999999997</v>
      </c>
      <c r="G299" s="24">
        <f>G300</f>
        <v>34.799999999999997</v>
      </c>
    </row>
    <row r="300" spans="1:7" ht="31.5" outlineLevel="6" x14ac:dyDescent="0.25">
      <c r="A300" s="11" t="s">
        <v>53</v>
      </c>
      <c r="B300" s="12" t="s">
        <v>141</v>
      </c>
      <c r="C300" s="12" t="s">
        <v>570</v>
      </c>
      <c r="D300" s="12" t="s">
        <v>228</v>
      </c>
      <c r="E300" s="12" t="s">
        <v>54</v>
      </c>
      <c r="F300" s="24">
        <f>F301</f>
        <v>34.799999999999997</v>
      </c>
      <c r="G300" s="24">
        <f>G301</f>
        <v>34.799999999999997</v>
      </c>
    </row>
    <row r="301" spans="1:7" outlineLevel="7" x14ac:dyDescent="0.25">
      <c r="A301" s="11" t="s">
        <v>97</v>
      </c>
      <c r="B301" s="12" t="s">
        <v>141</v>
      </c>
      <c r="C301" s="12" t="s">
        <v>570</v>
      </c>
      <c r="D301" s="12" t="s">
        <v>228</v>
      </c>
      <c r="E301" s="12" t="s">
        <v>98</v>
      </c>
      <c r="F301" s="22">
        <v>34.799999999999997</v>
      </c>
      <c r="G301" s="153">
        <v>34.799999999999997</v>
      </c>
    </row>
    <row r="302" spans="1:7" outlineLevel="2" x14ac:dyDescent="0.25">
      <c r="A302" s="11" t="s">
        <v>99</v>
      </c>
      <c r="B302" s="12" t="s">
        <v>141</v>
      </c>
      <c r="C302" s="12" t="s">
        <v>100</v>
      </c>
      <c r="D302" s="12" t="s">
        <v>166</v>
      </c>
      <c r="E302" s="12" t="s">
        <v>8</v>
      </c>
      <c r="F302" s="24">
        <f>F303</f>
        <v>2938</v>
      </c>
      <c r="G302" s="24">
        <f>G303</f>
        <v>2938</v>
      </c>
    </row>
    <row r="303" spans="1:7" ht="31.5" outlineLevel="3" x14ac:dyDescent="0.25">
      <c r="A303" s="11" t="s">
        <v>475</v>
      </c>
      <c r="B303" s="12" t="s">
        <v>141</v>
      </c>
      <c r="C303" s="12" t="s">
        <v>100</v>
      </c>
      <c r="D303" s="12" t="s">
        <v>206</v>
      </c>
      <c r="E303" s="12" t="s">
        <v>8</v>
      </c>
      <c r="F303" s="24">
        <f>F304+F313</f>
        <v>2938</v>
      </c>
      <c r="G303" s="24">
        <f>G304+G313</f>
        <v>2938</v>
      </c>
    </row>
    <row r="304" spans="1:7" ht="31.5" outlineLevel="3" x14ac:dyDescent="0.25">
      <c r="A304" s="11" t="s">
        <v>477</v>
      </c>
      <c r="B304" s="12" t="s">
        <v>141</v>
      </c>
      <c r="C304" s="12" t="s">
        <v>100</v>
      </c>
      <c r="D304" s="12" t="s">
        <v>220</v>
      </c>
      <c r="E304" s="12" t="s">
        <v>8</v>
      </c>
      <c r="F304" s="24">
        <f>F308+F305</f>
        <v>2864</v>
      </c>
      <c r="G304" s="24">
        <f>G308+G305</f>
        <v>2864</v>
      </c>
    </row>
    <row r="305" spans="1:7" ht="31.5" outlineLevel="3" x14ac:dyDescent="0.25">
      <c r="A305" s="11" t="s">
        <v>101</v>
      </c>
      <c r="B305" s="12" t="s">
        <v>141</v>
      </c>
      <c r="C305" s="12" t="s">
        <v>100</v>
      </c>
      <c r="D305" s="12" t="s">
        <v>393</v>
      </c>
      <c r="E305" s="12" t="s">
        <v>8</v>
      </c>
      <c r="F305" s="24">
        <f>F306</f>
        <v>70</v>
      </c>
      <c r="G305" s="24">
        <f>G306</f>
        <v>70</v>
      </c>
    </row>
    <row r="306" spans="1:7" ht="31.5" outlineLevel="3" x14ac:dyDescent="0.25">
      <c r="A306" s="11" t="s">
        <v>18</v>
      </c>
      <c r="B306" s="12" t="s">
        <v>141</v>
      </c>
      <c r="C306" s="12" t="s">
        <v>100</v>
      </c>
      <c r="D306" s="12" t="s">
        <v>393</v>
      </c>
      <c r="E306" s="12" t="s">
        <v>19</v>
      </c>
      <c r="F306" s="24">
        <f>F307</f>
        <v>70</v>
      </c>
      <c r="G306" s="24">
        <f>G307</f>
        <v>70</v>
      </c>
    </row>
    <row r="307" spans="1:7" ht="31.5" outlineLevel="3" x14ac:dyDescent="0.25">
      <c r="A307" s="11" t="s">
        <v>20</v>
      </c>
      <c r="B307" s="12" t="s">
        <v>141</v>
      </c>
      <c r="C307" s="12" t="s">
        <v>100</v>
      </c>
      <c r="D307" s="12" t="s">
        <v>393</v>
      </c>
      <c r="E307" s="12" t="s">
        <v>21</v>
      </c>
      <c r="F307" s="24">
        <v>70</v>
      </c>
      <c r="G307" s="153">
        <v>70</v>
      </c>
    </row>
    <row r="308" spans="1:7" ht="94.5" outlineLevel="3" x14ac:dyDescent="0.25">
      <c r="A308" s="28" t="s">
        <v>521</v>
      </c>
      <c r="B308" s="12" t="s">
        <v>141</v>
      </c>
      <c r="C308" s="12" t="s">
        <v>100</v>
      </c>
      <c r="D308" s="12" t="s">
        <v>230</v>
      </c>
      <c r="E308" s="12" t="s">
        <v>8</v>
      </c>
      <c r="F308" s="24">
        <f>F311+F309</f>
        <v>2794</v>
      </c>
      <c r="G308" s="24">
        <f>G311+G309</f>
        <v>2794</v>
      </c>
    </row>
    <row r="309" spans="1:7" outlineLevel="3" x14ac:dyDescent="0.25">
      <c r="A309" s="11" t="s">
        <v>114</v>
      </c>
      <c r="B309" s="12" t="s">
        <v>141</v>
      </c>
      <c r="C309" s="12" t="s">
        <v>100</v>
      </c>
      <c r="D309" s="12" t="s">
        <v>230</v>
      </c>
      <c r="E309" s="12" t="s">
        <v>115</v>
      </c>
      <c r="F309" s="24">
        <f>F310</f>
        <v>200</v>
      </c>
      <c r="G309" s="24">
        <f>G310</f>
        <v>200</v>
      </c>
    </row>
    <row r="310" spans="1:7" ht="31.5" outlineLevel="3" x14ac:dyDescent="0.25">
      <c r="A310" s="11" t="s">
        <v>121</v>
      </c>
      <c r="B310" s="12" t="s">
        <v>141</v>
      </c>
      <c r="C310" s="12" t="s">
        <v>100</v>
      </c>
      <c r="D310" s="12" t="s">
        <v>230</v>
      </c>
      <c r="E310" s="12" t="s">
        <v>122</v>
      </c>
      <c r="F310" s="24">
        <v>200</v>
      </c>
      <c r="G310" s="153">
        <v>200</v>
      </c>
    </row>
    <row r="311" spans="1:7" ht="31.5" outlineLevel="3" x14ac:dyDescent="0.25">
      <c r="A311" s="11" t="s">
        <v>53</v>
      </c>
      <c r="B311" s="12" t="s">
        <v>141</v>
      </c>
      <c r="C311" s="12" t="s">
        <v>100</v>
      </c>
      <c r="D311" s="12" t="s">
        <v>230</v>
      </c>
      <c r="E311" s="12" t="s">
        <v>54</v>
      </c>
      <c r="F311" s="24">
        <f>F312</f>
        <v>2594</v>
      </c>
      <c r="G311" s="24">
        <f>G312</f>
        <v>2594</v>
      </c>
    </row>
    <row r="312" spans="1:7" outlineLevel="3" x14ac:dyDescent="0.25">
      <c r="A312" s="11" t="s">
        <v>97</v>
      </c>
      <c r="B312" s="12" t="s">
        <v>141</v>
      </c>
      <c r="C312" s="12" t="s">
        <v>100</v>
      </c>
      <c r="D312" s="12" t="s">
        <v>230</v>
      </c>
      <c r="E312" s="12" t="s">
        <v>98</v>
      </c>
      <c r="F312" s="24">
        <v>2594</v>
      </c>
      <c r="G312" s="153">
        <v>2594</v>
      </c>
    </row>
    <row r="313" spans="1:7" outlineLevel="7" x14ac:dyDescent="0.25">
      <c r="A313" s="11" t="s">
        <v>102</v>
      </c>
      <c r="B313" s="12" t="s">
        <v>141</v>
      </c>
      <c r="C313" s="12" t="s">
        <v>100</v>
      </c>
      <c r="D313" s="12" t="s">
        <v>231</v>
      </c>
      <c r="E313" s="12" t="s">
        <v>8</v>
      </c>
      <c r="F313" s="24">
        <f>F314</f>
        <v>74</v>
      </c>
      <c r="G313" s="24">
        <f>G314</f>
        <v>74</v>
      </c>
    </row>
    <row r="314" spans="1:7" ht="31.5" outlineLevel="7" x14ac:dyDescent="0.25">
      <c r="A314" s="11" t="s">
        <v>18</v>
      </c>
      <c r="B314" s="12" t="s">
        <v>141</v>
      </c>
      <c r="C314" s="12" t="s">
        <v>100</v>
      </c>
      <c r="D314" s="12" t="s">
        <v>231</v>
      </c>
      <c r="E314" s="12" t="s">
        <v>19</v>
      </c>
      <c r="F314" s="24">
        <f>F315</f>
        <v>74</v>
      </c>
      <c r="G314" s="24">
        <f>G315</f>
        <v>74</v>
      </c>
    </row>
    <row r="315" spans="1:7" ht="31.5" outlineLevel="7" x14ac:dyDescent="0.25">
      <c r="A315" s="11" t="s">
        <v>20</v>
      </c>
      <c r="B315" s="12" t="s">
        <v>141</v>
      </c>
      <c r="C315" s="12" t="s">
        <v>100</v>
      </c>
      <c r="D315" s="12" t="s">
        <v>231</v>
      </c>
      <c r="E315" s="12" t="s">
        <v>21</v>
      </c>
      <c r="F315" s="22">
        <v>74</v>
      </c>
      <c r="G315" s="153">
        <v>74</v>
      </c>
    </row>
    <row r="316" spans="1:7" outlineLevel="2" x14ac:dyDescent="0.25">
      <c r="A316" s="11" t="s">
        <v>149</v>
      </c>
      <c r="B316" s="12" t="s">
        <v>141</v>
      </c>
      <c r="C316" s="12" t="s">
        <v>150</v>
      </c>
      <c r="D316" s="12" t="s">
        <v>166</v>
      </c>
      <c r="E316" s="12" t="s">
        <v>8</v>
      </c>
      <c r="F316" s="24">
        <f>F317</f>
        <v>14317.94</v>
      </c>
      <c r="G316" s="24">
        <f>G317</f>
        <v>14261.210000000001</v>
      </c>
    </row>
    <row r="317" spans="1:7" ht="31.5" outlineLevel="3" x14ac:dyDescent="0.25">
      <c r="A317" s="11" t="s">
        <v>475</v>
      </c>
      <c r="B317" s="12" t="s">
        <v>141</v>
      </c>
      <c r="C317" s="12" t="s">
        <v>150</v>
      </c>
      <c r="D317" s="12" t="s">
        <v>206</v>
      </c>
      <c r="E317" s="12" t="s">
        <v>8</v>
      </c>
      <c r="F317" s="24">
        <f>F318+F323+F330</f>
        <v>14317.94</v>
      </c>
      <c r="G317" s="24">
        <f>G318+G323+G330</f>
        <v>14261.210000000001</v>
      </c>
    </row>
    <row r="318" spans="1:7" ht="47.25" outlineLevel="5" x14ac:dyDescent="0.25">
      <c r="A318" s="11" t="s">
        <v>13</v>
      </c>
      <c r="B318" s="12" t="s">
        <v>141</v>
      </c>
      <c r="C318" s="12" t="s">
        <v>150</v>
      </c>
      <c r="D318" s="12" t="s">
        <v>232</v>
      </c>
      <c r="E318" s="12" t="s">
        <v>8</v>
      </c>
      <c r="F318" s="24">
        <f>F319+F321</f>
        <v>2241.3700000000003</v>
      </c>
      <c r="G318" s="24">
        <f>G319+G321</f>
        <v>2241.3700000000003</v>
      </c>
    </row>
    <row r="319" spans="1:7" ht="78.75" outlineLevel="6" x14ac:dyDescent="0.25">
      <c r="A319" s="11" t="s">
        <v>14</v>
      </c>
      <c r="B319" s="12" t="s">
        <v>141</v>
      </c>
      <c r="C319" s="12" t="s">
        <v>150</v>
      </c>
      <c r="D319" s="12" t="s">
        <v>232</v>
      </c>
      <c r="E319" s="12" t="s">
        <v>15</v>
      </c>
      <c r="F319" s="24">
        <f>F320</f>
        <v>2199.5700000000002</v>
      </c>
      <c r="G319" s="24">
        <f>G320</f>
        <v>2199.5700000000002</v>
      </c>
    </row>
    <row r="320" spans="1:7" ht="31.5" outlineLevel="7" x14ac:dyDescent="0.25">
      <c r="A320" s="11" t="s">
        <v>16</v>
      </c>
      <c r="B320" s="12" t="s">
        <v>141</v>
      </c>
      <c r="C320" s="12" t="s">
        <v>150</v>
      </c>
      <c r="D320" s="12" t="s">
        <v>232</v>
      </c>
      <c r="E320" s="12" t="s">
        <v>17</v>
      </c>
      <c r="F320" s="22">
        <v>2199.5700000000002</v>
      </c>
      <c r="G320" s="153">
        <v>2199.5700000000002</v>
      </c>
    </row>
    <row r="321" spans="1:7" ht="31.5" outlineLevel="6" x14ac:dyDescent="0.25">
      <c r="A321" s="11" t="s">
        <v>18</v>
      </c>
      <c r="B321" s="12" t="s">
        <v>141</v>
      </c>
      <c r="C321" s="12" t="s">
        <v>150</v>
      </c>
      <c r="D321" s="12" t="s">
        <v>232</v>
      </c>
      <c r="E321" s="12" t="s">
        <v>19</v>
      </c>
      <c r="F321" s="24">
        <f>F322</f>
        <v>41.8</v>
      </c>
      <c r="G321" s="24">
        <f>G322</f>
        <v>41.8</v>
      </c>
    </row>
    <row r="322" spans="1:7" ht="31.5" outlineLevel="7" x14ac:dyDescent="0.25">
      <c r="A322" s="11" t="s">
        <v>20</v>
      </c>
      <c r="B322" s="12" t="s">
        <v>141</v>
      </c>
      <c r="C322" s="12" t="s">
        <v>150</v>
      </c>
      <c r="D322" s="12" t="s">
        <v>232</v>
      </c>
      <c r="E322" s="12" t="s">
        <v>21</v>
      </c>
      <c r="F322" s="22">
        <v>41.8</v>
      </c>
      <c r="G322" s="153">
        <v>41.8</v>
      </c>
    </row>
    <row r="323" spans="1:7" ht="31.5" outlineLevel="5" x14ac:dyDescent="0.25">
      <c r="A323" s="11" t="s">
        <v>49</v>
      </c>
      <c r="B323" s="12" t="s">
        <v>141</v>
      </c>
      <c r="C323" s="12" t="s">
        <v>150</v>
      </c>
      <c r="D323" s="12" t="s">
        <v>233</v>
      </c>
      <c r="E323" s="12" t="s">
        <v>8</v>
      </c>
      <c r="F323" s="24">
        <f>F324+F326+F328</f>
        <v>10660.47</v>
      </c>
      <c r="G323" s="24">
        <f>G324+G326+G328</f>
        <v>10603.74</v>
      </c>
    </row>
    <row r="324" spans="1:7" ht="78.75" outlineLevel="6" x14ac:dyDescent="0.25">
      <c r="A324" s="11" t="s">
        <v>14</v>
      </c>
      <c r="B324" s="12" t="s">
        <v>141</v>
      </c>
      <c r="C324" s="12" t="s">
        <v>150</v>
      </c>
      <c r="D324" s="12" t="s">
        <v>233</v>
      </c>
      <c r="E324" s="12" t="s">
        <v>15</v>
      </c>
      <c r="F324" s="24">
        <f>F325</f>
        <v>8424.4</v>
      </c>
      <c r="G324" s="24">
        <f>G325</f>
        <v>8424.4</v>
      </c>
    </row>
    <row r="325" spans="1:7" outlineLevel="7" x14ac:dyDescent="0.25">
      <c r="A325" s="11" t="s">
        <v>50</v>
      </c>
      <c r="B325" s="12" t="s">
        <v>141</v>
      </c>
      <c r="C325" s="12" t="s">
        <v>150</v>
      </c>
      <c r="D325" s="12" t="s">
        <v>233</v>
      </c>
      <c r="E325" s="12" t="s">
        <v>51</v>
      </c>
      <c r="F325" s="22">
        <v>8424.4</v>
      </c>
      <c r="G325" s="153">
        <v>8424.4</v>
      </c>
    </row>
    <row r="326" spans="1:7" ht="31.5" outlineLevel="6" x14ac:dyDescent="0.25">
      <c r="A326" s="11" t="s">
        <v>18</v>
      </c>
      <c r="B326" s="12" t="s">
        <v>141</v>
      </c>
      <c r="C326" s="12" t="s">
        <v>150</v>
      </c>
      <c r="D326" s="12" t="s">
        <v>233</v>
      </c>
      <c r="E326" s="12" t="s">
        <v>19</v>
      </c>
      <c r="F326" s="24">
        <f>F327</f>
        <v>2212.4699999999998</v>
      </c>
      <c r="G326" s="24">
        <f>G327</f>
        <v>2155.7399999999998</v>
      </c>
    </row>
    <row r="327" spans="1:7" ht="31.5" outlineLevel="7" x14ac:dyDescent="0.25">
      <c r="A327" s="11" t="s">
        <v>20</v>
      </c>
      <c r="B327" s="12" t="s">
        <v>141</v>
      </c>
      <c r="C327" s="12" t="s">
        <v>150</v>
      </c>
      <c r="D327" s="12" t="s">
        <v>233</v>
      </c>
      <c r="E327" s="12" t="s">
        <v>21</v>
      </c>
      <c r="F327" s="22">
        <v>2212.4699999999998</v>
      </c>
      <c r="G327" s="153">
        <v>2155.7399999999998</v>
      </c>
    </row>
    <row r="328" spans="1:7" outlineLevel="6" x14ac:dyDescent="0.25">
      <c r="A328" s="11" t="s">
        <v>22</v>
      </c>
      <c r="B328" s="12" t="s">
        <v>141</v>
      </c>
      <c r="C328" s="12" t="s">
        <v>150</v>
      </c>
      <c r="D328" s="12" t="s">
        <v>233</v>
      </c>
      <c r="E328" s="12" t="s">
        <v>23</v>
      </c>
      <c r="F328" s="24">
        <f>F329</f>
        <v>23.6</v>
      </c>
      <c r="G328" s="24">
        <f>G329</f>
        <v>23.6</v>
      </c>
    </row>
    <row r="329" spans="1:7" outlineLevel="7" x14ac:dyDescent="0.25">
      <c r="A329" s="11" t="s">
        <v>24</v>
      </c>
      <c r="B329" s="12" t="s">
        <v>141</v>
      </c>
      <c r="C329" s="12" t="s">
        <v>150</v>
      </c>
      <c r="D329" s="12" t="s">
        <v>233</v>
      </c>
      <c r="E329" s="12" t="s">
        <v>25</v>
      </c>
      <c r="F329" s="22">
        <v>23.6</v>
      </c>
      <c r="G329" s="153">
        <v>23.6</v>
      </c>
    </row>
    <row r="330" spans="1:7" ht="47.25" outlineLevel="3" x14ac:dyDescent="0.25">
      <c r="A330" s="127" t="s">
        <v>52</v>
      </c>
      <c r="B330" s="12" t="s">
        <v>141</v>
      </c>
      <c r="C330" s="12" t="s">
        <v>150</v>
      </c>
      <c r="D330" s="12" t="s">
        <v>234</v>
      </c>
      <c r="E330" s="12" t="s">
        <v>8</v>
      </c>
      <c r="F330" s="24">
        <f>F331</f>
        <v>1416.1</v>
      </c>
      <c r="G330" s="24">
        <f>G331</f>
        <v>1416.1</v>
      </c>
    </row>
    <row r="331" spans="1:7" ht="31.5" outlineLevel="3" x14ac:dyDescent="0.25">
      <c r="A331" s="11" t="s">
        <v>53</v>
      </c>
      <c r="B331" s="12" t="s">
        <v>141</v>
      </c>
      <c r="C331" s="12" t="s">
        <v>150</v>
      </c>
      <c r="D331" s="12" t="s">
        <v>234</v>
      </c>
      <c r="E331" s="12" t="s">
        <v>54</v>
      </c>
      <c r="F331" s="24">
        <f>F332</f>
        <v>1416.1</v>
      </c>
      <c r="G331" s="24">
        <f>G332</f>
        <v>1416.1</v>
      </c>
    </row>
    <row r="332" spans="1:7" outlineLevel="3" x14ac:dyDescent="0.25">
      <c r="A332" s="11" t="s">
        <v>55</v>
      </c>
      <c r="B332" s="12" t="s">
        <v>141</v>
      </c>
      <c r="C332" s="12" t="s">
        <v>150</v>
      </c>
      <c r="D332" s="12" t="s">
        <v>234</v>
      </c>
      <c r="E332" s="12" t="s">
        <v>56</v>
      </c>
      <c r="F332" s="22">
        <v>1416.1</v>
      </c>
      <c r="G332" s="153">
        <v>1416.1</v>
      </c>
    </row>
    <row r="333" spans="1:7" outlineLevel="3" x14ac:dyDescent="0.25">
      <c r="A333" s="11" t="s">
        <v>109</v>
      </c>
      <c r="B333" s="12" t="s">
        <v>141</v>
      </c>
      <c r="C333" s="12" t="s">
        <v>110</v>
      </c>
      <c r="D333" s="12" t="s">
        <v>166</v>
      </c>
      <c r="E333" s="12" t="s">
        <v>8</v>
      </c>
      <c r="F333" s="24">
        <f t="shared" ref="F333:G336" si="20">F334</f>
        <v>3183</v>
      </c>
      <c r="G333" s="24">
        <f t="shared" si="20"/>
        <v>3183</v>
      </c>
    </row>
    <row r="334" spans="1:7" outlineLevel="3" x14ac:dyDescent="0.25">
      <c r="A334" s="11" t="s">
        <v>157</v>
      </c>
      <c r="B334" s="12" t="s">
        <v>141</v>
      </c>
      <c r="C334" s="12" t="s">
        <v>158</v>
      </c>
      <c r="D334" s="12" t="s">
        <v>166</v>
      </c>
      <c r="E334" s="12" t="s">
        <v>8</v>
      </c>
      <c r="F334" s="24">
        <f t="shared" si="20"/>
        <v>3183</v>
      </c>
      <c r="G334" s="24">
        <f t="shared" si="20"/>
        <v>3183</v>
      </c>
    </row>
    <row r="335" spans="1:7" ht="31.5" outlineLevel="3" x14ac:dyDescent="0.25">
      <c r="A335" s="11" t="s">
        <v>475</v>
      </c>
      <c r="B335" s="12" t="s">
        <v>141</v>
      </c>
      <c r="C335" s="12" t="s">
        <v>158</v>
      </c>
      <c r="D335" s="12" t="s">
        <v>206</v>
      </c>
      <c r="E335" s="12" t="s">
        <v>8</v>
      </c>
      <c r="F335" s="24">
        <f t="shared" si="20"/>
        <v>3183</v>
      </c>
      <c r="G335" s="24">
        <f t="shared" si="20"/>
        <v>3183</v>
      </c>
    </row>
    <row r="336" spans="1:7" ht="31.5" outlineLevel="3" x14ac:dyDescent="0.25">
      <c r="A336" s="11" t="s">
        <v>543</v>
      </c>
      <c r="B336" s="12" t="s">
        <v>141</v>
      </c>
      <c r="C336" s="12" t="s">
        <v>158</v>
      </c>
      <c r="D336" s="12" t="s">
        <v>207</v>
      </c>
      <c r="E336" s="12" t="s">
        <v>8</v>
      </c>
      <c r="F336" s="24">
        <f t="shared" si="20"/>
        <v>3183</v>
      </c>
      <c r="G336" s="24">
        <f t="shared" si="20"/>
        <v>3183</v>
      </c>
    </row>
    <row r="337" spans="1:7" ht="141.75" outlineLevel="3" x14ac:dyDescent="0.25">
      <c r="A337" s="28" t="s">
        <v>517</v>
      </c>
      <c r="B337" s="12" t="s">
        <v>141</v>
      </c>
      <c r="C337" s="12" t="s">
        <v>158</v>
      </c>
      <c r="D337" s="12" t="s">
        <v>235</v>
      </c>
      <c r="E337" s="12" t="s">
        <v>8</v>
      </c>
      <c r="F337" s="24">
        <f>F338+F340</f>
        <v>3183</v>
      </c>
      <c r="G337" s="24">
        <f>G338+G340</f>
        <v>3183</v>
      </c>
    </row>
    <row r="338" spans="1:7" ht="31.5" outlineLevel="3" x14ac:dyDescent="0.25">
      <c r="A338" s="11" t="s">
        <v>18</v>
      </c>
      <c r="B338" s="12" t="s">
        <v>141</v>
      </c>
      <c r="C338" s="12" t="s">
        <v>158</v>
      </c>
      <c r="D338" s="12" t="s">
        <v>235</v>
      </c>
      <c r="E338" s="12" t="s">
        <v>19</v>
      </c>
      <c r="F338" s="24">
        <f>F339</f>
        <v>18</v>
      </c>
      <c r="G338" s="24">
        <f>G339</f>
        <v>18</v>
      </c>
    </row>
    <row r="339" spans="1:7" ht="31.5" outlineLevel="3" x14ac:dyDescent="0.25">
      <c r="A339" s="11" t="s">
        <v>20</v>
      </c>
      <c r="B339" s="12" t="s">
        <v>141</v>
      </c>
      <c r="C339" s="12" t="s">
        <v>158</v>
      </c>
      <c r="D339" s="12" t="s">
        <v>235</v>
      </c>
      <c r="E339" s="12" t="s">
        <v>21</v>
      </c>
      <c r="F339" s="22">
        <v>18</v>
      </c>
      <c r="G339" s="153">
        <v>18</v>
      </c>
    </row>
    <row r="340" spans="1:7" outlineLevel="3" x14ac:dyDescent="0.25">
      <c r="A340" s="11" t="s">
        <v>114</v>
      </c>
      <c r="B340" s="12" t="s">
        <v>141</v>
      </c>
      <c r="C340" s="12" t="s">
        <v>158</v>
      </c>
      <c r="D340" s="12" t="s">
        <v>235</v>
      </c>
      <c r="E340" s="12" t="s">
        <v>115</v>
      </c>
      <c r="F340" s="24">
        <f>F341</f>
        <v>3165</v>
      </c>
      <c r="G340" s="24">
        <f>G341</f>
        <v>3165</v>
      </c>
    </row>
    <row r="341" spans="1:7" outlineLevel="3" x14ac:dyDescent="0.25">
      <c r="A341" s="11" t="s">
        <v>116</v>
      </c>
      <c r="B341" s="12" t="s">
        <v>141</v>
      </c>
      <c r="C341" s="12" t="s">
        <v>158</v>
      </c>
      <c r="D341" s="12" t="s">
        <v>235</v>
      </c>
      <c r="E341" s="12" t="s">
        <v>117</v>
      </c>
      <c r="F341" s="22">
        <v>3165</v>
      </c>
      <c r="G341" s="153">
        <v>3165</v>
      </c>
    </row>
    <row r="342" spans="1:7" outlineLevel="7" x14ac:dyDescent="0.25">
      <c r="A342" s="11" t="s">
        <v>124</v>
      </c>
      <c r="B342" s="12" t="s">
        <v>141</v>
      </c>
      <c r="C342" s="12" t="s">
        <v>125</v>
      </c>
      <c r="D342" s="12" t="s">
        <v>166</v>
      </c>
      <c r="E342" s="12" t="s">
        <v>8</v>
      </c>
      <c r="F342" s="24">
        <f t="shared" ref="F342:G346" si="21">F343</f>
        <v>561</v>
      </c>
      <c r="G342" s="24">
        <f t="shared" si="21"/>
        <v>561</v>
      </c>
    </row>
    <row r="343" spans="1:7" outlineLevel="7" x14ac:dyDescent="0.25">
      <c r="A343" s="11" t="s">
        <v>126</v>
      </c>
      <c r="B343" s="12" t="s">
        <v>141</v>
      </c>
      <c r="C343" s="12" t="s">
        <v>127</v>
      </c>
      <c r="D343" s="12" t="s">
        <v>166</v>
      </c>
      <c r="E343" s="12" t="s">
        <v>8</v>
      </c>
      <c r="F343" s="24">
        <f t="shared" si="21"/>
        <v>561</v>
      </c>
      <c r="G343" s="24">
        <f t="shared" si="21"/>
        <v>561</v>
      </c>
    </row>
    <row r="344" spans="1:7" ht="47.25" outlineLevel="7" x14ac:dyDescent="0.25">
      <c r="A344" s="11" t="s">
        <v>544</v>
      </c>
      <c r="B344" s="12" t="s">
        <v>141</v>
      </c>
      <c r="C344" s="12" t="s">
        <v>127</v>
      </c>
      <c r="D344" s="12" t="s">
        <v>328</v>
      </c>
      <c r="E344" s="12" t="s">
        <v>8</v>
      </c>
      <c r="F344" s="24">
        <f t="shared" si="21"/>
        <v>561</v>
      </c>
      <c r="G344" s="24">
        <f t="shared" si="21"/>
        <v>561</v>
      </c>
    </row>
    <row r="345" spans="1:7" ht="31.5" outlineLevel="7" x14ac:dyDescent="0.25">
      <c r="A345" s="11" t="s">
        <v>128</v>
      </c>
      <c r="B345" s="12" t="s">
        <v>141</v>
      </c>
      <c r="C345" s="12" t="s">
        <v>127</v>
      </c>
      <c r="D345" s="12" t="s">
        <v>329</v>
      </c>
      <c r="E345" s="12" t="s">
        <v>8</v>
      </c>
      <c r="F345" s="24">
        <f t="shared" si="21"/>
        <v>561</v>
      </c>
      <c r="G345" s="24">
        <f t="shared" si="21"/>
        <v>561</v>
      </c>
    </row>
    <row r="346" spans="1:7" ht="31.5" outlineLevel="7" x14ac:dyDescent="0.25">
      <c r="A346" s="11" t="s">
        <v>53</v>
      </c>
      <c r="B346" s="12" t="s">
        <v>141</v>
      </c>
      <c r="C346" s="12" t="s">
        <v>127</v>
      </c>
      <c r="D346" s="12" t="s">
        <v>329</v>
      </c>
      <c r="E346" s="12" t="s">
        <v>54</v>
      </c>
      <c r="F346" s="24">
        <f t="shared" si="21"/>
        <v>561</v>
      </c>
      <c r="G346" s="24">
        <f t="shared" si="21"/>
        <v>561</v>
      </c>
    </row>
    <row r="347" spans="1:7" outlineLevel="7" x14ac:dyDescent="0.25">
      <c r="A347" s="11" t="s">
        <v>97</v>
      </c>
      <c r="B347" s="12" t="s">
        <v>141</v>
      </c>
      <c r="C347" s="12" t="s">
        <v>127</v>
      </c>
      <c r="D347" s="12" t="s">
        <v>329</v>
      </c>
      <c r="E347" s="12" t="s">
        <v>98</v>
      </c>
      <c r="F347" s="22">
        <v>561</v>
      </c>
      <c r="G347" s="153">
        <v>561</v>
      </c>
    </row>
    <row r="348" spans="1:7" s="10" customFormat="1" x14ac:dyDescent="0.25">
      <c r="A348" s="198" t="s">
        <v>151</v>
      </c>
      <c r="B348" s="198"/>
      <c r="C348" s="198"/>
      <c r="D348" s="198"/>
      <c r="E348" s="198"/>
      <c r="F348" s="26">
        <f>F10+F227+F255+F45</f>
        <v>465827.18</v>
      </c>
      <c r="G348" s="26">
        <f>G10+G227+G255+G45</f>
        <v>466228.88</v>
      </c>
    </row>
    <row r="349" spans="1:7" s="10" customFormat="1" x14ac:dyDescent="0.25">
      <c r="A349" s="130"/>
      <c r="B349" s="25"/>
      <c r="C349" s="25"/>
      <c r="D349" s="25"/>
      <c r="E349" s="25"/>
      <c r="F349" s="19">
        <v>213154.5</v>
      </c>
      <c r="G349" s="155">
        <v>213556.2</v>
      </c>
    </row>
    <row r="350" spans="1:7" x14ac:dyDescent="0.25">
      <c r="A350" s="131"/>
      <c r="B350" s="16"/>
      <c r="C350" s="16"/>
      <c r="D350" s="16" t="s">
        <v>468</v>
      </c>
      <c r="E350" s="16"/>
      <c r="F350" s="23">
        <v>5465.5</v>
      </c>
      <c r="G350" s="152">
        <v>11239.8</v>
      </c>
    </row>
    <row r="351" spans="1:7" x14ac:dyDescent="0.25">
      <c r="C351" s="17"/>
      <c r="F351" s="23">
        <f>прил8!C44-прил12!F348-прил12!F350</f>
        <v>0</v>
      </c>
      <c r="G351" s="23">
        <f>прил8!D44-прил12!G348-прил12!G350</f>
        <v>0</v>
      </c>
    </row>
    <row r="352" spans="1:7" x14ac:dyDescent="0.25">
      <c r="C352" s="16"/>
      <c r="D352" s="16"/>
      <c r="E352" s="16"/>
    </row>
    <row r="353" spans="3:7" x14ac:dyDescent="0.25">
      <c r="C353" s="17" t="s">
        <v>10</v>
      </c>
      <c r="F353" s="14">
        <f>F11+F46+F228</f>
        <v>56384.53</v>
      </c>
      <c r="G353" s="152">
        <f>G11+G46+G228</f>
        <v>56573.729999999996</v>
      </c>
    </row>
    <row r="354" spans="3:7" x14ac:dyDescent="0.25">
      <c r="C354" s="17" t="s">
        <v>30</v>
      </c>
      <c r="F354" s="14">
        <f>F30</f>
        <v>1160</v>
      </c>
      <c r="G354" s="152">
        <f>G30</f>
        <v>1160</v>
      </c>
    </row>
    <row r="355" spans="3:7" x14ac:dyDescent="0.25">
      <c r="C355" s="17" t="s">
        <v>58</v>
      </c>
      <c r="F355" s="14">
        <f>F118</f>
        <v>65</v>
      </c>
      <c r="G355" s="152">
        <f>G118</f>
        <v>65</v>
      </c>
    </row>
    <row r="356" spans="3:7" x14ac:dyDescent="0.25">
      <c r="C356" s="17" t="s">
        <v>62</v>
      </c>
      <c r="F356" s="14">
        <f>F124</f>
        <v>11097.28</v>
      </c>
      <c r="G356" s="152">
        <f>G124</f>
        <v>11097.28</v>
      </c>
    </row>
    <row r="357" spans="3:7" x14ac:dyDescent="0.25">
      <c r="C357" s="17" t="s">
        <v>76</v>
      </c>
      <c r="F357" s="14">
        <f>F154</f>
        <v>7961.7800000000007</v>
      </c>
      <c r="G357" s="152">
        <f>G154</f>
        <v>7801.04</v>
      </c>
    </row>
    <row r="358" spans="3:7" x14ac:dyDescent="0.25">
      <c r="C358" s="17" t="s">
        <v>87</v>
      </c>
      <c r="F358" s="14">
        <f>F175</f>
        <v>155</v>
      </c>
      <c r="G358" s="152">
        <f>G175</f>
        <v>155</v>
      </c>
    </row>
    <row r="359" spans="3:7" x14ac:dyDescent="0.25">
      <c r="C359" s="17" t="s">
        <v>93</v>
      </c>
      <c r="F359" s="14">
        <f>F188+F256</f>
        <v>360212.67</v>
      </c>
      <c r="G359" s="152">
        <f>G188+G256</f>
        <v>360499.45</v>
      </c>
    </row>
    <row r="360" spans="3:7" x14ac:dyDescent="0.25">
      <c r="C360" s="17" t="s">
        <v>104</v>
      </c>
      <c r="F360" s="14">
        <f>F194</f>
        <v>6569.72</v>
      </c>
      <c r="G360" s="152">
        <f>G194</f>
        <v>6656.18</v>
      </c>
    </row>
    <row r="361" spans="3:7" x14ac:dyDescent="0.25">
      <c r="C361" s="17" t="s">
        <v>110</v>
      </c>
      <c r="F361" s="14">
        <f>F205+F333</f>
        <v>6943.95</v>
      </c>
      <c r="G361" s="152">
        <f>G205+G333</f>
        <v>6943.95</v>
      </c>
    </row>
    <row r="362" spans="3:7" x14ac:dyDescent="0.25">
      <c r="C362" s="17" t="s">
        <v>125</v>
      </c>
      <c r="F362" s="14">
        <f>F342</f>
        <v>561</v>
      </c>
      <c r="G362" s="152">
        <f>G342</f>
        <v>561</v>
      </c>
    </row>
    <row r="363" spans="3:7" x14ac:dyDescent="0.25">
      <c r="C363" s="17" t="s">
        <v>130</v>
      </c>
      <c r="F363" s="14">
        <f>F220</f>
        <v>881.25</v>
      </c>
      <c r="G363" s="152">
        <f>G220</f>
        <v>881.25</v>
      </c>
    </row>
    <row r="364" spans="3:7" x14ac:dyDescent="0.25">
      <c r="C364" s="17" t="s">
        <v>34</v>
      </c>
      <c r="F364" s="14">
        <f>F36</f>
        <v>13835</v>
      </c>
      <c r="G364" s="152">
        <f>G36</f>
        <v>13835</v>
      </c>
    </row>
    <row r="365" spans="3:7" x14ac:dyDescent="0.25">
      <c r="C365" s="17"/>
      <c r="F365" s="14">
        <f>SUM(F353:F364)</f>
        <v>465827.18</v>
      </c>
      <c r="G365" s="152">
        <f>SUM(G353:G364)</f>
        <v>466228.88</v>
      </c>
    </row>
    <row r="366" spans="3:7" x14ac:dyDescent="0.25">
      <c r="C366" s="17"/>
    </row>
    <row r="367" spans="3:7" x14ac:dyDescent="0.25">
      <c r="D367" s="17" t="s">
        <v>414</v>
      </c>
      <c r="F367" s="14">
        <f>F258+F273+F303+F317+F335+F291</f>
        <v>352074.94</v>
      </c>
      <c r="G367" s="14">
        <f>G258+G273+G303+G317+G335+G291</f>
        <v>352361.72000000003</v>
      </c>
    </row>
    <row r="368" spans="3:7" x14ac:dyDescent="0.25">
      <c r="D368" s="17" t="s">
        <v>415</v>
      </c>
      <c r="F368" s="14">
        <f>F190+F196</f>
        <v>17890.45</v>
      </c>
      <c r="G368" s="14">
        <f>G190+G196</f>
        <v>17976.91</v>
      </c>
    </row>
    <row r="369" spans="4:8" x14ac:dyDescent="0.25">
      <c r="D369" s="17" t="s">
        <v>416</v>
      </c>
      <c r="F369" s="14">
        <f>F177</f>
        <v>155</v>
      </c>
      <c r="G369" s="14">
        <f>G177</f>
        <v>155</v>
      </c>
    </row>
    <row r="370" spans="4:8" x14ac:dyDescent="0.25">
      <c r="D370" s="17" t="s">
        <v>417</v>
      </c>
      <c r="F370" s="14">
        <f>F344</f>
        <v>561</v>
      </c>
      <c r="G370" s="14">
        <f>G344</f>
        <v>561</v>
      </c>
    </row>
    <row r="371" spans="4:8" x14ac:dyDescent="0.25">
      <c r="D371" s="17" t="s">
        <v>418</v>
      </c>
      <c r="F371" s="14">
        <f>F212+F142+F131+F38</f>
        <v>17998</v>
      </c>
      <c r="G371" s="14">
        <f>G212+G142+G131+G38</f>
        <v>17998</v>
      </c>
    </row>
    <row r="372" spans="4:8" x14ac:dyDescent="0.25">
      <c r="D372" s="17" t="s">
        <v>419</v>
      </c>
      <c r="F372" s="14">
        <f>F22+F65+F222+F250</f>
        <v>15254.440000000002</v>
      </c>
      <c r="G372" s="14">
        <f>G22+G65+G222+G250</f>
        <v>15447.64</v>
      </c>
    </row>
    <row r="373" spans="4:8" x14ac:dyDescent="0.25">
      <c r="D373" s="17" t="s">
        <v>420</v>
      </c>
      <c r="F373" s="14">
        <f>F136+F156+F162+F171</f>
        <v>15303.78</v>
      </c>
      <c r="G373" s="14">
        <f>G136+G156+G162+G171</f>
        <v>15143.04</v>
      </c>
    </row>
    <row r="374" spans="4:8" x14ac:dyDescent="0.25">
      <c r="D374" s="17" t="s">
        <v>421</v>
      </c>
      <c r="F374" s="14">
        <f>F89</f>
        <v>2785.16</v>
      </c>
      <c r="G374" s="14">
        <f>G89</f>
        <v>2785.16</v>
      </c>
      <c r="H374" s="14"/>
    </row>
    <row r="375" spans="4:8" x14ac:dyDescent="0.25">
      <c r="D375" s="17" t="s">
        <v>422</v>
      </c>
      <c r="F375" s="14">
        <f>F13+F32+F48+F53+F60+F93+F120+F126+F207+F230+F245</f>
        <v>43804.41</v>
      </c>
      <c r="G375" s="14">
        <f>G13+G32+G48+G53+G60+G93+G120+G126+G207+G230+G245</f>
        <v>43800.41</v>
      </c>
    </row>
    <row r="376" spans="4:8" x14ac:dyDescent="0.25">
      <c r="D376" s="17"/>
      <c r="F376" s="14">
        <f>SUM(F367:F375)</f>
        <v>465827.18000000005</v>
      </c>
      <c r="G376" s="14">
        <f>SUM(G367:G375)</f>
        <v>466228.88</v>
      </c>
    </row>
    <row r="377" spans="4:8" x14ac:dyDescent="0.25">
      <c r="D377" s="17"/>
    </row>
    <row r="378" spans="4:8" x14ac:dyDescent="0.25">
      <c r="D378" s="17" t="s">
        <v>423</v>
      </c>
      <c r="F378" s="23">
        <f>F210+F341</f>
        <v>6242.95</v>
      </c>
      <c r="G378" s="23">
        <f>G210+G341</f>
        <v>6242.95</v>
      </c>
    </row>
    <row r="379" spans="4:8" x14ac:dyDescent="0.25">
      <c r="D379" s="17" t="s">
        <v>424</v>
      </c>
      <c r="F379" s="14">
        <f>F14+F49+F54+F61+F94+F231+F234+F241+F246+F318</f>
        <v>38052.15</v>
      </c>
      <c r="G379" s="14">
        <f>G14+G49+G54+G61+G94+G231+G234+G241+G246+G318</f>
        <v>38048.15</v>
      </c>
    </row>
    <row r="380" spans="4:8" x14ac:dyDescent="0.25">
      <c r="G380" s="23"/>
    </row>
    <row r="381" spans="4:8" x14ac:dyDescent="0.25">
      <c r="D381" s="7" t="s">
        <v>425</v>
      </c>
      <c r="E381" s="7">
        <v>22.25</v>
      </c>
      <c r="F381" s="23">
        <f>прил7!C9*22.25/100</f>
        <v>48125.637499999997</v>
      </c>
      <c r="G381" s="23">
        <f>прил8!D9*22.25/100</f>
        <v>50017.11</v>
      </c>
    </row>
    <row r="383" spans="4:8" x14ac:dyDescent="0.25">
      <c r="F383" s="23">
        <f>F381-F379</f>
        <v>10073.487499999996</v>
      </c>
      <c r="G383" s="23">
        <f>G381-G379</f>
        <v>11968.96</v>
      </c>
    </row>
  </sheetData>
  <mergeCells count="3">
    <mergeCell ref="A348:E348"/>
    <mergeCell ref="A7:G7"/>
    <mergeCell ref="A6:G6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2017-01-18T05:16:40Z</dcterms:modified>
</cp:coreProperties>
</file>