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324" yWindow="84" windowWidth="15576" windowHeight="10632"/>
  </bookViews>
  <sheets>
    <sheet name="прил 10 " sheetId="1" r:id="rId1"/>
  </sheets>
  <externalReferences>
    <externalReference r:id="rId2"/>
    <externalReference r:id="rId3"/>
  </externalReferences>
  <definedNames>
    <definedName name="_xlnm._FilterDatabase" localSheetId="0" hidden="1">'прил 10 '!$A$15:$WVM$548</definedName>
    <definedName name="_xlnm.Print_Area" localSheetId="0">'прил 10 '!$A$1:$F$548</definedName>
  </definedNames>
  <calcPr calcId="125725"/>
</workbook>
</file>

<file path=xl/calcChain.xml><?xml version="1.0" encoding="utf-8"?>
<calcChain xmlns="http://schemas.openxmlformats.org/spreadsheetml/2006/main">
  <c r="H548" i="1"/>
  <c r="G548"/>
  <c r="F547"/>
  <c r="F546" s="1"/>
  <c r="F545" s="1"/>
  <c r="F544" s="1"/>
  <c r="F543" s="1"/>
  <c r="F542" s="1"/>
  <c r="F541" s="1"/>
  <c r="E547"/>
  <c r="E546" s="1"/>
  <c r="E545" s="1"/>
  <c r="E544" s="1"/>
  <c r="E543" s="1"/>
  <c r="E542" s="1"/>
  <c r="E541" s="1"/>
  <c r="H541"/>
  <c r="F540"/>
  <c r="E540"/>
  <c r="E539" s="1"/>
  <c r="E538" s="1"/>
  <c r="E537" s="1"/>
  <c r="F539"/>
  <c r="F538" s="1"/>
  <c r="F537" s="1"/>
  <c r="F535"/>
  <c r="F534" s="1"/>
  <c r="E535"/>
  <c r="E534"/>
  <c r="E533" s="1"/>
  <c r="F533"/>
  <c r="F532"/>
  <c r="E532"/>
  <c r="E531" s="1"/>
  <c r="E530" s="1"/>
  <c r="F531"/>
  <c r="F530" s="1"/>
  <c r="F529"/>
  <c r="F528" s="1"/>
  <c r="E529"/>
  <c r="E528"/>
  <c r="F527"/>
  <c r="F526" s="1"/>
  <c r="E527"/>
  <c r="E526"/>
  <c r="E525" s="1"/>
  <c r="H521"/>
  <c r="F520"/>
  <c r="F519" s="1"/>
  <c r="F518" s="1"/>
  <c r="F517" s="1"/>
  <c r="F516" s="1"/>
  <c r="F515" s="1"/>
  <c r="E520"/>
  <c r="E519"/>
  <c r="E518" s="1"/>
  <c r="E517" s="1"/>
  <c r="E516" s="1"/>
  <c r="E515" s="1"/>
  <c r="F514"/>
  <c r="F513" s="1"/>
  <c r="F512" s="1"/>
  <c r="E514"/>
  <c r="E513" s="1"/>
  <c r="E512" s="1"/>
  <c r="F511"/>
  <c r="E511"/>
  <c r="F510"/>
  <c r="F509" s="1"/>
  <c r="E510"/>
  <c r="E509" s="1"/>
  <c r="F508"/>
  <c r="F507" s="1"/>
  <c r="F506" s="1"/>
  <c r="E508"/>
  <c r="E507"/>
  <c r="E506" s="1"/>
  <c r="F503"/>
  <c r="E503"/>
  <c r="F502"/>
  <c r="F499" s="1"/>
  <c r="F498" s="1"/>
  <c r="E502"/>
  <c r="F501"/>
  <c r="E501"/>
  <c r="F500"/>
  <c r="E500"/>
  <c r="E499"/>
  <c r="E498" s="1"/>
  <c r="F494"/>
  <c r="F493" s="1"/>
  <c r="F492" s="1"/>
  <c r="F491" s="1"/>
  <c r="E494"/>
  <c r="E493" s="1"/>
  <c r="E492" s="1"/>
  <c r="E491" s="1"/>
  <c r="F490"/>
  <c r="F489" s="1"/>
  <c r="F488" s="1"/>
  <c r="F487" s="1"/>
  <c r="E490"/>
  <c r="E489"/>
  <c r="E488" s="1"/>
  <c r="E487" s="1"/>
  <c r="F485"/>
  <c r="E485"/>
  <c r="F484"/>
  <c r="F483" s="1"/>
  <c r="F482" s="1"/>
  <c r="E484"/>
  <c r="E483"/>
  <c r="E482" s="1"/>
  <c r="F480"/>
  <c r="F479" s="1"/>
  <c r="F478" s="1"/>
  <c r="F477" s="1"/>
  <c r="E480"/>
  <c r="E479" s="1"/>
  <c r="E478" s="1"/>
  <c r="E477" s="1"/>
  <c r="F474"/>
  <c r="F473" s="1"/>
  <c r="F472" s="1"/>
  <c r="F471" s="1"/>
  <c r="F470" s="1"/>
  <c r="E474"/>
  <c r="E473"/>
  <c r="E472" s="1"/>
  <c r="E471" s="1"/>
  <c r="E470" s="1"/>
  <c r="H469"/>
  <c r="F468"/>
  <c r="F467" s="1"/>
  <c r="F466" s="1"/>
  <c r="E468"/>
  <c r="E467"/>
  <c r="E466" s="1"/>
  <c r="F465"/>
  <c r="F464" s="1"/>
  <c r="F463" s="1"/>
  <c r="E465"/>
  <c r="E464" s="1"/>
  <c r="E463" s="1"/>
  <c r="E462" s="1"/>
  <c r="F461"/>
  <c r="F460" s="1"/>
  <c r="F459" s="1"/>
  <c r="F458" s="1"/>
  <c r="F595" s="1"/>
  <c r="E461"/>
  <c r="E460" s="1"/>
  <c r="E459" s="1"/>
  <c r="E458" s="1"/>
  <c r="E595" s="1"/>
  <c r="F457"/>
  <c r="E457"/>
  <c r="E456" s="1"/>
  <c r="E455" s="1"/>
  <c r="F456"/>
  <c r="F455"/>
  <c r="F454"/>
  <c r="E454"/>
  <c r="F453"/>
  <c r="F452" s="1"/>
  <c r="E453"/>
  <c r="E452" s="1"/>
  <c r="F451"/>
  <c r="F450" s="1"/>
  <c r="F449" s="1"/>
  <c r="F448" s="1"/>
  <c r="E451"/>
  <c r="E450" s="1"/>
  <c r="E449" s="1"/>
  <c r="H445"/>
  <c r="F444"/>
  <c r="E444"/>
  <c r="F443"/>
  <c r="E443"/>
  <c r="F442"/>
  <c r="E442"/>
  <c r="F441"/>
  <c r="F438" s="1"/>
  <c r="F437" s="1"/>
  <c r="F436" s="1"/>
  <c r="E441"/>
  <c r="E438" s="1"/>
  <c r="E437" s="1"/>
  <c r="E436" s="1"/>
  <c r="F440"/>
  <c r="E440"/>
  <c r="F439"/>
  <c r="E439"/>
  <c r="F435"/>
  <c r="F434" s="1"/>
  <c r="F433" s="1"/>
  <c r="E435"/>
  <c r="E434"/>
  <c r="E433" s="1"/>
  <c r="F432"/>
  <c r="E432"/>
  <c r="E431" s="1"/>
  <c r="F431"/>
  <c r="F430"/>
  <c r="E430"/>
  <c r="E429" s="1"/>
  <c r="F429"/>
  <c r="F428"/>
  <c r="E428"/>
  <c r="E427" s="1"/>
  <c r="E426" s="1"/>
  <c r="F427"/>
  <c r="F426" s="1"/>
  <c r="F425"/>
  <c r="F424" s="1"/>
  <c r="E425"/>
  <c r="E424" s="1"/>
  <c r="F423"/>
  <c r="E423"/>
  <c r="E422" s="1"/>
  <c r="F422"/>
  <c r="F421"/>
  <c r="E421"/>
  <c r="E420" s="1"/>
  <c r="E419" s="1"/>
  <c r="E418" s="1"/>
  <c r="F420"/>
  <c r="F419" s="1"/>
  <c r="F418" s="1"/>
  <c r="F415"/>
  <c r="E415"/>
  <c r="E414" s="1"/>
  <c r="E413" s="1"/>
  <c r="E412" s="1"/>
  <c r="E590" s="1"/>
  <c r="F414"/>
  <c r="F413" s="1"/>
  <c r="F412" s="1"/>
  <c r="F590" s="1"/>
  <c r="F411"/>
  <c r="E411"/>
  <c r="E410" s="1"/>
  <c r="E409" s="1"/>
  <c r="E408" s="1"/>
  <c r="F410"/>
  <c r="F409" s="1"/>
  <c r="F408" s="1"/>
  <c r="F404"/>
  <c r="E404"/>
  <c r="F403"/>
  <c r="F402" s="1"/>
  <c r="F401" s="1"/>
  <c r="E403"/>
  <c r="E402" s="1"/>
  <c r="E401" s="1"/>
  <c r="F399"/>
  <c r="E399"/>
  <c r="E398" s="1"/>
  <c r="E397" s="1"/>
  <c r="E396" s="1"/>
  <c r="E588" s="1"/>
  <c r="F398"/>
  <c r="F397"/>
  <c r="F396" s="1"/>
  <c r="F588" s="1"/>
  <c r="F395"/>
  <c r="F394" s="1"/>
  <c r="F393" s="1"/>
  <c r="F392" s="1"/>
  <c r="F587" s="1"/>
  <c r="E395"/>
  <c r="E394" s="1"/>
  <c r="E393" s="1"/>
  <c r="E392" s="1"/>
  <c r="E587" s="1"/>
  <c r="F391"/>
  <c r="F390" s="1"/>
  <c r="F389" s="1"/>
  <c r="F388" s="1"/>
  <c r="E391"/>
  <c r="E390" s="1"/>
  <c r="E389" s="1"/>
  <c r="E388" s="1"/>
  <c r="F384"/>
  <c r="F383" s="1"/>
  <c r="F382" s="1"/>
  <c r="F381" s="1"/>
  <c r="F585" s="1"/>
  <c r="E384"/>
  <c r="E383"/>
  <c r="E382" s="1"/>
  <c r="E381" s="1"/>
  <c r="E585" s="1"/>
  <c r="F380"/>
  <c r="E380"/>
  <c r="F379"/>
  <c r="F378" s="1"/>
  <c r="F377" s="1"/>
  <c r="F584" s="1"/>
  <c r="E379"/>
  <c r="E378" s="1"/>
  <c r="E377" s="1"/>
  <c r="E584" s="1"/>
  <c r="F376"/>
  <c r="F375" s="1"/>
  <c r="F374" s="1"/>
  <c r="E376"/>
  <c r="E375"/>
  <c r="E374" s="1"/>
  <c r="F373"/>
  <c r="F372" s="1"/>
  <c r="F371" s="1"/>
  <c r="F370" s="1"/>
  <c r="F583" s="1"/>
  <c r="E373"/>
  <c r="E372" s="1"/>
  <c r="E371" s="1"/>
  <c r="E370" s="1"/>
  <c r="E583" s="1"/>
  <c r="F369"/>
  <c r="E369"/>
  <c r="E368" s="1"/>
  <c r="E367" s="1"/>
  <c r="F368"/>
  <c r="F367"/>
  <c r="F365"/>
  <c r="E365"/>
  <c r="F364"/>
  <c r="E364"/>
  <c r="F362"/>
  <c r="E362"/>
  <c r="F361"/>
  <c r="E361"/>
  <c r="F360"/>
  <c r="E360"/>
  <c r="F359"/>
  <c r="F358" s="1"/>
  <c r="E359"/>
  <c r="E358" s="1"/>
  <c r="F356"/>
  <c r="F355" s="1"/>
  <c r="F354" s="1"/>
  <c r="E356"/>
  <c r="E355"/>
  <c r="E354" s="1"/>
  <c r="F353"/>
  <c r="F352" s="1"/>
  <c r="F351" s="1"/>
  <c r="E353"/>
  <c r="E352" s="1"/>
  <c r="E351" s="1"/>
  <c r="F350"/>
  <c r="F349" s="1"/>
  <c r="F348" s="1"/>
  <c r="E350"/>
  <c r="E349"/>
  <c r="E348" s="1"/>
  <c r="F347"/>
  <c r="E347"/>
  <c r="E346" s="1"/>
  <c r="E345" s="1"/>
  <c r="E344" s="1"/>
  <c r="F346"/>
  <c r="F345"/>
  <c r="F340"/>
  <c r="F339" s="1"/>
  <c r="F338" s="1"/>
  <c r="E340"/>
  <c r="E339"/>
  <c r="E338" s="1"/>
  <c r="E325" s="1"/>
  <c r="E579" s="1"/>
  <c r="F337"/>
  <c r="E337"/>
  <c r="E336" s="1"/>
  <c r="E335" s="1"/>
  <c r="F336"/>
  <c r="F335" s="1"/>
  <c r="F334"/>
  <c r="E334"/>
  <c r="E333" s="1"/>
  <c r="E332" s="1"/>
  <c r="F333"/>
  <c r="F332" s="1"/>
  <c r="F331"/>
  <c r="E331"/>
  <c r="F330"/>
  <c r="F329" s="1"/>
  <c r="E330"/>
  <c r="E329"/>
  <c r="F328"/>
  <c r="F327" s="1"/>
  <c r="F326" s="1"/>
  <c r="E328"/>
  <c r="E327" s="1"/>
  <c r="E326" s="1"/>
  <c r="F324"/>
  <c r="F323" s="1"/>
  <c r="F322" s="1"/>
  <c r="E324"/>
  <c r="E323" s="1"/>
  <c r="E322" s="1"/>
  <c r="F321"/>
  <c r="F320" s="1"/>
  <c r="F319" s="1"/>
  <c r="F318" s="1"/>
  <c r="E321"/>
  <c r="E320"/>
  <c r="E319" s="1"/>
  <c r="E318" s="1"/>
  <c r="H314"/>
  <c r="F313"/>
  <c r="E313"/>
  <c r="E312" s="1"/>
  <c r="E311" s="1"/>
  <c r="E310" s="1"/>
  <c r="F312"/>
  <c r="F311" s="1"/>
  <c r="F310" s="1"/>
  <c r="F308"/>
  <c r="F307" s="1"/>
  <c r="F306" s="1"/>
  <c r="F305" s="1"/>
  <c r="F597" s="1"/>
  <c r="E308"/>
  <c r="E307" s="1"/>
  <c r="E306" s="1"/>
  <c r="E305" s="1"/>
  <c r="E597" s="1"/>
  <c r="F304"/>
  <c r="F303" s="1"/>
  <c r="F302" s="1"/>
  <c r="F301" s="1"/>
  <c r="E304"/>
  <c r="E303"/>
  <c r="E302" s="1"/>
  <c r="E301" s="1"/>
  <c r="H298"/>
  <c r="F297"/>
  <c r="F296" s="1"/>
  <c r="F295" s="1"/>
  <c r="F291" s="1"/>
  <c r="F290" s="1"/>
  <c r="F289" s="1"/>
  <c r="E297"/>
  <c r="E296" s="1"/>
  <c r="E295" s="1"/>
  <c r="F294"/>
  <c r="F293" s="1"/>
  <c r="F292" s="1"/>
  <c r="E294"/>
  <c r="E293"/>
  <c r="E292" s="1"/>
  <c r="F288"/>
  <c r="F287" s="1"/>
  <c r="F286" s="1"/>
  <c r="E288"/>
  <c r="E287" s="1"/>
  <c r="E286" s="1"/>
  <c r="F285"/>
  <c r="F284" s="1"/>
  <c r="F283" s="1"/>
  <c r="F282" s="1"/>
  <c r="E285"/>
  <c r="E284" s="1"/>
  <c r="E283" s="1"/>
  <c r="E282" s="1"/>
  <c r="F280"/>
  <c r="E280"/>
  <c r="E279" s="1"/>
  <c r="E278" s="1"/>
  <c r="E277" s="1"/>
  <c r="F279"/>
  <c r="F278"/>
  <c r="F277" s="1"/>
  <c r="F274"/>
  <c r="F273" s="1"/>
  <c r="F272" s="1"/>
  <c r="E274"/>
  <c r="E273" s="1"/>
  <c r="E272" s="1"/>
  <c r="F271"/>
  <c r="F270" s="1"/>
  <c r="F269" s="1"/>
  <c r="E271"/>
  <c r="E270"/>
  <c r="E269" s="1"/>
  <c r="F268"/>
  <c r="E268"/>
  <c r="E267" s="1"/>
  <c r="E266" s="1"/>
  <c r="E265" s="1"/>
  <c r="F267"/>
  <c r="F266"/>
  <c r="F263"/>
  <c r="F262" s="1"/>
  <c r="F261" s="1"/>
  <c r="E263"/>
  <c r="E262" s="1"/>
  <c r="E261" s="1"/>
  <c r="F260"/>
  <c r="F259" s="1"/>
  <c r="F258" s="1"/>
  <c r="F257" s="1"/>
  <c r="E260"/>
  <c r="E259" s="1"/>
  <c r="E258" s="1"/>
  <c r="E257" s="1"/>
  <c r="F254"/>
  <c r="F253" s="1"/>
  <c r="F252" s="1"/>
  <c r="E253"/>
  <c r="E252"/>
  <c r="F251"/>
  <c r="F250" s="1"/>
  <c r="F249" s="1"/>
  <c r="E251"/>
  <c r="E250" s="1"/>
  <c r="E249" s="1"/>
  <c r="F247"/>
  <c r="E247"/>
  <c r="F245"/>
  <c r="E245"/>
  <c r="F244"/>
  <c r="F243" s="1"/>
  <c r="F242" s="1"/>
  <c r="E244"/>
  <c r="E243" s="1"/>
  <c r="E242" s="1"/>
  <c r="E241" s="1"/>
  <c r="F238"/>
  <c r="F237" s="1"/>
  <c r="F236" s="1"/>
  <c r="F235" s="1"/>
  <c r="E238"/>
  <c r="E237"/>
  <c r="E236" s="1"/>
  <c r="E235" s="1"/>
  <c r="H232"/>
  <c r="F231"/>
  <c r="F230" s="1"/>
  <c r="F229" s="1"/>
  <c r="F228" s="1"/>
  <c r="F613" s="1"/>
  <c r="E231"/>
  <c r="E230" s="1"/>
  <c r="E229" s="1"/>
  <c r="E228" s="1"/>
  <c r="E613" s="1"/>
  <c r="F227"/>
  <c r="F226" s="1"/>
  <c r="F225" s="1"/>
  <c r="F224" s="1"/>
  <c r="E227"/>
  <c r="E226" s="1"/>
  <c r="E225" s="1"/>
  <c r="E224" s="1"/>
  <c r="F222"/>
  <c r="E222"/>
  <c r="F221"/>
  <c r="F220" s="1"/>
  <c r="F219" s="1"/>
  <c r="E221"/>
  <c r="E220" s="1"/>
  <c r="E219" s="1"/>
  <c r="F216"/>
  <c r="F610" s="1"/>
  <c r="E216"/>
  <c r="E215" s="1"/>
  <c r="E214" s="1"/>
  <c r="E213" s="1"/>
  <c r="E610" s="1"/>
  <c r="F211"/>
  <c r="F210" s="1"/>
  <c r="E211"/>
  <c r="E210" s="1"/>
  <c r="F209"/>
  <c r="E209"/>
  <c r="E208" s="1"/>
  <c r="E207" s="1"/>
  <c r="F208"/>
  <c r="F207" s="1"/>
  <c r="F206" s="1"/>
  <c r="F203"/>
  <c r="E203"/>
  <c r="E202" s="1"/>
  <c r="E201" s="1"/>
  <c r="E200" s="1"/>
  <c r="F202"/>
  <c r="F201"/>
  <c r="F200"/>
  <c r="F199" s="1"/>
  <c r="F198"/>
  <c r="E198"/>
  <c r="F197"/>
  <c r="F196" s="1"/>
  <c r="F195" s="1"/>
  <c r="F194" s="1"/>
  <c r="F193" s="1"/>
  <c r="E197"/>
  <c r="E196"/>
  <c r="E195" s="1"/>
  <c r="E194" s="1"/>
  <c r="F192"/>
  <c r="E192"/>
  <c r="E191" s="1"/>
  <c r="E190" s="1"/>
  <c r="E189" s="1"/>
  <c r="E188" s="1"/>
  <c r="E187" s="1"/>
  <c r="F191"/>
  <c r="F190" s="1"/>
  <c r="F189" s="1"/>
  <c r="F188" s="1"/>
  <c r="F187" s="1"/>
  <c r="H186"/>
  <c r="F185"/>
  <c r="E185"/>
  <c r="E184" s="1"/>
  <c r="E183" s="1"/>
  <c r="F184"/>
  <c r="F183" s="1"/>
  <c r="F182"/>
  <c r="F181" s="1"/>
  <c r="F180" s="1"/>
  <c r="F179" s="1"/>
  <c r="F178" s="1"/>
  <c r="F177" s="1"/>
  <c r="E182"/>
  <c r="E181"/>
  <c r="E180" s="1"/>
  <c r="E179" s="1"/>
  <c r="E178" s="1"/>
  <c r="E177" s="1"/>
  <c r="H177"/>
  <c r="F176"/>
  <c r="E176"/>
  <c r="F175"/>
  <c r="F174" s="1"/>
  <c r="E175"/>
  <c r="E174" s="1"/>
  <c r="F173"/>
  <c r="F172" s="1"/>
  <c r="F171" s="1"/>
  <c r="E173"/>
  <c r="E172" s="1"/>
  <c r="E171" s="1"/>
  <c r="F166"/>
  <c r="E166"/>
  <c r="F165"/>
  <c r="E165"/>
  <c r="F164"/>
  <c r="F163" s="1"/>
  <c r="F162" s="1"/>
  <c r="E164"/>
  <c r="E163"/>
  <c r="E162" s="1"/>
  <c r="F161"/>
  <c r="E161"/>
  <c r="E160" s="1"/>
  <c r="F160"/>
  <c r="F159"/>
  <c r="F158" s="1"/>
  <c r="F157" s="1"/>
  <c r="E159"/>
  <c r="E158" s="1"/>
  <c r="F156"/>
  <c r="F155" s="1"/>
  <c r="E156"/>
  <c r="E155"/>
  <c r="F154"/>
  <c r="F153" s="1"/>
  <c r="E154"/>
  <c r="E153"/>
  <c r="E152" s="1"/>
  <c r="F151"/>
  <c r="E151"/>
  <c r="E150" s="1"/>
  <c r="E149" s="1"/>
  <c r="F150"/>
  <c r="F149" s="1"/>
  <c r="F148"/>
  <c r="F147" s="1"/>
  <c r="E148"/>
  <c r="E147"/>
  <c r="F146"/>
  <c r="F145" s="1"/>
  <c r="F144" s="1"/>
  <c r="E146"/>
  <c r="E145"/>
  <c r="E144" s="1"/>
  <c r="F143"/>
  <c r="E143"/>
  <c r="E142" s="1"/>
  <c r="E141" s="1"/>
  <c r="F142"/>
  <c r="F141" s="1"/>
  <c r="F140"/>
  <c r="F139" s="1"/>
  <c r="E140"/>
  <c r="E139"/>
  <c r="F138"/>
  <c r="F137" s="1"/>
  <c r="E138"/>
  <c r="E137"/>
  <c r="E136" s="1"/>
  <c r="F134"/>
  <c r="F133" s="1"/>
  <c r="F132" s="1"/>
  <c r="E134"/>
  <c r="E133"/>
  <c r="E132" s="1"/>
  <c r="F131"/>
  <c r="E131"/>
  <c r="E130" s="1"/>
  <c r="E129" s="1"/>
  <c r="F130"/>
  <c r="F129" s="1"/>
  <c r="F126"/>
  <c r="F125" s="1"/>
  <c r="E126"/>
  <c r="E125"/>
  <c r="F124"/>
  <c r="F123" s="1"/>
  <c r="E124"/>
  <c r="E123"/>
  <c r="F122"/>
  <c r="F121" s="1"/>
  <c r="F120" s="1"/>
  <c r="E122"/>
  <c r="E121"/>
  <c r="E120" s="1"/>
  <c r="F118"/>
  <c r="F117" s="1"/>
  <c r="F116" s="1"/>
  <c r="F115" s="1"/>
  <c r="E118"/>
  <c r="E117"/>
  <c r="E116" s="1"/>
  <c r="E115" s="1"/>
  <c r="F113"/>
  <c r="E113"/>
  <c r="E112" s="1"/>
  <c r="F112"/>
  <c r="F111"/>
  <c r="E111"/>
  <c r="E110" s="1"/>
  <c r="E109" s="1"/>
  <c r="E108" s="1"/>
  <c r="E107" s="1"/>
  <c r="F110"/>
  <c r="F109" s="1"/>
  <c r="F108" s="1"/>
  <c r="F107" s="1"/>
  <c r="F106"/>
  <c r="F105" s="1"/>
  <c r="F104" s="1"/>
  <c r="E106"/>
  <c r="E105"/>
  <c r="E104" s="1"/>
  <c r="F103"/>
  <c r="E103"/>
  <c r="E102" s="1"/>
  <c r="E101" s="1"/>
  <c r="E100" s="1"/>
  <c r="F102"/>
  <c r="F101" s="1"/>
  <c r="F98"/>
  <c r="F97" s="1"/>
  <c r="F96" s="1"/>
  <c r="F95" s="1"/>
  <c r="E98"/>
  <c r="E97"/>
  <c r="E96" s="1"/>
  <c r="E95" s="1"/>
  <c r="F93"/>
  <c r="E93"/>
  <c r="E92" s="1"/>
  <c r="E89" s="1"/>
  <c r="F92"/>
  <c r="F89" s="1"/>
  <c r="F91"/>
  <c r="E91"/>
  <c r="E90" s="1"/>
  <c r="F90"/>
  <c r="F87"/>
  <c r="F86" s="1"/>
  <c r="F85" s="1"/>
  <c r="F602" s="1"/>
  <c r="E87"/>
  <c r="E86"/>
  <c r="F84"/>
  <c r="E84"/>
  <c r="E83" s="1"/>
  <c r="F83"/>
  <c r="F82"/>
  <c r="F81" s="1"/>
  <c r="E82"/>
  <c r="E81" s="1"/>
  <c r="F80"/>
  <c r="F79" s="1"/>
  <c r="E80"/>
  <c r="E79" s="1"/>
  <c r="E78" s="1"/>
  <c r="E77" s="1"/>
  <c r="E601" s="1"/>
  <c r="F76"/>
  <c r="F75" s="1"/>
  <c r="F74" s="1"/>
  <c r="E76"/>
  <c r="E75" s="1"/>
  <c r="E74" s="1"/>
  <c r="F73"/>
  <c r="E73"/>
  <c r="F72"/>
  <c r="F71" s="1"/>
  <c r="E72"/>
  <c r="E71" s="1"/>
  <c r="F70"/>
  <c r="F69" s="1"/>
  <c r="F68" s="1"/>
  <c r="E70"/>
  <c r="E69" s="1"/>
  <c r="E68" s="1"/>
  <c r="E67" s="1"/>
  <c r="F64"/>
  <c r="F63" s="1"/>
  <c r="F62" s="1"/>
  <c r="E64"/>
  <c r="E63" s="1"/>
  <c r="E62" s="1"/>
  <c r="F61"/>
  <c r="E61"/>
  <c r="F60"/>
  <c r="F59" s="1"/>
  <c r="E60"/>
  <c r="E59" s="1"/>
  <c r="F58"/>
  <c r="F57" s="1"/>
  <c r="E58"/>
  <c r="E57" s="1"/>
  <c r="F56"/>
  <c r="F55" s="1"/>
  <c r="E56"/>
  <c r="E55" s="1"/>
  <c r="F54"/>
  <c r="F53" s="1"/>
  <c r="E54"/>
  <c r="E53" s="1"/>
  <c r="F49"/>
  <c r="E49"/>
  <c r="F48"/>
  <c r="F47" s="1"/>
  <c r="F46" s="1"/>
  <c r="F45" s="1"/>
  <c r="F44" s="1"/>
  <c r="E48"/>
  <c r="E47" s="1"/>
  <c r="E46" s="1"/>
  <c r="E45" s="1"/>
  <c r="E44" s="1"/>
  <c r="F43"/>
  <c r="E43"/>
  <c r="F42"/>
  <c r="E42"/>
  <c r="F41"/>
  <c r="E41"/>
  <c r="F40"/>
  <c r="F39" s="1"/>
  <c r="F38" s="1"/>
  <c r="F37" s="1"/>
  <c r="E40"/>
  <c r="E39" s="1"/>
  <c r="E38" s="1"/>
  <c r="E37" s="1"/>
  <c r="F36"/>
  <c r="F35" s="1"/>
  <c r="F34" s="1"/>
  <c r="E36"/>
  <c r="E35" s="1"/>
  <c r="E34" s="1"/>
  <c r="F33"/>
  <c r="E33"/>
  <c r="F32"/>
  <c r="E32"/>
  <c r="F31"/>
  <c r="E31"/>
  <c r="F30"/>
  <c r="E30"/>
  <c r="F29"/>
  <c r="E29"/>
  <c r="F28"/>
  <c r="F27" s="1"/>
  <c r="E28"/>
  <c r="E27" s="1"/>
  <c r="F26"/>
  <c r="F25" s="1"/>
  <c r="F24" s="1"/>
  <c r="F23" s="1"/>
  <c r="F22" s="1"/>
  <c r="E26"/>
  <c r="E25" s="1"/>
  <c r="E24" s="1"/>
  <c r="E23" s="1"/>
  <c r="E22" s="1"/>
  <c r="F21"/>
  <c r="E21"/>
  <c r="F20"/>
  <c r="F19" s="1"/>
  <c r="F18" s="1"/>
  <c r="E20"/>
  <c r="E19" s="1"/>
  <c r="E18" s="1"/>
  <c r="H16"/>
  <c r="E600" l="1"/>
  <c r="F605"/>
  <c r="F94"/>
  <c r="F560" s="1"/>
  <c r="E17"/>
  <c r="E52"/>
  <c r="E51" s="1"/>
  <c r="E50" s="1"/>
  <c r="E605"/>
  <c r="E94"/>
  <c r="E560" s="1"/>
  <c r="F170"/>
  <c r="F169" s="1"/>
  <c r="F168" s="1"/>
  <c r="F167" s="1"/>
  <c r="E615"/>
  <c r="E568"/>
  <c r="E199"/>
  <c r="E193" s="1"/>
  <c r="F265"/>
  <c r="F325"/>
  <c r="F579" s="1"/>
  <c r="E85"/>
  <c r="E602" s="1"/>
  <c r="F100"/>
  <c r="E620"/>
  <c r="E114"/>
  <c r="E572" s="1"/>
  <c r="F136"/>
  <c r="E240"/>
  <c r="F604"/>
  <c r="F256"/>
  <c r="F618"/>
  <c r="F276"/>
  <c r="F275" s="1"/>
  <c r="F571" s="1"/>
  <c r="E611"/>
  <c r="E309"/>
  <c r="E565" s="1"/>
  <c r="F344"/>
  <c r="F357"/>
  <c r="F582" s="1"/>
  <c r="F407"/>
  <c r="F406" s="1"/>
  <c r="F405" s="1"/>
  <c r="E608"/>
  <c r="E99"/>
  <c r="E563" s="1"/>
  <c r="F609"/>
  <c r="F578"/>
  <c r="F317"/>
  <c r="F316" s="1"/>
  <c r="F606"/>
  <c r="F218"/>
  <c r="F561" s="1"/>
  <c r="F612"/>
  <c r="F223"/>
  <c r="E614"/>
  <c r="E234"/>
  <c r="E233" s="1"/>
  <c r="F619"/>
  <c r="F281"/>
  <c r="F586"/>
  <c r="F387"/>
  <c r="F386" s="1"/>
  <c r="F593"/>
  <c r="F400"/>
  <c r="F17"/>
  <c r="F52"/>
  <c r="F51" s="1"/>
  <c r="F50" s="1"/>
  <c r="F67"/>
  <c r="F78"/>
  <c r="F77" s="1"/>
  <c r="F601" s="1"/>
  <c r="F620"/>
  <c r="F114"/>
  <c r="F572" s="1"/>
  <c r="F152"/>
  <c r="F135" s="1"/>
  <c r="F119" s="1"/>
  <c r="F573" s="1"/>
  <c r="E157"/>
  <c r="E135" s="1"/>
  <c r="E119" s="1"/>
  <c r="E170"/>
  <c r="E169" s="1"/>
  <c r="E168" s="1"/>
  <c r="E167" s="1"/>
  <c r="E596"/>
  <c r="E300"/>
  <c r="F215"/>
  <c r="F214" s="1"/>
  <c r="F213" s="1"/>
  <c r="F205" s="1"/>
  <c r="E617"/>
  <c r="E264"/>
  <c r="E570" s="1"/>
  <c r="E618"/>
  <c r="E276"/>
  <c r="F596"/>
  <c r="F300"/>
  <c r="E578"/>
  <c r="E317"/>
  <c r="E316" s="1"/>
  <c r="E586"/>
  <c r="E387"/>
  <c r="E386" s="1"/>
  <c r="E385" s="1"/>
  <c r="E589"/>
  <c r="E417"/>
  <c r="E416" s="1"/>
  <c r="E607"/>
  <c r="E486"/>
  <c r="E562" s="1"/>
  <c r="E206"/>
  <c r="F241"/>
  <c r="E407"/>
  <c r="E406" s="1"/>
  <c r="E405" s="1"/>
  <c r="F592"/>
  <c r="F462"/>
  <c r="F594" s="1"/>
  <c r="E591"/>
  <c r="E476"/>
  <c r="E580"/>
  <c r="E497"/>
  <c r="E496" s="1"/>
  <c r="E495" s="1"/>
  <c r="E505"/>
  <c r="E504" s="1"/>
  <c r="F525"/>
  <c r="F524" s="1"/>
  <c r="F615"/>
  <c r="F568"/>
  <c r="F614"/>
  <c r="F234"/>
  <c r="F233" s="1"/>
  <c r="E604"/>
  <c r="E256"/>
  <c r="E619"/>
  <c r="E281"/>
  <c r="E291"/>
  <c r="E290" s="1"/>
  <c r="E289" s="1"/>
  <c r="F611"/>
  <c r="F309"/>
  <c r="F565" s="1"/>
  <c r="E581"/>
  <c r="E357"/>
  <c r="E582" s="1"/>
  <c r="E606"/>
  <c r="E218"/>
  <c r="E561" s="1"/>
  <c r="E612"/>
  <c r="E223"/>
  <c r="E593"/>
  <c r="E400"/>
  <c r="F589"/>
  <c r="F417"/>
  <c r="F416" s="1"/>
  <c r="E599"/>
  <c r="E481"/>
  <c r="E557" s="1"/>
  <c r="E594"/>
  <c r="F616"/>
  <c r="F536"/>
  <c r="F569" s="1"/>
  <c r="E448"/>
  <c r="F591"/>
  <c r="F476"/>
  <c r="E524"/>
  <c r="E616"/>
  <c r="E536"/>
  <c r="E569" s="1"/>
  <c r="F481"/>
  <c r="F557" s="1"/>
  <c r="F599"/>
  <c r="F607"/>
  <c r="F486"/>
  <c r="F562" s="1"/>
  <c r="F580"/>
  <c r="F497"/>
  <c r="F496" s="1"/>
  <c r="F505"/>
  <c r="F504" s="1"/>
  <c r="F564" l="1"/>
  <c r="F204"/>
  <c r="F186" s="1"/>
  <c r="E559"/>
  <c r="E239"/>
  <c r="E592"/>
  <c r="E447"/>
  <c r="E446" s="1"/>
  <c r="E445" s="1"/>
  <c r="E343"/>
  <c r="E342" s="1"/>
  <c r="E341" s="1"/>
  <c r="F447"/>
  <c r="F446" s="1"/>
  <c r="F445" s="1"/>
  <c r="F603"/>
  <c r="F240"/>
  <c r="F554"/>
  <c r="F566"/>
  <c r="F217"/>
  <c r="F581"/>
  <c r="F343"/>
  <c r="F342" s="1"/>
  <c r="F341" s="1"/>
  <c r="E603"/>
  <c r="F617"/>
  <c r="F264"/>
  <c r="F570" s="1"/>
  <c r="E567"/>
  <c r="F555"/>
  <c r="F299"/>
  <c r="F298" s="1"/>
  <c r="E523"/>
  <c r="E598"/>
  <c r="E623" s="1"/>
  <c r="F598"/>
  <c r="F623" s="1"/>
  <c r="F523"/>
  <c r="E475"/>
  <c r="E469" s="1"/>
  <c r="E609"/>
  <c r="E205"/>
  <c r="E553"/>
  <c r="E315"/>
  <c r="E314" s="1"/>
  <c r="E275"/>
  <c r="E571" s="1"/>
  <c r="F567"/>
  <c r="F255"/>
  <c r="F608"/>
  <c r="F99"/>
  <c r="F563" s="1"/>
  <c r="E621"/>
  <c r="E66"/>
  <c r="E255"/>
  <c r="F600"/>
  <c r="F66"/>
  <c r="F553"/>
  <c r="F315"/>
  <c r="F495"/>
  <c r="F469" s="1"/>
  <c r="F475"/>
  <c r="E566"/>
  <c r="E217"/>
  <c r="E622"/>
  <c r="E555"/>
  <c r="E299"/>
  <c r="E298" s="1"/>
  <c r="F621"/>
  <c r="F385"/>
  <c r="E232"/>
  <c r="E573"/>
  <c r="E564" l="1"/>
  <c r="E204"/>
  <c r="E186" s="1"/>
  <c r="F314"/>
  <c r="E558"/>
  <c r="E65"/>
  <c r="E16" s="1"/>
  <c r="F622"/>
  <c r="F558"/>
  <c r="F65"/>
  <c r="F16" s="1"/>
  <c r="F548" s="1"/>
  <c r="F556"/>
  <c r="F575" s="1"/>
  <c r="F522"/>
  <c r="F521" s="1"/>
  <c r="E522"/>
  <c r="E521" s="1"/>
  <c r="E556"/>
  <c r="E574" s="1"/>
  <c r="E625" s="1"/>
  <c r="F559"/>
  <c r="F239"/>
  <c r="F232" s="1"/>
  <c r="E554"/>
  <c r="E575" s="1"/>
  <c r="F550" l="1"/>
  <c r="F551" s="1"/>
  <c r="F574"/>
  <c r="F625" s="1"/>
  <c r="E548"/>
  <c r="E576" l="1"/>
  <c r="E551"/>
  <c r="E550"/>
  <c r="F576"/>
</calcChain>
</file>

<file path=xl/sharedStrings.xml><?xml version="1.0" encoding="utf-8"?>
<sst xmlns="http://schemas.openxmlformats.org/spreadsheetml/2006/main" count="2216" uniqueCount="498">
  <si>
    <t xml:space="preserve"> муниципального округа</t>
  </si>
  <si>
    <t>к решению Думы Ханкайского</t>
  </si>
  <si>
    <t>Распределение</t>
  </si>
  <si>
    <t xml:space="preserve"> бюджетных ассигнований из бюджета Ханкайского муниципального округа на 2025 и 2026 годы  </t>
  </si>
  <si>
    <t>по разделам, подразделам, целевым статьям (муниципальным программам Ханкайского</t>
  </si>
  <si>
    <t>муниципального района и непрограммным направлениям деятельности), группам</t>
  </si>
  <si>
    <t xml:space="preserve"> (группам и подгруппам) видов расходов классификации расходов бюджетов </t>
  </si>
  <si>
    <t>(рублей)</t>
  </si>
  <si>
    <t>Наименование показателей</t>
  </si>
  <si>
    <t>Разд.</t>
  </si>
  <si>
    <t>Ц.ст.</t>
  </si>
  <si>
    <t>Расх.</t>
  </si>
  <si>
    <t xml:space="preserve">Сумма на 2025 год </t>
  </si>
  <si>
    <t xml:space="preserve">Сумма на 2026 год </t>
  </si>
  <si>
    <t>ОБЩЕГОСУДАРСТВЕННЫЕ ВОПРОСЫ</t>
  </si>
  <si>
    <t>0100</t>
  </si>
  <si>
    <t>0000000000</t>
  </si>
  <si>
    <t>000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</si>
  <si>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</si>
  <si>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</si>
  <si>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НЕПРОГРАММНЫЕ РАСХОДЫ</t>
  </si>
  <si>
    <t>9900000000</t>
  </si>
  <si>
    <t>Глава Ханкайского  муниципального округа</t>
  </si>
  <si>
    <t>9909910011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</si>
  <si>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</si>
  <si>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</si>
  <si>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</si>
  <si>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</si>
  <si>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</si>
  <si>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</si>
  <si>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Председатель Думы Ханкайского  муниципипального округа</t>
  </si>
  <si>
    <t>9909910021</t>
  </si>
  <si>
    <t>Руководство и управление в сфере установленных функций органов местного  самоуправления Ханкайского муниципального округа</t>
  </si>
  <si>
    <t>9909910031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</si>
  <si>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</si>
  <si>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</si>
  <si>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</si>
  <si>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</si>
  <si>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</si>
  <si>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800</t>
  </si>
  <si>
    <t>Уплата налогов, сборов и иных платежей</t>
  </si>
  <si>
    <t>850</t>
  </si>
  <si>
    <t>Депутаты Думы Ханкайского муниципального округа</t>
  </si>
  <si>
    <t>9909910041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</si>
  <si>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</si>
  <si>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</si>
  <si>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СУДЕБНАЯ СИСТЕМА</t>
  </si>
  <si>
    <t>0105</t>
  </si>
  <si>
    <t>Непрограммные направления деятельности органов местного самоуправления</t>
  </si>
  <si>
    <t>Финансовое обеспечение переданных полномочий</t>
  </si>
  <si>
    <t>9910000000</t>
  </si>
  <si>
    <t>Субвенции для финансового обеспечения переданных исполнительно-распорядительным органам муниципальных образований Приморского края государственных полномочий по составлению (изменению) списков кандидатов  в присяжные заседатели федеральных судов общей юрисдикции</t>
  </si>
  <si>
    <t>9919951200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</si>
  <si>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</si>
  <si>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</si>
  <si>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Руководитель контрольно -счетной палаты</t>
  </si>
  <si>
    <t>9909910050</t>
  </si>
  <si>
    <t>Контрольный орган Администрации Ханкайского муниципального округа</t>
  </si>
  <si>
    <t>9909910101</t>
  </si>
  <si>
    <t>Другие общегосударственные вопросы</t>
  </si>
  <si>
    <t>0113</t>
  </si>
  <si>
    <t>Муниципальная программа "Развитие муниципальной службы в  Ханкайском муниципальном округе" на 2020-2026 годы</t>
  </si>
  <si>
    <t>0600000000</t>
  </si>
  <si>
    <t>Основное мероприятие: "Совершенствование деятельности муниципальной службы в Ханкайском муниципальном районе"</t>
  </si>
  <si>
    <t>0696100000</t>
  </si>
  <si>
    <t>Диспансеризация муниципальных служащих</t>
  </si>
  <si>
    <t>0696113010</t>
  </si>
  <si>
    <t>Повышение квалификации муниципальных служащих</t>
  </si>
  <si>
    <t>0696113020</t>
  </si>
  <si>
    <t>Мероприятия по проведению специальной оценки условий труда и  профессиональных рисков</t>
  </si>
  <si>
    <t>0696113030</t>
  </si>
  <si>
    <t>Основное мероприятие: "Обеспечение деятельности муниципальных учреждений"</t>
  </si>
  <si>
    <t>0696400000</t>
  </si>
  <si>
    <t>Расходы на обеспечение деятельности (оказание услуг, выполнение работ) муниципальных учреждений</t>
  </si>
  <si>
    <t>0696470010</t>
  </si>
  <si>
    <t>Расходы на выплаты персоналу казенных учреждений</t>
  </si>
  <si>
    <t>110</t>
  </si>
  <si>
    <t>Основное мероприятие "Прочие расходы"</t>
  </si>
  <si>
    <t>0696570000</t>
  </si>
  <si>
    <t>Расходы на содержание и приобретение имущества для нужд Администрации округа</t>
  </si>
  <si>
    <t>0696570300</t>
  </si>
  <si>
    <t>Расходы на содержание территориальных отделов Администрации  муниципального округа</t>
  </si>
  <si>
    <t>0696570400</t>
  </si>
  <si>
    <t>Муниципальная программа "Доступная среда в Ханкайском муниципальном округе" на 2020-2026 годы</t>
  </si>
  <si>
    <t>0800000000</t>
  </si>
  <si>
    <t>Основное мероприятие: "Доступная среда"</t>
  </si>
  <si>
    <t>0898100000</t>
  </si>
  <si>
    <t>Обеспечение благоприятных условий для социальной интеграции инвалидов</t>
  </si>
  <si>
    <t>0898120200</t>
  </si>
  <si>
    <t>Муниципальная программа "Развитие информационного общества в Ханкайском муниципальном округе" на 2020-2026 годы</t>
  </si>
  <si>
    <t>1100000000</t>
  </si>
  <si>
    <t>Основное мероприятие:"Повышение уровня качества предоставления муницпальных услуг"</t>
  </si>
  <si>
    <t>1196200000</t>
  </si>
  <si>
    <t>Мероприятия по информационно- техническому сопровождению коммуникационного оборудования и программных продуктов</t>
  </si>
  <si>
    <t>1196212070</t>
  </si>
  <si>
    <t xml:space="preserve">Информационное освещение  деятельности органов местного самоуправления </t>
  </si>
  <si>
    <t>1196212080</t>
  </si>
  <si>
    <t>Муниципальная программа "Управление муниципальным имуществом в Ханкайском муниципальном округе" на 2020-2026 годы</t>
  </si>
  <si>
    <t>1500000000</t>
  </si>
  <si>
    <t>Основное мероприятие: "Повышение эффективности управления муниципальным имуществом"</t>
  </si>
  <si>
    <t>1596300000</t>
  </si>
  <si>
    <t>Содержание и обслуживание муниципальной  казны, оценка недвижимости, признание прав и регулирование отношений по муниципальной собственности</t>
  </si>
  <si>
    <t>1596360010</t>
  </si>
  <si>
    <t>Муниципальная программа "Противодействие коррупции в Ханкайском муниципальном округе" на 2020-2026 годы</t>
  </si>
  <si>
    <t>2100000000</t>
  </si>
  <si>
    <t>Основное мероприятие: "Антикоррупционное обучение и антикоррупционная пропаганда"</t>
  </si>
  <si>
    <t>2193400000</t>
  </si>
  <si>
    <t>2193413020</t>
  </si>
  <si>
    <t>Расходы, направленные на возмещение материального ущерба и судебных издержек</t>
  </si>
  <si>
    <t>9909930110</t>
  </si>
  <si>
    <t xml:space="preserve">Исполнение судебных актов
</t>
  </si>
  <si>
    <t>830</t>
  </si>
  <si>
    <t xml:space="preserve">Уплата налогов, сборов и иных платежей
</t>
  </si>
  <si>
    <t>Мероприятия, проводимые администрацией Ханкайского муниципального округа</t>
  </si>
  <si>
    <t>9909970101</t>
  </si>
  <si>
    <t>Мероприятия, проводимые Думой Ханкайского муниципального округа</t>
  </si>
  <si>
    <t>9909970201</t>
  </si>
  <si>
    <t>Расходы на осуществление переданных полномочий Российской Федерации по государственной регистрации актов гражданского состояния</t>
  </si>
  <si>
    <t>9919959300</t>
  </si>
  <si>
    <t>Субвенции бюджетам муниципальных образований Приморского края на реализацию полномочий Российской Федерации на государственную регистрацию актов гражданского состояния за счет средств краевого бюджета</t>
  </si>
  <si>
    <t>9919993180</t>
  </si>
  <si>
    <t>Расходы на осуществление отдельных государственных полномочий по созданию и обеспечению деятельности комиссий по делам несовершеннолетних и защите их прав</t>
  </si>
  <si>
    <t>9919993010</t>
  </si>
  <si>
    <t>Расходы на реализацию отдельных государственных полномочий по созданию административных комиссий</t>
  </si>
  <si>
    <t>9919993030</t>
  </si>
  <si>
    <t>Расходы на осуществление отдельных государственных полномочий по государственному управлению охраной труда</t>
  </si>
  <si>
    <t>9919993100</t>
  </si>
  <si>
    <t>Расходы на реализацию отдельных государственных полномочий органов опеки и попечительства в отношении несовершеннолетних</t>
  </si>
  <si>
    <t>9919993160</t>
  </si>
  <si>
    <t>Расходы на осуществление отдельного государственного полномочия по предоставлению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краевого бюджета</t>
  </si>
  <si>
    <t>9919993210</t>
  </si>
  <si>
    <t xml:space="preserve">НАЦИОНАЛЬНАЯ ОБОРОНА
</t>
  </si>
  <si>
    <t>0200</t>
  </si>
  <si>
    <t xml:space="preserve">Мобилизационная и вневойсковая подготовка
</t>
  </si>
  <si>
    <t>0203</t>
  </si>
  <si>
    <t>Расходы на осуществление первичного воинского учета на территориях, где отсутствуют военные комиссариаты</t>
  </si>
  <si>
    <t>9919951180</t>
  </si>
  <si>
    <t>Расходы  на осуществление первичного воинского учета на территориях, где отсутствуют военные комиссариаты за счет местного бюджета</t>
  </si>
  <si>
    <t>9909941180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</si>
  <si>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</si>
  <si>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</si>
  <si>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пожарная безопасность</t>
  </si>
  <si>
    <t>0310</t>
  </si>
  <si>
    <t>Мероприятия по подготовке населения и организаций к действиям в чрезвычайной ситуации</t>
  </si>
  <si>
    <t>9909920060</t>
  </si>
  <si>
    <t>Мероприятия, направленные на расходы по обеспечению первичных мер пожарной безопасности</t>
  </si>
  <si>
    <t>9909920400</t>
  </si>
  <si>
    <t>НАЦИОНАЛЬНАЯ ЭКОНОМИКА</t>
  </si>
  <si>
    <t>0400</t>
  </si>
  <si>
    <t>Сельское хозяйство и рыболовство</t>
  </si>
  <si>
    <t>0405</t>
  </si>
  <si>
    <t>Субвенции бюджетам муниципальных образований Приморского края на осуществление отдельных государственных полномочий Приморского края по организации мероприятий при осуществлении деятельности по обращению с животными без владельцев</t>
  </si>
  <si>
    <t>9919993040</t>
  </si>
  <si>
    <t>Транспорт</t>
  </si>
  <si>
    <t>0408</t>
  </si>
  <si>
    <t>Субвенции бюджетам муниципальных образований Приморского края на реализацию государственного полномочия по установлению  регулируемых тарифов на регулярные перевозки пассажиров и багажа автомобильным  и наземным электрическим общественным транспортом  по муниципальным маршрутам в границах муниципального образования</t>
  </si>
  <si>
    <t>9919993130</t>
  </si>
  <si>
    <t>Муниципальная программа "Поддержка и развитие транспортного обслуживания на территории Ханкайского муниципального округа" на 2022 -2026 годы</t>
  </si>
  <si>
    <t>1600000000</t>
  </si>
  <si>
    <t>Основное мероприятие: "Обеспечение доступности транспортных услуг населению"</t>
  </si>
  <si>
    <t>1696100000</t>
  </si>
  <si>
    <t>Расходы связанные с осуществлением регулярных перевозок по регулируемым тарифам</t>
  </si>
  <si>
    <t>1696140802</t>
  </si>
  <si>
    <t>Дорожное хозяйство (дорожные фонды)</t>
  </si>
  <si>
    <t>0409</t>
  </si>
  <si>
    <t>Муниципальная программа "Развитие дорожного хозяйства и повышение безопасности дорожного движения в Ханкайском муниципальном округе" на 2020-2026 годы</t>
  </si>
  <si>
    <t>1200000000</t>
  </si>
  <si>
    <t>Основное мероприятие: Мероприятия по поддержке и развитию дорожной отрасли"</t>
  </si>
  <si>
    <t>1297300000</t>
  </si>
  <si>
    <t>Развитие муниципального дорожного фонда (содоржание и ремонт, проектирование, строительство и капитальный ремонт улично- дородной сети на них и другие расходы)</t>
  </si>
  <si>
    <t>1297342400</t>
  </si>
  <si>
    <t>Расходы по софинансированию на капитальный ремонт и ремонт автомобильных дорог общего пользования населенных пунктов</t>
  </si>
  <si>
    <t>12973S2390</t>
  </si>
  <si>
    <t>Основное мероприятие:" Мероприятия по защите населения и территории от чрезвычайных ситуаций природного и техногенного характера</t>
  </si>
  <si>
    <t>1297400000</t>
  </si>
  <si>
    <t>Приобретение специализированной техники на условиях лизинга в целях осуществления мероприятий по защите населения и территории от чрезвычайных ситуаций природного и техногенного характера</t>
  </si>
  <si>
    <t>12974S2760</t>
  </si>
  <si>
    <t>Другие вопросы в области национальной экономики</t>
  </si>
  <si>
    <t>0412</t>
  </si>
  <si>
    <t xml:space="preserve">Муниципальная программа "Развитие малого и среднего предпринимательства в Ханкайском муниципальном округе" на 2020-2026 годы </t>
  </si>
  <si>
    <t>0900000000</t>
  </si>
  <si>
    <t>Основное мероприятие: "Субсидии на оказание поддержки малого и среднего предпринимательства"</t>
  </si>
  <si>
    <t>0999100000</t>
  </si>
  <si>
    <t>Гранты в форме субсидий субъектам малого и среднего предпринимательства, включенным в реестр социальных предпринимателей, на финансовое обеспечение расходов, связанных с реализацией проекта в сфере социального предпринимательства</t>
  </si>
  <si>
    <t>0999119180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</si>
  <si>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</si>
  <si>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</si>
  <si>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Муниципальная программа "Развитие градостроительной и землеустроительной деятельности на территории Ханкайского муниципального округа" на 2020-2026 годы</t>
  </si>
  <si>
    <t>1400000000</t>
  </si>
  <si>
    <t>Основное мероприятие: Организация деятельности в области градостроения"</t>
  </si>
  <si>
    <t>1495300000</t>
  </si>
  <si>
    <t>Мероприятия в области градостроительной деятельности</t>
  </si>
  <si>
    <t>1495314010</t>
  </si>
  <si>
    <t>Основное мероприятие: "Организация деятельности в области землепользования"</t>
  </si>
  <si>
    <t>1495400000</t>
  </si>
  <si>
    <t>Мероприятия в области землеустроительной деятельности</t>
  </si>
  <si>
    <t>1495414020</t>
  </si>
  <si>
    <t>ЖИЛИЩНО-КОММУНАЛЬНОЕ ХОЗЯЙСТВО</t>
  </si>
  <si>
    <t>0500</t>
  </si>
  <si>
    <t>Жилищное хозяйство</t>
  </si>
  <si>
    <t>0501</t>
  </si>
  <si>
    <t>Муниципальная программа "Управление муниципальным имуществом  в Ханкайском муниципальном округе" на 2020-2026 годы</t>
  </si>
  <si>
    <t>Основное мероприятие "Повышение эффективности управления муниципальным имуществом"</t>
  </si>
  <si>
    <t>Содержание и обслуживание муниципального жилого фонда</t>
  </si>
  <si>
    <t>1596360020</t>
  </si>
  <si>
    <t>Коммунальное хозяйство</t>
  </si>
  <si>
    <t>0502</t>
  </si>
  <si>
    <t>Муниципальная программа "Развитие систем жилищно-коммунальной инфраструктуры  в Ханкайском муниципальном округе" на 2020-2026 годы</t>
  </si>
  <si>
    <t>0700000000</t>
  </si>
  <si>
    <t>Основное мероприятие: "Развитие систем энерго- тепло- газо- водоснабжения в Ханкайском муниципальном округе" на 2020-2025 годы</t>
  </si>
  <si>
    <t>0797200000</t>
  </si>
  <si>
    <t>Расходы по оплате договоров на выполнение работ, оказания услуг, приобретение нефинансовых активов, связанных со строительством, реконструкцией, капитальным ремонтом и ремонтом объектов коммунального хозяйства</t>
  </si>
  <si>
    <t>0797241200</t>
  </si>
  <si>
    <t>Капитальные вложения в объекты недвижимого имущества государственной (муниципальной) собственности</t>
  </si>
  <si>
    <t>400</t>
  </si>
  <si>
    <t>Бюджетные инвестиции</t>
  </si>
  <si>
    <t>410</t>
  </si>
  <si>
    <t>Возмещение части затрат и (или) недополученных доходов юридическим лицам, предоставляющим услуги по водоснабжению</t>
  </si>
  <si>
    <t>0797241500</t>
  </si>
  <si>
    <t>Субсидии муниципальным унитарным предприятиям на финансовое обеспечение затрат по капитальному ремонту</t>
  </si>
  <si>
    <t>0797241600</t>
  </si>
  <si>
    <t>Благоустройство</t>
  </si>
  <si>
    <t>0503</t>
  </si>
  <si>
    <t>Основное мероприятие "Прочие мероприятия"</t>
  </si>
  <si>
    <t>0797400000</t>
  </si>
  <si>
    <t>Мероприятия по обустройству контейнерных площадок</t>
  </si>
  <si>
    <t>0797440010</t>
  </si>
  <si>
    <t>Расходы по организации ритуальных услуг и содержания мест захоронения</t>
  </si>
  <si>
    <t>0797443300</t>
  </si>
  <si>
    <t>Муниципальная программа "Благоустройство, озеленение и освещение территории муниципального округа" на 2021 -2026 годы</t>
  </si>
  <si>
    <t>1800000000</t>
  </si>
  <si>
    <t>Основное мероприятие: "Благоустройство территории муниципального округа"</t>
  </si>
  <si>
    <t>1895800000</t>
  </si>
  <si>
    <t>Мероприятия, направленные на расходы связанные с потреблением электроэнергии, восстановлением, капитальным ремонтом и ремонтом объектов уличного освещения</t>
  </si>
  <si>
    <t>1895843600</t>
  </si>
  <si>
    <t>Мероприятия, направленные на расходы связанные с содержанием и развитием озеленения на территории муниципального округа</t>
  </si>
  <si>
    <t>1895843700</t>
  </si>
  <si>
    <t>Мероприятия, направленные на благоустройство муниципального округа</t>
  </si>
  <si>
    <t>1895843800</t>
  </si>
  <si>
    <t xml:space="preserve">Муниципальная программа "Формирование современной городской среды" на  территории Ханкайского муниципального округа" на 2021-2027 годы </t>
  </si>
  <si>
    <t>1900000000</t>
  </si>
  <si>
    <t>Подпрограмма № 1 «Формирование современной городской среды на территории Ханкайского муниципального округа» на 2021-2027 годы»</t>
  </si>
  <si>
    <t>1910000000</t>
  </si>
  <si>
    <t>Региональный проект "Формирование комфортной городской среды"</t>
  </si>
  <si>
    <t>191F200000</t>
  </si>
  <si>
    <t>Расходы, направленные на  формирование современной городской среды</t>
  </si>
  <si>
    <t>191F255550</t>
  </si>
  <si>
    <t>Подпрограмма № 2 «Благоустройство территорий Ханкайского муниципального округа» на 2021 – 2027 годы</t>
  </si>
  <si>
    <t>1920000000</t>
  </si>
  <si>
    <t>Основное мероприятие: "Благоустройство территорий, детских и спортивных площадок"</t>
  </si>
  <si>
    <t>1925900000</t>
  </si>
  <si>
    <t>Расходы, направленные на благоустройство территорий, детских и спортивных площадок на территории Ханкайского муниципального округа, осуществляемые на условиях софинансирования за счет средств краевого бюджета</t>
  </si>
  <si>
    <t>1925992610</t>
  </si>
  <si>
    <t>Мероприятия, направленные на благоустройство территорий, детских и спортивных площадок на территории Ханкайского муниципального округа</t>
  </si>
  <si>
    <t>19259S2610</t>
  </si>
  <si>
    <t>Другие вопросы в области жилищно-коммунального хозяйства</t>
  </si>
  <si>
    <t>0505</t>
  </si>
  <si>
    <t>Муниципальная программа "Развитие систем жилищно-коммунальной инфраструктуры в Ханкайском муниципальном округе" на 2020-2026 годы</t>
  </si>
  <si>
    <t>Основное мероприятие "Развитие систем энерго- тепло- газо- и водоснабжения в Ханкайском муниципальном округе"</t>
  </si>
  <si>
    <t>Расходы по обеспечению граждан твердым топливом на условиях софинансирования за счет средств краевого бюджета</t>
  </si>
  <si>
    <t>0797292620</t>
  </si>
  <si>
    <t>Субсидии юридическим лицам (кроме некоммерческих организаций), индивидуальным предпринимателям, физическим лицам</t>
  </si>
  <si>
    <t>Расходы на софинансирование по обеспечению граждан твердым топливом (дровами) за счет средств местного бюджета</t>
  </si>
  <si>
    <t>07972S2620</t>
  </si>
  <si>
    <t xml:space="preserve"> </t>
  </si>
  <si>
    <t>ОХРАНА ОКРУЖАЮЩЕЙ СРЕДЫ</t>
  </si>
  <si>
    <t>0600</t>
  </si>
  <si>
    <t>Другие вопросы в области охраны окружающей среды</t>
  </si>
  <si>
    <t>0605</t>
  </si>
  <si>
    <t>Муниципальная программа "Охрана окружающей среды Ханкайского муниципального округа" на 2020-2026 годы</t>
  </si>
  <si>
    <t>0300000000</t>
  </si>
  <si>
    <t>Основное мероприятие: "Развитие  системы утилизации и переработки бытовых отходов на территории Ханкайского муниципального района"</t>
  </si>
  <si>
    <t>0393100000</t>
  </si>
  <si>
    <t>Оборудование и содержание площадок временного хранения ТБО</t>
  </si>
  <si>
    <t>0393140040</t>
  </si>
  <si>
    <t>Основное мероприятие :"Мероприятия в области окружающей среды"</t>
  </si>
  <si>
    <t>0393300000</t>
  </si>
  <si>
    <t>Мероприятия в области охраны окружающей среды</t>
  </si>
  <si>
    <t>0393340060</t>
  </si>
  <si>
    <t>Муниципальная программа "Профилактика прованарушений, терроризма и экстремизма и противодействие распространению наркотиков на территории Ханкайского муниципального округа" на 2020-2026 годы</t>
  </si>
  <si>
    <t>1300000000</t>
  </si>
  <si>
    <t>Основное мероприятие "Мероприятие по уничтожению дикорастущей конопли"</t>
  </si>
  <si>
    <t>1393200000</t>
  </si>
  <si>
    <t>Материально- техническое обеспечение мепроприятия</t>
  </si>
  <si>
    <t>1393220030</t>
  </si>
  <si>
    <t>ОБРАЗОВАНИЕ</t>
  </si>
  <si>
    <t>0700</t>
  </si>
  <si>
    <t>Дошкольное образование</t>
  </si>
  <si>
    <t>0701</t>
  </si>
  <si>
    <t>Муниципальная программа  "Развитие образования в Ханкайском муниципальном округе" на 2020-2026 годы</t>
  </si>
  <si>
    <t>0100000000</t>
  </si>
  <si>
    <t>Подпрограмма "Развитие дошкольного образования в Ханкайском муниципальном округе" 2020-2025 годы</t>
  </si>
  <si>
    <t>0110000000</t>
  </si>
  <si>
    <t>Основное мероприятие: "Обеспечение воспитательного процесса в дошкольных образовательных учреждениях"</t>
  </si>
  <si>
    <t>0111100000</t>
  </si>
  <si>
    <t>Расходы на обеспечение деятельности (оказание услуг, выполнение работ) муниципальных учреждений по дошкольному воспитанию</t>
  </si>
  <si>
    <t>0111170020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</si>
  <si>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</si>
  <si>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</si>
  <si>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</si>
  <si>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</si>
  <si>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 xml:space="preserve">Расходы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</t>
  </si>
  <si>
    <t>0111193070</t>
  </si>
  <si>
    <t>Основное меропритяие: "Мероприятия не связанные с воспитательным процессом"</t>
  </si>
  <si>
    <t>0111200000</t>
  </si>
  <si>
    <t>Обеспечение беспрепятственного доступа инвалидов к объектам социальной инфраструктуры</t>
  </si>
  <si>
    <t>0111220020</t>
  </si>
  <si>
    <t>Мероприятия по профилактике терроризма и экстремизма</t>
  </si>
  <si>
    <t>0111220040</t>
  </si>
  <si>
    <t>Мероприятия по пожарной безопасности</t>
  </si>
  <si>
    <t>0111220400</t>
  </si>
  <si>
    <t>Расходы на приобретение муниципальными учреждениями недвижимого и особо ценного движимого имущества</t>
  </si>
  <si>
    <t>0111270060</t>
  </si>
  <si>
    <t>Расходы на капитальный ремонт зданий и благоустройство территорий муниципальных образовательных организаций, оказывающих услуги дошкольного образования</t>
  </si>
  <si>
    <t>01112S2020</t>
  </si>
  <si>
    <t>Общее образование</t>
  </si>
  <si>
    <t>0702</t>
  </si>
  <si>
    <t>Подпрограмма "Развитие системы общего образования в  Ханкайском муниципальном округе" на 2020-2025 годы</t>
  </si>
  <si>
    <t>0120000000</t>
  </si>
  <si>
    <t>Основное мероприятие: "Обеспечение деятельности организаций, осуществляющих программу общего образования"</t>
  </si>
  <si>
    <t>0121100000</t>
  </si>
  <si>
    <t>Расходы на ежемесячное денежное вознаграждение за классное руководство педагогическим работникам муниципальных общеобразовательных организаций</t>
  </si>
  <si>
    <t>0121153030</t>
  </si>
  <si>
    <t>Расходы на обеспечение деятельности (оказание услуг, выполнение работ) муниципальных общеобразовательных учреждений</t>
  </si>
  <si>
    <t>0121170030</t>
  </si>
  <si>
    <t xml:space="preserve">Расходы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общего, дополнительного образования детей в муниципальных образовательных организациях </t>
  </si>
  <si>
    <t>0121193060</t>
  </si>
  <si>
    <t>Расходы на осуществление отдельных государственных полномочий по организации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</si>
  <si>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01211R3040</t>
  </si>
  <si>
    <t>Основное мероприятие: "Мероприятия не связанные с образовательным процессом"</t>
  </si>
  <si>
    <t>0121200000</t>
  </si>
  <si>
    <t>0121220040</t>
  </si>
  <si>
    <t>0121220400</t>
  </si>
  <si>
    <t>0121270060</t>
  </si>
  <si>
    <t>Расходы на проведение ремонтных работ общеобразовательных учреждений</t>
  </si>
  <si>
    <t>01212S2340</t>
  </si>
  <si>
    <t>Основное мероприятие: "Создание условий для получения качественного общего образовани"</t>
  </si>
  <si>
    <t>0121400000</t>
  </si>
  <si>
    <t>Субвенции бюджетам муниципальных образований Приморского края на осуществление отдельных государственных полномочий по обеспечению бесплатным питанием детей, обучающихся в муниципальных общеобразовательных организациях Приморского края</t>
  </si>
  <si>
    <t>0121493150</t>
  </si>
  <si>
    <t>Обеспечение бесплатным питанием обучающихся в общеобразовательных организациях, родители (законные представители) которых принимают участие в специальной военной операции на территориях Донецкой Народной Республики, Луганской народной Республики и Украины, а также мобилизо-ванные, в соответствии с Указом Президента Российской Федерации от 21.09.2022 № 647 «Об объявлении частичной мобилизации в Российской Федерации</t>
  </si>
  <si>
    <t>0121420610</t>
  </si>
  <si>
    <t>Региональный проект "Успех каждого ребенка"</t>
  </si>
  <si>
    <t>012E200000</t>
  </si>
  <si>
    <t>Обновление материально-технической базы для организации учебно-исследовательской, научно-практической, творческой деятельности, занятий физической культурой и спортом в образовательных организациях</t>
  </si>
  <si>
    <t>012E250980</t>
  </si>
  <si>
    <t>Региональный проект "Патриотическое воспитание граждан Российской Федерации"</t>
  </si>
  <si>
    <t>012EB51790</t>
  </si>
  <si>
    <t>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</si>
  <si>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Дополнительное образование детей</t>
  </si>
  <si>
    <t>0703</t>
  </si>
  <si>
    <t>Подпрограмма "Развитие системы дополнительного образования в Ханкайском муниципальном округе" на 2020-2025 годы</t>
  </si>
  <si>
    <t>0130000000</t>
  </si>
  <si>
    <t>Основное мероприятие: "Обеспечение деятельности учреждений дополнительного образования"</t>
  </si>
  <si>
    <t>0131100000</t>
  </si>
  <si>
    <t>Расходы на обеспечение деятельности (оказание услуг, выполнение работ) муниципальных учреждений дополнительного образования детей</t>
  </si>
  <si>
    <t>0131170040</t>
  </si>
  <si>
    <t>Основное мероприятие: "Мероприятия не связанные с дополнительным образовательным процессом"</t>
  </si>
  <si>
    <t>0131200000</t>
  </si>
  <si>
    <t>0131220040</t>
  </si>
  <si>
    <t>Основное мероприятие "Дополнительное образование детей в рамках исполнения муниципального социального заказа на оказание муниципальных услуг по социальным сертификатам"</t>
  </si>
  <si>
    <t>0131400000</t>
  </si>
  <si>
    <t>Субсидии на финансирование муниципального задания в рамках исполнения муниципального социального заказа на оказание муниципальных услуг в социальной сфере</t>
  </si>
  <si>
    <t>0131470140</t>
  </si>
  <si>
    <t>Муниципальная программа "Развитие культуры и туризма в Ханкайском муниципальном округе" на 2020-2026 годы</t>
  </si>
  <si>
    <t>0200000000</t>
  </si>
  <si>
    <t>Основное мероприятие "Обеспечение деятельности учреждений дополнительного образования"</t>
  </si>
  <si>
    <t>0292200000</t>
  </si>
  <si>
    <t>Расходы на обеспечение деятельности (оказание услуг, выполнение работ) муниципальных учреждений дополнительного образования</t>
  </si>
  <si>
    <t>0292270040</t>
  </si>
  <si>
    <t>Молодежная политика и оздоровление детей</t>
  </si>
  <si>
    <t>0707</t>
  </si>
  <si>
    <t>Подпрограмма "Развитие системы общего образования в  Ханкайском муниципальном районе" в 2020-2025 годы</t>
  </si>
  <si>
    <t>Мероприятия по профилактике правонарушений</t>
  </si>
  <si>
    <t>0121220050</t>
  </si>
  <si>
    <t>Основное мероприятие: "Мероприятия для детей и молодежи"</t>
  </si>
  <si>
    <t>0191200000</t>
  </si>
  <si>
    <t>Проведение мероприятий для  детей и молодежи</t>
  </si>
  <si>
    <t>0191220160</t>
  </si>
  <si>
    <t>Другие вопросы в области образования</t>
  </si>
  <si>
    <t>0709</t>
  </si>
  <si>
    <t>Муниципальная программа "Развитие образования в Ханкайском муниципальном округе" на 2020-2026 годы</t>
  </si>
  <si>
    <t>Основное мероприятие: "Обеспечение деятельности инфраструктуры образовательных учреждений"</t>
  </si>
  <si>
    <t>0191100000</t>
  </si>
  <si>
    <t>0191110031</t>
  </si>
  <si>
    <t>0191170010</t>
  </si>
  <si>
    <t>Расходы на обеспечение деятельности (оказание услуг, выполнение работ) муниципальных автономных учреждений</t>
  </si>
  <si>
    <t>0191170070</t>
  </si>
  <si>
    <t>Субсидии автономным учреждениям</t>
  </si>
  <si>
    <t>620</t>
  </si>
  <si>
    <t>Подпрограмма "Развитие системы общего образования в  Ханкайском муниципальном округе" в 2020-2025 годы</t>
  </si>
  <si>
    <t>Расходы на осуществление отдельных государственных полномочий по организации и обеспечению оздоровления и отдыха детей (за исключением организации отдыха детей в каникулярное время)</t>
  </si>
  <si>
    <t>0121493080</t>
  </si>
  <si>
    <t>Социальное обеспечение и иные выплаты населению</t>
  </si>
  <si>
    <t>300</t>
  </si>
  <si>
    <t>Социальные выплаты гражданам, кроме публичных нормативных социальных выплат</t>
  </si>
  <si>
    <t>320</t>
  </si>
  <si>
    <t>КУЛЬТУРА, КИНЕМАТОГРАФИЯ</t>
  </si>
  <si>
    <t>0800</t>
  </si>
  <si>
    <t>Культура</t>
  </si>
  <si>
    <t>0801</t>
  </si>
  <si>
    <t>Муниципальная программа "Развитие культуры и туризма в Ханкайском муниципальном окурге" на 2020-2026 годы</t>
  </si>
  <si>
    <t>Основное мероприятие: "Обеспечение деятельности музейно- библиотечного обслуживания"</t>
  </si>
  <si>
    <t>0292100000</t>
  </si>
  <si>
    <t>Расходы на обеспечение деятельности (оказание услуг, выполнение работ) муниципальных бюджетных учреждений</t>
  </si>
  <si>
    <t>0292170080</t>
  </si>
  <si>
    <t>Расходы на комплектование книжных фондов и обеспечение информационно-техническим оборудованием библиотек, осуществляемые на условиях софинансирования за счет средств краевого бюджета</t>
  </si>
  <si>
    <t>0292192540</t>
  </si>
  <si>
    <t xml:space="preserve">Комплектование книжных фондов и обеспечение информационно-техническим оборудованием библиотек </t>
  </si>
  <si>
    <t>02921S2540</t>
  </si>
  <si>
    <t>Основное мероприятие: "Обеспечение деятельности учреждений культуры"</t>
  </si>
  <si>
    <t>0292400000</t>
  </si>
  <si>
    <t>0292470080</t>
  </si>
  <si>
    <t>Основное мероприятие: "Прочие мероприятия в области культуры"</t>
  </si>
  <si>
    <t>0292300000</t>
  </si>
  <si>
    <t>Организация и  проведение культурных мероприятий</t>
  </si>
  <si>
    <t>0292320080</t>
  </si>
  <si>
    <t>Обеспечение развития и укрепления материально-технической базы домов культуры в населенных пунктах с числом жителей до 50 тысяч человек</t>
  </si>
  <si>
    <t>02923L4670</t>
  </si>
  <si>
    <t>СОЦИАЛЬНАЯ ПОЛИТИКА</t>
  </si>
  <si>
    <t>1000</t>
  </si>
  <si>
    <t>Пенсионное обеспечение</t>
  </si>
  <si>
    <t>1001</t>
  </si>
  <si>
    <t>Доплата к пенсиям муниципальных служащих</t>
  </si>
  <si>
    <t>9909910060</t>
  </si>
  <si>
    <t>Публичные нормативные социальные выплаты гражданам</t>
  </si>
  <si>
    <t>310</t>
  </si>
  <si>
    <t>Социальное обеспечение населения</t>
  </si>
  <si>
    <t>1003</t>
  </si>
  <si>
    <t>Региональный проект "Современная школа"</t>
  </si>
  <si>
    <t>019E100000</t>
  </si>
  <si>
    <t>Субвенции бюджетам муниципальных образований Приморского края на осуществление отдельных государственных полномочий по обеспечению мер социальной поддержки педагогическим работникам муниципальных образовательных организаций Приморского края</t>
  </si>
  <si>
    <t>019E193140</t>
  </si>
  <si>
    <t>Муниципальная программа «Комплексное развитие сель-ских территорий Ханкайского муниципального округа» на 2020-2026 годы</t>
  </si>
  <si>
    <t>0500000000</t>
  </si>
  <si>
    <t>Основное мероприятие "Субсидирование на приобретение жилья в сельской местности"</t>
  </si>
  <si>
    <t>0595100000</t>
  </si>
  <si>
    <t>Мероприятия по софинансированию расходов на приобретение жилья в сельской местности</t>
  </si>
  <si>
    <t>0595120130</t>
  </si>
  <si>
    <t>Муниципальная программа "Обеспечение жильем молодых семей Ханкайского мунципального округа" на 2020- 2026 годы</t>
  </si>
  <si>
    <t>1000000000</t>
  </si>
  <si>
    <t>Основное мероприятие "Обеспечение выплаты молодым семьям субсидий на приобретение (строительство) стандартного жилья"</t>
  </si>
  <si>
    <t>1095800000</t>
  </si>
  <si>
    <t>Реализация мероприятий по обеспечению жильем молодых семей</t>
  </si>
  <si>
    <t>10958L4970</t>
  </si>
  <si>
    <t>Резервный фонды Администрации Ханкайского муниципального округа</t>
  </si>
  <si>
    <t>9909900011</t>
  </si>
  <si>
    <t>Иные выплаты населению</t>
  </si>
  <si>
    <t>360</t>
  </si>
  <si>
    <t>Охрана семьи и детства</t>
  </si>
  <si>
    <t>1004</t>
  </si>
  <si>
    <t>Основное мероприятие: "Меры поддержки семей, имеющих детей"</t>
  </si>
  <si>
    <t>0111300000</t>
  </si>
  <si>
    <t>Выплата компенсации части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t>
  </si>
  <si>
    <t>0111393090</t>
  </si>
  <si>
    <t>Социальная поддержка детей, оставшихся без попечения родителей, и лиц, принявших на воспитание в семью детей, оставшихся без попечения родителей</t>
  </si>
  <si>
    <t>9919993050</t>
  </si>
  <si>
    <t>Другие вопросы в области социальной политики</t>
  </si>
  <si>
    <t>1006</t>
  </si>
  <si>
    <t>Субсидии некоммерческих организациям (за исключением государственных (муниципальных) учреждений)</t>
  </si>
  <si>
    <t>630</t>
  </si>
  <si>
    <t>ФИЗИЧЕСКАЯ КУЛЬТУРА И СПОРТ</t>
  </si>
  <si>
    <t>1100</t>
  </si>
  <si>
    <t>Массовый спорт</t>
  </si>
  <si>
    <t>1102</t>
  </si>
  <si>
    <t>Муниципальная программа  "Развитие физической культуры и спорта в Ханкайском муниципальном округе" на 2020-2026 годы</t>
  </si>
  <si>
    <t>0400000000</t>
  </si>
  <si>
    <t>Основное мероприятие: "Содействие развития физической культуры и спорта в Ханкайском муниципальном округе"</t>
  </si>
  <si>
    <t>0494100000</t>
  </si>
  <si>
    <t>Организация, проведение и участие в спортивных мероприятиях</t>
  </si>
  <si>
    <t>0494120170</t>
  </si>
  <si>
    <t xml:space="preserve">Иные бюджетные ассигнования
</t>
  </si>
  <si>
    <t xml:space="preserve">Уплата налогов, сборов и иных платежей
</t>
  </si>
  <si>
    <t>Расходы на организацию физкультурно-спортивной работы по месту жительства на условиях софинансирования за счет средств краевого бюджета</t>
  </si>
  <si>
    <t>0494192190</t>
  </si>
  <si>
    <t xml:space="preserve"> Организация физкультурно-спортивной работы по месту жительства</t>
  </si>
  <si>
    <t>049P5S2190</t>
  </si>
  <si>
    <t>Муниципальная программа "Укрепление общественного здоровья в Ханкайском муниципальном округе" на 2020-2026 годы</t>
  </si>
  <si>
    <t>1700000000</t>
  </si>
  <si>
    <t>Основное мероприятие: "Укрепление общественного здоровья"</t>
  </si>
  <si>
    <t>1795700000</t>
  </si>
  <si>
    <t>Мероприятия направленные на формирование системы мотивации граждан к здоровому образу жизни</t>
  </si>
  <si>
    <t>1795720180</t>
  </si>
  <si>
    <t>СРЕДСТВА МАССОВОЙ ИНФОРМАЦИИ</t>
  </si>
  <si>
    <t>1200</t>
  </si>
  <si>
    <t>Периодическая печать и издательства</t>
  </si>
  <si>
    <t>1202</t>
  </si>
  <si>
    <t>Информационное освещение  деятельности органов местного самоуправления в средствах массовой информации</t>
  </si>
  <si>
    <t>Всего расходов:</t>
  </si>
  <si>
    <t>условно утв</t>
  </si>
  <si>
    <t>210000000</t>
  </si>
  <si>
    <t>012EB00000</t>
  </si>
  <si>
    <t>013140000</t>
  </si>
  <si>
    <t>019E500000</t>
  </si>
  <si>
    <t>0696500000</t>
  </si>
  <si>
    <t>Приложение 10</t>
  </si>
  <si>
    <t>от   26.03.2024 № 733</t>
  </si>
  <si>
    <t>от  19.12.2023 № 670</t>
  </si>
</sst>
</file>

<file path=xl/styles.xml><?xml version="1.0" encoding="utf-8"?>
<styleSheet xmlns="http://schemas.openxmlformats.org/spreadsheetml/2006/main">
  <numFmts count="1">
    <numFmt numFmtId="164" formatCode="#,##0.000"/>
  </numFmts>
  <fonts count="15">
    <font>
      <sz val="11"/>
      <color theme="1"/>
      <name val="Calibri"/>
      <family val="2"/>
      <scheme val="minor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i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3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color rgb="FF000000"/>
      <name val="Arial Cyr"/>
    </font>
    <font>
      <b/>
      <sz val="10"/>
      <color rgb="FF000000"/>
      <name val="Arial CYR"/>
    </font>
    <font>
      <sz val="8"/>
      <color rgb="FF000000"/>
      <name val="Arial Cyr"/>
    </font>
    <font>
      <sz val="10"/>
      <color rgb="FF000000"/>
      <name val="Times New Roman"/>
      <family val="1"/>
      <charset val="204"/>
    </font>
    <font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rgb="FFCCFFFF"/>
      </patternFill>
    </fill>
    <fill>
      <patternFill patternType="solid">
        <fgColor rgb="FFCCFFCC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9">
    <xf numFmtId="0" fontId="0" fillId="0" borderId="0"/>
    <xf numFmtId="0" fontId="10" fillId="0" borderId="6">
      <alignment horizontal="center" vertical="center" wrapText="1"/>
    </xf>
    <xf numFmtId="4" fontId="11" fillId="2" borderId="6">
      <alignment horizontal="right" vertical="top" shrinkToFit="1"/>
    </xf>
    <xf numFmtId="0" fontId="12" fillId="3" borderId="6">
      <alignment vertical="top" wrapText="1"/>
    </xf>
    <xf numFmtId="4" fontId="12" fillId="0" borderId="7">
      <alignment horizontal="right" wrapText="1"/>
    </xf>
    <xf numFmtId="0" fontId="13" fillId="0" borderId="0">
      <alignment vertical="top" wrapText="1"/>
    </xf>
    <xf numFmtId="0" fontId="14" fillId="0" borderId="0"/>
    <xf numFmtId="0" fontId="13" fillId="0" borderId="0">
      <alignment vertical="top" wrapText="1"/>
    </xf>
    <xf numFmtId="0" fontId="13" fillId="0" borderId="0">
      <alignment vertical="top" wrapText="1"/>
    </xf>
  </cellStyleXfs>
  <cellXfs count="49">
    <xf numFmtId="0" fontId="0" fillId="0" borderId="0" xfId="0"/>
    <xf numFmtId="0" fontId="1" fillId="0" borderId="0" xfId="0" applyFont="1" applyFill="1" applyAlignment="1">
      <alignment vertical="top"/>
    </xf>
    <xf numFmtId="0" fontId="1" fillId="0" borderId="0" xfId="0" applyFont="1" applyFill="1"/>
    <xf numFmtId="0" fontId="2" fillId="0" borderId="0" xfId="0" applyFont="1" applyFill="1" applyAlignment="1">
      <alignment horizontal="right"/>
    </xf>
    <xf numFmtId="0" fontId="2" fillId="0" borderId="0" xfId="0" applyFont="1" applyFill="1"/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center" wrapText="1"/>
    </xf>
    <xf numFmtId="164" fontId="1" fillId="0" borderId="0" xfId="0" applyNumberFormat="1" applyFont="1" applyFill="1" applyAlignment="1">
      <alignment horizontal="right" wrapText="1"/>
    </xf>
    <xf numFmtId="0" fontId="1" fillId="0" borderId="1" xfId="0" applyFont="1" applyFill="1" applyBorder="1" applyAlignment="1">
      <alignment horizontal="center" vertical="center" wrapText="1"/>
    </xf>
    <xf numFmtId="164" fontId="2" fillId="0" borderId="0" xfId="0" applyNumberFormat="1" applyFont="1" applyFill="1"/>
    <xf numFmtId="0" fontId="3" fillId="0" borderId="1" xfId="0" applyFont="1" applyFill="1" applyBorder="1" applyAlignment="1">
      <alignment vertical="top" wrapText="1"/>
    </xf>
    <xf numFmtId="49" fontId="3" fillId="0" borderId="1" xfId="0" applyNumberFormat="1" applyFont="1" applyFill="1" applyBorder="1" applyAlignment="1">
      <alignment horizontal="center" vertical="top" shrinkToFit="1"/>
    </xf>
    <xf numFmtId="4" fontId="3" fillId="0" borderId="1" xfId="0" applyNumberFormat="1" applyFont="1" applyFill="1" applyBorder="1" applyAlignment="1">
      <alignment horizontal="right" vertical="top" shrinkToFit="1"/>
    </xf>
    <xf numFmtId="4" fontId="4" fillId="0" borderId="0" xfId="0" applyNumberFormat="1" applyFont="1" applyFill="1"/>
    <xf numFmtId="0" fontId="4" fillId="0" borderId="0" xfId="0" applyFont="1" applyFill="1"/>
    <xf numFmtId="0" fontId="1" fillId="0" borderId="1" xfId="0" applyFont="1" applyFill="1" applyBorder="1" applyAlignment="1">
      <alignment vertical="top" wrapText="1"/>
    </xf>
    <xf numFmtId="49" fontId="1" fillId="0" borderId="1" xfId="0" applyNumberFormat="1" applyFont="1" applyFill="1" applyBorder="1" applyAlignment="1">
      <alignment horizontal="center" vertical="top" shrinkToFit="1"/>
    </xf>
    <xf numFmtId="4" fontId="1" fillId="0" borderId="1" xfId="0" applyNumberFormat="1" applyFont="1" applyFill="1" applyBorder="1" applyAlignment="1">
      <alignment horizontal="right" vertical="top" shrinkToFit="1"/>
    </xf>
    <xf numFmtId="0" fontId="1" fillId="0" borderId="1" xfId="0" applyFont="1" applyFill="1" applyBorder="1" applyAlignment="1">
      <alignment horizontal="left" vertical="top" wrapText="1"/>
    </xf>
    <xf numFmtId="0" fontId="1" fillId="0" borderId="0" xfId="0" applyFont="1" applyFill="1" applyAlignment="1">
      <alignment vertical="top" wrapText="1"/>
    </xf>
    <xf numFmtId="0" fontId="1" fillId="0" borderId="0" xfId="0" applyFont="1" applyFill="1" applyAlignment="1">
      <alignment wrapText="1"/>
    </xf>
    <xf numFmtId="164" fontId="5" fillId="0" borderId="0" xfId="0" applyNumberFormat="1" applyFont="1" applyFill="1"/>
    <xf numFmtId="164" fontId="4" fillId="0" borderId="0" xfId="0" applyNumberFormat="1" applyFont="1" applyFill="1"/>
    <xf numFmtId="0" fontId="3" fillId="0" borderId="2" xfId="0" applyFont="1" applyFill="1" applyBorder="1" applyAlignment="1">
      <alignment vertical="center" wrapText="1"/>
    </xf>
    <xf numFmtId="49" fontId="1" fillId="0" borderId="3" xfId="0" applyNumberFormat="1" applyFont="1" applyFill="1" applyBorder="1" applyAlignment="1">
      <alignment horizontal="center" vertical="top" shrinkToFit="1"/>
    </xf>
    <xf numFmtId="0" fontId="6" fillId="0" borderId="1" xfId="0" applyFont="1" applyFill="1" applyBorder="1" applyAlignment="1">
      <alignment vertical="top" wrapText="1"/>
    </xf>
    <xf numFmtId="49" fontId="1" fillId="0" borderId="1" xfId="0" applyNumberFormat="1" applyFont="1" applyFill="1" applyBorder="1" applyAlignment="1">
      <alignment horizontal="center" vertical="center" shrinkToFit="1"/>
    </xf>
    <xf numFmtId="0" fontId="1" fillId="0" borderId="1" xfId="0" applyFont="1" applyFill="1" applyBorder="1" applyAlignment="1">
      <alignment vertical="center" wrapText="1"/>
    </xf>
    <xf numFmtId="49" fontId="1" fillId="0" borderId="1" xfId="0" applyNumberFormat="1" applyFont="1" applyFill="1" applyBorder="1" applyAlignment="1">
      <alignment horizontal="justify" vertical="top" wrapText="1"/>
    </xf>
    <xf numFmtId="0" fontId="1" fillId="0" borderId="1" xfId="0" applyFont="1" applyFill="1" applyBorder="1" applyAlignment="1">
      <alignment horizontal="justify" vertical="top" wrapText="1"/>
    </xf>
    <xf numFmtId="0" fontId="7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horizontal="justify" wrapText="1"/>
    </xf>
    <xf numFmtId="0" fontId="1" fillId="0" borderId="4" xfId="0" applyFont="1" applyFill="1" applyBorder="1" applyAlignment="1">
      <alignment vertical="top" wrapText="1"/>
    </xf>
    <xf numFmtId="49" fontId="6" fillId="0" borderId="1" xfId="0" applyNumberFormat="1" applyFont="1" applyFill="1" applyBorder="1" applyAlignment="1">
      <alignment horizontal="center" vertical="top" shrinkToFit="1"/>
    </xf>
    <xf numFmtId="0" fontId="5" fillId="0" borderId="0" xfId="0" applyFont="1" applyFill="1"/>
    <xf numFmtId="0" fontId="8" fillId="0" borderId="0" xfId="0" applyFont="1" applyFill="1"/>
    <xf numFmtId="4" fontId="2" fillId="0" borderId="0" xfId="0" applyNumberFormat="1" applyFont="1" applyFill="1"/>
    <xf numFmtId="4" fontId="1" fillId="0" borderId="1" xfId="0" applyNumberFormat="1" applyFont="1" applyFill="1" applyBorder="1" applyAlignment="1">
      <alignment horizontal="center" vertical="center" shrinkToFit="1"/>
    </xf>
    <xf numFmtId="0" fontId="3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wrapText="1"/>
    </xf>
    <xf numFmtId="4" fontId="9" fillId="0" borderId="5" xfId="0" applyNumberFormat="1" applyFont="1" applyFill="1" applyBorder="1" applyAlignment="1">
      <alignment horizontal="right" vertical="top" shrinkToFit="1"/>
    </xf>
    <xf numFmtId="4" fontId="1" fillId="0" borderId="0" xfId="0" applyNumberFormat="1" applyFont="1" applyFill="1"/>
    <xf numFmtId="4" fontId="1" fillId="0" borderId="0" xfId="0" applyNumberFormat="1" applyFont="1" applyFill="1" applyAlignment="1">
      <alignment wrapText="1"/>
    </xf>
    <xf numFmtId="49" fontId="1" fillId="0" borderId="0" xfId="0" applyNumberFormat="1" applyFont="1" applyFill="1"/>
    <xf numFmtId="4" fontId="1" fillId="0" borderId="0" xfId="0" applyNumberFormat="1" applyFont="1" applyFill="1" applyAlignment="1">
      <alignment horizontal="right" vertical="top"/>
    </xf>
    <xf numFmtId="0" fontId="1" fillId="0" borderId="0" xfId="0" applyFont="1" applyFill="1" applyAlignment="1">
      <alignment horizontal="center" wrapText="1"/>
    </xf>
    <xf numFmtId="0" fontId="9" fillId="0" borderId="5" xfId="0" applyFont="1" applyFill="1" applyBorder="1" applyAlignment="1">
      <alignment horizontal="right"/>
    </xf>
    <xf numFmtId="0" fontId="2" fillId="0" borderId="0" xfId="0" applyFont="1" applyFill="1" applyAlignment="1">
      <alignment horizontal="right"/>
    </xf>
    <xf numFmtId="0" fontId="0" fillId="0" borderId="0" xfId="0" applyAlignment="1"/>
  </cellXfs>
  <cellStyles count="9">
    <cellStyle name="xl22 2" xfId="1"/>
    <cellStyle name="xl38" xfId="2"/>
    <cellStyle name="xl39" xfId="3"/>
    <cellStyle name="xl83" xfId="4"/>
    <cellStyle name="Обычный" xfId="0" builtinId="0"/>
    <cellStyle name="Обычный 2" xfId="5"/>
    <cellStyle name="Обычный 2 2" xfId="6"/>
    <cellStyle name="Обычный 3" xfId="7"/>
    <cellStyle name="Обычный 4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60;&#1080;&#1085;&#1072;&#1085;&#1089;&#1086;&#1074;&#1086;&#1077;%20&#1091;&#1087;&#1088;&#1072;&#1074;&#1083;&#1077;&#1085;&#1080;&#1077;/&#1054;&#1089;&#1090;&#1072;&#1087;&#1077;&#1085;&#1082;&#1086;/&#1056;&#1077;&#1096;&#1077;&#1085;&#1080;&#1103;%20&#1044;&#1091;&#1084;&#1099;/2020/&#1056;&#1077;&#1096;&#1077;&#1085;&#1080;&#1077;%20539%20&#1086;&#1090;%2017.12.2019/&#1055;&#1088;&#1086;&#1077;&#1082;&#1090;%20&#1088;&#1077;&#1096;&#1077;&#1085;&#1080;&#1103;/&#1055;&#1088;&#1080;&#1083;&#1086;&#1078;&#1077;&#1085;&#1080;&#1103;%201,2,6-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60;&#1080;&#1085;&#1072;&#1085;&#1089;&#1086;&#1074;&#1086;&#1077;%20&#1091;&#1087;&#1088;&#1072;&#1074;&#1083;&#1077;&#1085;&#1080;&#1077;/&#1041;&#1086;&#1075;&#1086;&#1084;&#1086;&#1083;&#1086;&#1074;&#1072;/&#1056;&#1077;&#1096;&#1077;&#1085;&#1080;&#1103;%20&#1044;&#1091;&#1084;&#1099;/2024/&#1091;&#1090;&#1086;&#1095;&#1085;&#1077;&#1085;&#1080;&#1077;_&#1084;&#1072;&#1088;&#1090;/&#1055;&#1088;&#1080;&#1083;&#1086;&#1078;&#1077;&#1085;&#1080;&#1077;%20&#1082;%20&#1088;&#1077;&#1096;&#1077;&#1085;&#1080;&#1102;%201-12_&#1091;&#1090;&#1086;&#1095;&#1085;&#1077;&#1085;&#1080;&#1077;%20&#1084;&#1072;&#1088;&#1090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 1"/>
      <sheetName val="прил 2"/>
      <sheetName val="прил 6"/>
      <sheetName val="прил 7 "/>
      <sheetName val="прил 8 "/>
      <sheetName val="прил 9   "/>
      <sheetName val="прил 10 "/>
      <sheetName val="прил 11"/>
      <sheetName val="прил 12"/>
      <sheetName val="прил 13"/>
      <sheetName val="прил 14"/>
      <sheetName val="прил 15"/>
      <sheetName val="прил 16"/>
      <sheetName val="прил 17"/>
      <sheetName val="прил 18"/>
    </sheetNames>
    <sheetDataSet>
      <sheetData sheetId="0"/>
      <sheetData sheetId="1"/>
      <sheetData sheetId="2"/>
      <sheetData sheetId="3"/>
      <sheetData sheetId="4">
        <row r="9">
          <cell r="C9">
            <v>251618500</v>
          </cell>
        </row>
      </sheetData>
      <sheetData sheetId="5"/>
      <sheetData sheetId="6"/>
      <sheetData sheetId="7"/>
      <sheetData sheetId="8">
        <row r="468">
          <cell r="F468">
            <v>615194524.40999997</v>
          </cell>
        </row>
        <row r="478">
          <cell r="G478">
            <v>72206241.75999999</v>
          </cell>
        </row>
      </sheetData>
      <sheetData sheetId="9"/>
      <sheetData sheetId="10">
        <row r="438">
          <cell r="E438">
            <v>615194524.40999997</v>
          </cell>
        </row>
      </sheetData>
      <sheetData sheetId="11"/>
      <sheetData sheetId="12">
        <row r="60">
          <cell r="F60">
            <v>615194524.41000009</v>
          </cell>
        </row>
      </sheetData>
      <sheetData sheetId="13"/>
      <sheetData sheetId="14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рил 1"/>
      <sheetName val="прил 2 "/>
      <sheetName val="прил 3 "/>
      <sheetName val="прил 4"/>
      <sheetName val="прил 5 "/>
      <sheetName val="прил 6 "/>
      <sheetName val="прил 7 "/>
      <sheetName val="прил "/>
      <sheetName val="прил 8"/>
      <sheetName val="прил 9 "/>
      <sheetName val="прил 10 "/>
      <sheetName val="прил 11"/>
      <sheetName val="прил 12 "/>
      <sheetName val="потребность 2023 (5)"/>
      <sheetName val="потребность 2024 1 (МБ)"/>
      <sheetName val="потребность 2024 проект (МБ)"/>
      <sheetName val="потребность 2024 проект весь"/>
      <sheetName val="Лист2"/>
    </sheetNames>
    <sheetDataSet>
      <sheetData sheetId="0"/>
      <sheetData sheetId="1"/>
      <sheetData sheetId="2"/>
      <sheetData sheetId="3">
        <row r="69">
          <cell r="C69">
            <v>1072097996.6700002</v>
          </cell>
          <cell r="D69">
            <v>1118641779.9200001</v>
          </cell>
        </row>
      </sheetData>
      <sheetData sheetId="4"/>
      <sheetData sheetId="5"/>
      <sheetData sheetId="6"/>
      <sheetData sheetId="7">
        <row r="631">
          <cell r="F631">
            <v>0</v>
          </cell>
          <cell r="G631">
            <v>0</v>
          </cell>
        </row>
      </sheetData>
      <sheetData sheetId="8">
        <row r="20">
          <cell r="F20">
            <v>8122164</v>
          </cell>
          <cell r="G20">
            <v>8259043</v>
          </cell>
        </row>
        <row r="22">
          <cell r="F22">
            <v>275392</v>
          </cell>
          <cell r="G22">
            <v>286407</v>
          </cell>
        </row>
        <row r="24">
          <cell r="F24">
            <v>1000</v>
          </cell>
          <cell r="G24">
            <v>1000</v>
          </cell>
        </row>
        <row r="30">
          <cell r="F30">
            <v>63000</v>
          </cell>
          <cell r="G30">
            <v>65520</v>
          </cell>
        </row>
        <row r="35">
          <cell r="F35">
            <v>632977</v>
          </cell>
          <cell r="G35">
            <v>658343</v>
          </cell>
        </row>
        <row r="42">
          <cell r="F42">
            <v>3171400</v>
          </cell>
          <cell r="G42">
            <v>3203200</v>
          </cell>
        </row>
        <row r="47">
          <cell r="F47">
            <v>23235000</v>
          </cell>
          <cell r="G47">
            <v>21500000</v>
          </cell>
        </row>
        <row r="49">
          <cell r="F49">
            <v>105000</v>
          </cell>
          <cell r="G49">
            <v>105000</v>
          </cell>
        </row>
        <row r="55">
          <cell r="F55">
            <v>16113</v>
          </cell>
          <cell r="G55">
            <v>199192</v>
          </cell>
        </row>
        <row r="60">
          <cell r="F60">
            <v>919500</v>
          </cell>
          <cell r="G60">
            <v>928650</v>
          </cell>
        </row>
        <row r="71">
          <cell r="F71">
            <v>745385</v>
          </cell>
          <cell r="G71">
            <v>745385</v>
          </cell>
        </row>
        <row r="74">
          <cell r="F74">
            <v>165000</v>
          </cell>
          <cell r="G74">
            <v>165000</v>
          </cell>
        </row>
        <row r="77">
          <cell r="F77">
            <v>10000</v>
          </cell>
          <cell r="G77">
            <v>10000</v>
          </cell>
        </row>
        <row r="81">
          <cell r="F81">
            <v>11908068</v>
          </cell>
          <cell r="G81">
            <v>10524390</v>
          </cell>
        </row>
        <row r="83">
          <cell r="F83">
            <v>5220625</v>
          </cell>
          <cell r="G83">
            <v>4649450</v>
          </cell>
        </row>
        <row r="85">
          <cell r="F85">
            <v>831218</v>
          </cell>
          <cell r="G85">
            <v>864467</v>
          </cell>
        </row>
        <row r="89">
          <cell r="F89">
            <v>128744</v>
          </cell>
          <cell r="G89">
            <v>128744</v>
          </cell>
        </row>
        <row r="91">
          <cell r="F91">
            <v>1335100</v>
          </cell>
          <cell r="G91">
            <v>1335100</v>
          </cell>
        </row>
        <row r="96">
          <cell r="F96">
            <v>50000</v>
          </cell>
          <cell r="G96">
            <v>50000</v>
          </cell>
        </row>
        <row r="101">
          <cell r="F101">
            <v>697320</v>
          </cell>
          <cell r="G101">
            <v>789210</v>
          </cell>
        </row>
        <row r="104">
          <cell r="F104">
            <v>32280</v>
          </cell>
          <cell r="G104">
            <v>33570</v>
          </cell>
        </row>
        <row r="109">
          <cell r="F109">
            <v>460000</v>
          </cell>
          <cell r="G109">
            <v>460000</v>
          </cell>
        </row>
        <row r="111">
          <cell r="F111">
            <v>140000</v>
          </cell>
          <cell r="G111">
            <v>140000</v>
          </cell>
        </row>
        <row r="116">
          <cell r="F116">
            <v>100000</v>
          </cell>
          <cell r="G116">
            <v>100000</v>
          </cell>
        </row>
        <row r="120">
          <cell r="F120">
            <v>38126909</v>
          </cell>
          <cell r="G120">
            <v>37957200</v>
          </cell>
        </row>
        <row r="122">
          <cell r="F122">
            <v>20000</v>
          </cell>
          <cell r="G122">
            <v>20000</v>
          </cell>
        </row>
        <row r="136">
          <cell r="F136">
            <v>250000</v>
          </cell>
          <cell r="G136">
            <v>250000</v>
          </cell>
        </row>
        <row r="140">
          <cell r="F140">
            <v>1626578</v>
          </cell>
          <cell r="G140">
            <v>1681267</v>
          </cell>
        </row>
        <row r="142">
          <cell r="F142">
            <v>15000</v>
          </cell>
          <cell r="G142">
            <v>15000</v>
          </cell>
        </row>
        <row r="145">
          <cell r="F145">
            <v>449239</v>
          </cell>
          <cell r="G145">
            <v>465449</v>
          </cell>
        </row>
        <row r="148">
          <cell r="F148">
            <v>1611011</v>
          </cell>
          <cell r="G148">
            <v>1674850</v>
          </cell>
        </row>
        <row r="150">
          <cell r="F150">
            <v>15000</v>
          </cell>
          <cell r="G150">
            <v>15000</v>
          </cell>
        </row>
        <row r="153">
          <cell r="F153">
            <v>1322000</v>
          </cell>
          <cell r="G153">
            <v>1376080</v>
          </cell>
        </row>
        <row r="156">
          <cell r="F156">
            <v>1174463</v>
          </cell>
          <cell r="G156">
            <v>1220642</v>
          </cell>
        </row>
        <row r="158">
          <cell r="F158">
            <v>45000</v>
          </cell>
          <cell r="G158">
            <v>45000</v>
          </cell>
        </row>
        <row r="161">
          <cell r="F161">
            <v>2449536</v>
          </cell>
          <cell r="G161">
            <v>2547517</v>
          </cell>
        </row>
        <row r="163">
          <cell r="F163">
            <v>157600</v>
          </cell>
          <cell r="G163">
            <v>157600</v>
          </cell>
        </row>
        <row r="166">
          <cell r="F166">
            <v>398000</v>
          </cell>
          <cell r="G166">
            <v>716578.07</v>
          </cell>
        </row>
        <row r="168">
          <cell r="F168">
            <v>0</v>
          </cell>
          <cell r="G168">
            <v>60000</v>
          </cell>
        </row>
        <row r="175">
          <cell r="F175">
            <v>1978062</v>
          </cell>
          <cell r="G175">
            <v>2165352</v>
          </cell>
        </row>
        <row r="178">
          <cell r="F178">
            <v>270000</v>
          </cell>
          <cell r="G178">
            <v>270000</v>
          </cell>
        </row>
        <row r="184">
          <cell r="F184">
            <v>200000</v>
          </cell>
          <cell r="G184">
            <v>200000</v>
          </cell>
        </row>
        <row r="187">
          <cell r="F187">
            <v>585000</v>
          </cell>
          <cell r="G187">
            <v>585000</v>
          </cell>
        </row>
        <row r="194">
          <cell r="F194">
            <v>1767836.97</v>
          </cell>
          <cell r="G194">
            <v>1767836.97</v>
          </cell>
        </row>
        <row r="200">
          <cell r="F200">
            <v>3387.08</v>
          </cell>
          <cell r="G200">
            <v>3387.08</v>
          </cell>
        </row>
        <row r="205">
          <cell r="F205">
            <v>1284000</v>
          </cell>
          <cell r="G205">
            <v>1284000</v>
          </cell>
        </row>
        <row r="211">
          <cell r="F211">
            <v>17038000</v>
          </cell>
          <cell r="G211">
            <v>17735000</v>
          </cell>
        </row>
        <row r="221">
          <cell r="F221">
            <v>0</v>
          </cell>
          <cell r="G221">
            <v>0</v>
          </cell>
        </row>
        <row r="226">
          <cell r="G226">
            <v>100000</v>
          </cell>
        </row>
        <row r="227">
          <cell r="F227">
            <v>100000</v>
          </cell>
        </row>
        <row r="232">
          <cell r="F232">
            <v>100000</v>
          </cell>
          <cell r="G232">
            <v>100000</v>
          </cell>
        </row>
        <row r="236">
          <cell r="F236">
            <v>130000</v>
          </cell>
          <cell r="G236">
            <v>130000</v>
          </cell>
        </row>
        <row r="243">
          <cell r="F243">
            <v>600000</v>
          </cell>
          <cell r="G243">
            <v>600000</v>
          </cell>
        </row>
        <row r="249">
          <cell r="F249">
            <v>100000</v>
          </cell>
          <cell r="G249">
            <v>100000</v>
          </cell>
        </row>
        <row r="256">
          <cell r="F256">
            <v>0</v>
          </cell>
          <cell r="G256">
            <v>0</v>
          </cell>
        </row>
        <row r="259">
          <cell r="F259">
            <v>0</v>
          </cell>
          <cell r="G259">
            <v>0</v>
          </cell>
        </row>
        <row r="265">
          <cell r="F265">
            <v>0</v>
          </cell>
          <cell r="G265">
            <v>0</v>
          </cell>
        </row>
        <row r="268">
          <cell r="F268">
            <v>200000</v>
          </cell>
          <cell r="G268">
            <v>200000</v>
          </cell>
        </row>
        <row r="273">
          <cell r="F273">
            <v>970000</v>
          </cell>
          <cell r="G273">
            <v>513537</v>
          </cell>
        </row>
        <row r="276">
          <cell r="F276">
            <v>0</v>
          </cell>
          <cell r="G276">
            <v>0</v>
          </cell>
        </row>
        <row r="279">
          <cell r="F279">
            <v>373817.96</v>
          </cell>
          <cell r="G279">
            <v>373817.96</v>
          </cell>
        </row>
        <row r="285">
          <cell r="F285">
            <v>0</v>
          </cell>
          <cell r="G285">
            <v>0</v>
          </cell>
        </row>
        <row r="293">
          <cell r="F293">
            <v>0</v>
          </cell>
          <cell r="G293">
            <v>0</v>
          </cell>
        </row>
        <row r="296">
          <cell r="F296">
            <v>11583919.639999999</v>
          </cell>
          <cell r="G296">
            <v>11583919.639999999</v>
          </cell>
        </row>
        <row r="305">
          <cell r="F305">
            <v>0</v>
          </cell>
          <cell r="G305">
            <v>0</v>
          </cell>
        </row>
        <row r="308">
          <cell r="F308">
            <v>0</v>
          </cell>
          <cell r="G308">
            <v>0</v>
          </cell>
        </row>
        <row r="315">
          <cell r="F315">
            <v>440000</v>
          </cell>
          <cell r="G315">
            <v>440000</v>
          </cell>
        </row>
        <row r="319">
          <cell r="F319">
            <v>30000</v>
          </cell>
          <cell r="G319">
            <v>30000</v>
          </cell>
        </row>
        <row r="324">
          <cell r="F324">
            <v>45000</v>
          </cell>
          <cell r="G324">
            <v>45000</v>
          </cell>
        </row>
        <row r="331">
          <cell r="F331">
            <v>20099530.370000001</v>
          </cell>
          <cell r="G331">
            <v>19036919.329999998</v>
          </cell>
        </row>
        <row r="338">
          <cell r="F338">
            <v>9548443.9199999999</v>
          </cell>
          <cell r="G338">
            <v>9514453.6300000008</v>
          </cell>
        </row>
        <row r="341">
          <cell r="F341">
            <v>0</v>
          </cell>
          <cell r="G341">
            <v>0</v>
          </cell>
        </row>
        <row r="344">
          <cell r="F344">
            <v>169702.02</v>
          </cell>
          <cell r="G344">
            <v>169702.02</v>
          </cell>
        </row>
        <row r="348">
          <cell r="F348">
            <v>24589059.219999999</v>
          </cell>
          <cell r="G348">
            <v>24116458.77</v>
          </cell>
        </row>
        <row r="352">
          <cell r="F352">
            <v>632000</v>
          </cell>
          <cell r="G352">
            <v>632000</v>
          </cell>
        </row>
        <row r="355">
          <cell r="F355">
            <v>1740293.79</v>
          </cell>
          <cell r="G355">
            <v>1761387.19</v>
          </cell>
        </row>
        <row r="361">
          <cell r="F361">
            <v>6157334</v>
          </cell>
          <cell r="G361">
            <v>6157334</v>
          </cell>
        </row>
        <row r="367">
          <cell r="F367">
            <v>150000</v>
          </cell>
          <cell r="G367">
            <v>150000</v>
          </cell>
        </row>
        <row r="372">
          <cell r="F372">
            <v>662021.32000000007</v>
          </cell>
          <cell r="G372">
            <v>689952.86</v>
          </cell>
        </row>
        <row r="376">
          <cell r="F376">
            <v>100000</v>
          </cell>
          <cell r="G376">
            <v>100000</v>
          </cell>
        </row>
        <row r="382">
          <cell r="F382">
            <v>130000</v>
          </cell>
          <cell r="G382">
            <v>130000</v>
          </cell>
        </row>
        <row r="384">
          <cell r="F384">
            <v>14971159.710000001</v>
          </cell>
          <cell r="G384">
            <v>15654560.02</v>
          </cell>
        </row>
        <row r="385">
          <cell r="F385">
            <v>2000000</v>
          </cell>
          <cell r="G385">
            <v>2000000</v>
          </cell>
        </row>
        <row r="388">
          <cell r="F388">
            <v>9552439.9600000009</v>
          </cell>
          <cell r="G388">
            <v>18568805.900000002</v>
          </cell>
        </row>
        <row r="394">
          <cell r="F394">
            <v>114000</v>
          </cell>
          <cell r="G394">
            <v>114000</v>
          </cell>
        </row>
        <row r="401">
          <cell r="F401">
            <v>631000</v>
          </cell>
          <cell r="G401">
            <v>631000</v>
          </cell>
        </row>
        <row r="403">
          <cell r="F403">
            <v>30000</v>
          </cell>
          <cell r="G403">
            <v>30000</v>
          </cell>
        </row>
        <row r="406">
          <cell r="F406">
            <v>0</v>
          </cell>
          <cell r="G406">
            <v>0</v>
          </cell>
        </row>
        <row r="409">
          <cell r="F409">
            <v>272256.32</v>
          </cell>
          <cell r="G409">
            <v>272503.63</v>
          </cell>
        </row>
        <row r="414">
          <cell r="F414">
            <v>50000</v>
          </cell>
          <cell r="G414">
            <v>50000</v>
          </cell>
        </row>
        <row r="421">
          <cell r="F421">
            <v>2500000</v>
          </cell>
          <cell r="G421">
            <v>2500000</v>
          </cell>
        </row>
        <row r="428">
          <cell r="F428">
            <v>2986977.26</v>
          </cell>
          <cell r="G428">
            <v>3106456.34</v>
          </cell>
        </row>
        <row r="431">
          <cell r="F431">
            <v>2986378.27</v>
          </cell>
          <cell r="G431">
            <v>3105833.4</v>
          </cell>
        </row>
        <row r="433">
          <cell r="F433">
            <v>236080</v>
          </cell>
          <cell r="G433">
            <v>245523.20000000001</v>
          </cell>
        </row>
        <row r="435">
          <cell r="F435">
            <v>5000</v>
          </cell>
          <cell r="G435">
            <v>5000</v>
          </cell>
        </row>
        <row r="438">
          <cell r="F438">
            <v>180000</v>
          </cell>
          <cell r="G438">
            <v>180000</v>
          </cell>
        </row>
        <row r="444">
          <cell r="F444">
            <v>21840</v>
          </cell>
          <cell r="G444">
            <v>22713.599999999999</v>
          </cell>
        </row>
        <row r="448">
          <cell r="F448">
            <v>137280</v>
          </cell>
          <cell r="G448">
            <v>142771.20000000001</v>
          </cell>
        </row>
        <row r="457">
          <cell r="F457">
            <v>53565488</v>
          </cell>
          <cell r="G457">
            <v>53029688</v>
          </cell>
        </row>
        <row r="460">
          <cell r="F460">
            <v>111310407</v>
          </cell>
          <cell r="G460">
            <v>117806853</v>
          </cell>
        </row>
        <row r="464">
          <cell r="F464">
            <v>0</v>
          </cell>
          <cell r="G464">
            <v>0</v>
          </cell>
        </row>
        <row r="467">
          <cell r="F467">
            <v>158000</v>
          </cell>
          <cell r="G467">
            <v>158000</v>
          </cell>
        </row>
        <row r="470">
          <cell r="F470">
            <v>0</v>
          </cell>
          <cell r="G470">
            <v>0</v>
          </cell>
        </row>
        <row r="473">
          <cell r="F473">
            <v>0</v>
          </cell>
          <cell r="G473">
            <v>0</v>
          </cell>
        </row>
        <row r="482">
          <cell r="F482">
            <v>0</v>
          </cell>
          <cell r="G482">
            <v>0</v>
          </cell>
        </row>
        <row r="489">
          <cell r="F489">
            <v>23400000</v>
          </cell>
          <cell r="G489">
            <v>23400000</v>
          </cell>
        </row>
        <row r="492">
          <cell r="F492">
            <v>115452712</v>
          </cell>
          <cell r="G492">
            <v>114952712</v>
          </cell>
        </row>
        <row r="495">
          <cell r="F495">
            <v>427876420</v>
          </cell>
          <cell r="G495">
            <v>453521427</v>
          </cell>
        </row>
        <row r="498">
          <cell r="F498">
            <v>16198450</v>
          </cell>
          <cell r="G498">
            <v>15851650</v>
          </cell>
        </row>
        <row r="502">
          <cell r="F502">
            <v>221200</v>
          </cell>
          <cell r="G502">
            <v>221200</v>
          </cell>
        </row>
        <row r="514">
          <cell r="F514">
            <v>0</v>
          </cell>
          <cell r="G514">
            <v>0</v>
          </cell>
        </row>
        <row r="518">
          <cell r="F518">
            <v>8225450</v>
          </cell>
          <cell r="G518">
            <v>8225450</v>
          </cell>
        </row>
        <row r="521">
          <cell r="F521">
            <v>422000</v>
          </cell>
          <cell r="G521">
            <v>422000</v>
          </cell>
        </row>
        <row r="525">
          <cell r="F525">
            <v>0</v>
          </cell>
          <cell r="G525">
            <v>0</v>
          </cell>
        </row>
        <row r="529">
          <cell r="F529">
            <v>3382856.64</v>
          </cell>
          <cell r="G529">
            <v>4228570.8</v>
          </cell>
        </row>
        <row r="536">
          <cell r="F536">
            <v>25267092</v>
          </cell>
          <cell r="G536">
            <v>24767092</v>
          </cell>
        </row>
        <row r="540">
          <cell r="F540">
            <v>31600</v>
          </cell>
          <cell r="G540">
            <v>31600</v>
          </cell>
        </row>
        <row r="553">
          <cell r="F553">
            <v>1236190</v>
          </cell>
          <cell r="G553">
            <v>1236190</v>
          </cell>
        </row>
        <row r="560">
          <cell r="F560">
            <v>70000</v>
          </cell>
          <cell r="G560">
            <v>70000</v>
          </cell>
        </row>
        <row r="564">
          <cell r="F564">
            <v>125000</v>
          </cell>
          <cell r="G564">
            <v>125000</v>
          </cell>
        </row>
        <row r="570">
          <cell r="F570">
            <v>5093360</v>
          </cell>
          <cell r="G570">
            <v>5495522</v>
          </cell>
        </row>
        <row r="572">
          <cell r="F572">
            <v>280000</v>
          </cell>
          <cell r="G572">
            <v>280000</v>
          </cell>
        </row>
        <row r="577">
          <cell r="F577">
            <v>11374841.02</v>
          </cell>
          <cell r="G577">
            <v>10651744.629999999</v>
          </cell>
        </row>
        <row r="579">
          <cell r="F579">
            <v>1354600</v>
          </cell>
          <cell r="G579">
            <v>1054600</v>
          </cell>
        </row>
        <row r="581">
          <cell r="F581">
            <v>30751</v>
          </cell>
          <cell r="G581">
            <v>30023</v>
          </cell>
        </row>
        <row r="583">
          <cell r="F583">
            <v>1954206</v>
          </cell>
        </row>
        <row r="584">
          <cell r="G584">
            <v>2135983</v>
          </cell>
        </row>
        <row r="589">
          <cell r="F589">
            <v>2000</v>
          </cell>
          <cell r="G589">
            <v>2000</v>
          </cell>
        </row>
        <row r="591">
          <cell r="F591">
            <v>320000</v>
          </cell>
          <cell r="G591">
            <v>320000</v>
          </cell>
        </row>
        <row r="593">
          <cell r="F593">
            <v>2393120</v>
          </cell>
          <cell r="G593">
            <v>2393120</v>
          </cell>
        </row>
        <row r="600">
          <cell r="F600">
            <v>1310000</v>
          </cell>
          <cell r="G600">
            <v>0</v>
          </cell>
        </row>
        <row r="607">
          <cell r="F607">
            <v>30000</v>
          </cell>
          <cell r="G607">
            <v>30000</v>
          </cell>
        </row>
        <row r="609">
          <cell r="F609">
            <v>4051437</v>
          </cell>
          <cell r="G609">
            <v>4214892</v>
          </cell>
        </row>
        <row r="620">
          <cell r="F620">
            <v>1675704.33</v>
          </cell>
          <cell r="G620">
            <v>1742732.51</v>
          </cell>
        </row>
        <row r="623">
          <cell r="F623">
            <v>229444.97</v>
          </cell>
          <cell r="G623">
            <v>238622.77</v>
          </cell>
        </row>
        <row r="625">
          <cell r="F625">
            <v>63440</v>
          </cell>
          <cell r="G625">
            <v>65977.600000000006</v>
          </cell>
        </row>
        <row r="627">
          <cell r="F627">
            <v>500</v>
          </cell>
          <cell r="G627">
            <v>500</v>
          </cell>
        </row>
        <row r="632">
          <cell r="F632">
            <v>10400</v>
          </cell>
          <cell r="G632">
            <v>10816</v>
          </cell>
        </row>
        <row r="637">
          <cell r="F637">
            <v>9360</v>
          </cell>
          <cell r="G637">
            <v>9734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25"/>
  <sheetViews>
    <sheetView tabSelected="1" view="pageBreakPreview" zoomScale="75" zoomScaleNormal="100" zoomScaleSheetLayoutView="75" workbookViewId="0">
      <selection activeCell="F5" sqref="F5"/>
    </sheetView>
  </sheetViews>
  <sheetFormatPr defaultRowHeight="18" outlineLevelRow="6"/>
  <cols>
    <col min="1" max="1" width="85.33203125" style="1" customWidth="1"/>
    <col min="2" max="2" width="6.88671875" style="2" customWidth="1"/>
    <col min="3" max="3" width="17.33203125" style="2" customWidth="1"/>
    <col min="4" max="4" width="6.33203125" style="2" customWidth="1"/>
    <col min="5" max="5" width="21.109375" style="2" customWidth="1"/>
    <col min="6" max="6" width="20.21875" style="44" customWidth="1"/>
    <col min="7" max="7" width="21" style="4" customWidth="1"/>
    <col min="8" max="8" width="19.33203125" style="4" customWidth="1"/>
    <col min="9" max="256" width="9" style="4"/>
    <col min="257" max="257" width="76.33203125" style="4" customWidth="1"/>
    <col min="258" max="258" width="7.6640625" style="4" customWidth="1"/>
    <col min="259" max="259" width="9.6640625" style="4" customWidth="1"/>
    <col min="260" max="260" width="7.6640625" style="4" customWidth="1"/>
    <col min="261" max="261" width="14.33203125" style="4" customWidth="1"/>
    <col min="262" max="512" width="9" style="4"/>
    <col min="513" max="513" width="76.33203125" style="4" customWidth="1"/>
    <col min="514" max="514" width="7.6640625" style="4" customWidth="1"/>
    <col min="515" max="515" width="9.6640625" style="4" customWidth="1"/>
    <col min="516" max="516" width="7.6640625" style="4" customWidth="1"/>
    <col min="517" max="517" width="14.33203125" style="4" customWidth="1"/>
    <col min="518" max="768" width="9" style="4"/>
    <col min="769" max="769" width="76.33203125" style="4" customWidth="1"/>
    <col min="770" max="770" width="7.6640625" style="4" customWidth="1"/>
    <col min="771" max="771" width="9.6640625" style="4" customWidth="1"/>
    <col min="772" max="772" width="7.6640625" style="4" customWidth="1"/>
    <col min="773" max="773" width="14.33203125" style="4" customWidth="1"/>
    <col min="774" max="1024" width="9" style="4"/>
    <col min="1025" max="1025" width="76.33203125" style="4" customWidth="1"/>
    <col min="1026" max="1026" width="7.6640625" style="4" customWidth="1"/>
    <col min="1027" max="1027" width="9.6640625" style="4" customWidth="1"/>
    <col min="1028" max="1028" width="7.6640625" style="4" customWidth="1"/>
    <col min="1029" max="1029" width="14.33203125" style="4" customWidth="1"/>
    <col min="1030" max="1280" width="9" style="4"/>
    <col min="1281" max="1281" width="76.33203125" style="4" customWidth="1"/>
    <col min="1282" max="1282" width="7.6640625" style="4" customWidth="1"/>
    <col min="1283" max="1283" width="9.6640625" style="4" customWidth="1"/>
    <col min="1284" max="1284" width="7.6640625" style="4" customWidth="1"/>
    <col min="1285" max="1285" width="14.33203125" style="4" customWidth="1"/>
    <col min="1286" max="1536" width="9" style="4"/>
    <col min="1537" max="1537" width="76.33203125" style="4" customWidth="1"/>
    <col min="1538" max="1538" width="7.6640625" style="4" customWidth="1"/>
    <col min="1539" max="1539" width="9.6640625" style="4" customWidth="1"/>
    <col min="1540" max="1540" width="7.6640625" style="4" customWidth="1"/>
    <col min="1541" max="1541" width="14.33203125" style="4" customWidth="1"/>
    <col min="1542" max="1792" width="9" style="4"/>
    <col min="1793" max="1793" width="76.33203125" style="4" customWidth="1"/>
    <col min="1794" max="1794" width="7.6640625" style="4" customWidth="1"/>
    <col min="1795" max="1795" width="9.6640625" style="4" customWidth="1"/>
    <col min="1796" max="1796" width="7.6640625" style="4" customWidth="1"/>
    <col min="1797" max="1797" width="14.33203125" style="4" customWidth="1"/>
    <col min="1798" max="2048" width="9" style="4"/>
    <col min="2049" max="2049" width="76.33203125" style="4" customWidth="1"/>
    <col min="2050" max="2050" width="7.6640625" style="4" customWidth="1"/>
    <col min="2051" max="2051" width="9.6640625" style="4" customWidth="1"/>
    <col min="2052" max="2052" width="7.6640625" style="4" customWidth="1"/>
    <col min="2053" max="2053" width="14.33203125" style="4" customWidth="1"/>
    <col min="2054" max="2304" width="9" style="4"/>
    <col min="2305" max="2305" width="76.33203125" style="4" customWidth="1"/>
    <col min="2306" max="2306" width="7.6640625" style="4" customWidth="1"/>
    <col min="2307" max="2307" width="9.6640625" style="4" customWidth="1"/>
    <col min="2308" max="2308" width="7.6640625" style="4" customWidth="1"/>
    <col min="2309" max="2309" width="14.33203125" style="4" customWidth="1"/>
    <col min="2310" max="2560" width="9" style="4"/>
    <col min="2561" max="2561" width="76.33203125" style="4" customWidth="1"/>
    <col min="2562" max="2562" width="7.6640625" style="4" customWidth="1"/>
    <col min="2563" max="2563" width="9.6640625" style="4" customWidth="1"/>
    <col min="2564" max="2564" width="7.6640625" style="4" customWidth="1"/>
    <col min="2565" max="2565" width="14.33203125" style="4" customWidth="1"/>
    <col min="2566" max="2816" width="9" style="4"/>
    <col min="2817" max="2817" width="76.33203125" style="4" customWidth="1"/>
    <col min="2818" max="2818" width="7.6640625" style="4" customWidth="1"/>
    <col min="2819" max="2819" width="9.6640625" style="4" customWidth="1"/>
    <col min="2820" max="2820" width="7.6640625" style="4" customWidth="1"/>
    <col min="2821" max="2821" width="14.33203125" style="4" customWidth="1"/>
    <col min="2822" max="3072" width="9" style="4"/>
    <col min="3073" max="3073" width="76.33203125" style="4" customWidth="1"/>
    <col min="3074" max="3074" width="7.6640625" style="4" customWidth="1"/>
    <col min="3075" max="3075" width="9.6640625" style="4" customWidth="1"/>
    <col min="3076" max="3076" width="7.6640625" style="4" customWidth="1"/>
    <col min="3077" max="3077" width="14.33203125" style="4" customWidth="1"/>
    <col min="3078" max="3328" width="9" style="4"/>
    <col min="3329" max="3329" width="76.33203125" style="4" customWidth="1"/>
    <col min="3330" max="3330" width="7.6640625" style="4" customWidth="1"/>
    <col min="3331" max="3331" width="9.6640625" style="4" customWidth="1"/>
    <col min="3332" max="3332" width="7.6640625" style="4" customWidth="1"/>
    <col min="3333" max="3333" width="14.33203125" style="4" customWidth="1"/>
    <col min="3334" max="3584" width="9" style="4"/>
    <col min="3585" max="3585" width="76.33203125" style="4" customWidth="1"/>
    <col min="3586" max="3586" width="7.6640625" style="4" customWidth="1"/>
    <col min="3587" max="3587" width="9.6640625" style="4" customWidth="1"/>
    <col min="3588" max="3588" width="7.6640625" style="4" customWidth="1"/>
    <col min="3589" max="3589" width="14.33203125" style="4" customWidth="1"/>
    <col min="3590" max="3840" width="9" style="4"/>
    <col min="3841" max="3841" width="76.33203125" style="4" customWidth="1"/>
    <col min="3842" max="3842" width="7.6640625" style="4" customWidth="1"/>
    <col min="3843" max="3843" width="9.6640625" style="4" customWidth="1"/>
    <col min="3844" max="3844" width="7.6640625" style="4" customWidth="1"/>
    <col min="3845" max="3845" width="14.33203125" style="4" customWidth="1"/>
    <col min="3846" max="4096" width="9" style="4"/>
    <col min="4097" max="4097" width="76.33203125" style="4" customWidth="1"/>
    <col min="4098" max="4098" width="7.6640625" style="4" customWidth="1"/>
    <col min="4099" max="4099" width="9.6640625" style="4" customWidth="1"/>
    <col min="4100" max="4100" width="7.6640625" style="4" customWidth="1"/>
    <col min="4101" max="4101" width="14.33203125" style="4" customWidth="1"/>
    <col min="4102" max="4352" width="9" style="4"/>
    <col min="4353" max="4353" width="76.33203125" style="4" customWidth="1"/>
    <col min="4354" max="4354" width="7.6640625" style="4" customWidth="1"/>
    <col min="4355" max="4355" width="9.6640625" style="4" customWidth="1"/>
    <col min="4356" max="4356" width="7.6640625" style="4" customWidth="1"/>
    <col min="4357" max="4357" width="14.33203125" style="4" customWidth="1"/>
    <col min="4358" max="4608" width="9" style="4"/>
    <col min="4609" max="4609" width="76.33203125" style="4" customWidth="1"/>
    <col min="4610" max="4610" width="7.6640625" style="4" customWidth="1"/>
    <col min="4611" max="4611" width="9.6640625" style="4" customWidth="1"/>
    <col min="4612" max="4612" width="7.6640625" style="4" customWidth="1"/>
    <col min="4613" max="4613" width="14.33203125" style="4" customWidth="1"/>
    <col min="4614" max="4864" width="9" style="4"/>
    <col min="4865" max="4865" width="76.33203125" style="4" customWidth="1"/>
    <col min="4866" max="4866" width="7.6640625" style="4" customWidth="1"/>
    <col min="4867" max="4867" width="9.6640625" style="4" customWidth="1"/>
    <col min="4868" max="4868" width="7.6640625" style="4" customWidth="1"/>
    <col min="4869" max="4869" width="14.33203125" style="4" customWidth="1"/>
    <col min="4870" max="5120" width="9" style="4"/>
    <col min="5121" max="5121" width="76.33203125" style="4" customWidth="1"/>
    <col min="5122" max="5122" width="7.6640625" style="4" customWidth="1"/>
    <col min="5123" max="5123" width="9.6640625" style="4" customWidth="1"/>
    <col min="5124" max="5124" width="7.6640625" style="4" customWidth="1"/>
    <col min="5125" max="5125" width="14.33203125" style="4" customWidth="1"/>
    <col min="5126" max="5376" width="9" style="4"/>
    <col min="5377" max="5377" width="76.33203125" style="4" customWidth="1"/>
    <col min="5378" max="5378" width="7.6640625" style="4" customWidth="1"/>
    <col min="5379" max="5379" width="9.6640625" style="4" customWidth="1"/>
    <col min="5380" max="5380" width="7.6640625" style="4" customWidth="1"/>
    <col min="5381" max="5381" width="14.33203125" style="4" customWidth="1"/>
    <col min="5382" max="5632" width="9" style="4"/>
    <col min="5633" max="5633" width="76.33203125" style="4" customWidth="1"/>
    <col min="5634" max="5634" width="7.6640625" style="4" customWidth="1"/>
    <col min="5635" max="5635" width="9.6640625" style="4" customWidth="1"/>
    <col min="5636" max="5636" width="7.6640625" style="4" customWidth="1"/>
    <col min="5637" max="5637" width="14.33203125" style="4" customWidth="1"/>
    <col min="5638" max="5888" width="9" style="4"/>
    <col min="5889" max="5889" width="76.33203125" style="4" customWidth="1"/>
    <col min="5890" max="5890" width="7.6640625" style="4" customWidth="1"/>
    <col min="5891" max="5891" width="9.6640625" style="4" customWidth="1"/>
    <col min="5892" max="5892" width="7.6640625" style="4" customWidth="1"/>
    <col min="5893" max="5893" width="14.33203125" style="4" customWidth="1"/>
    <col min="5894" max="6144" width="9" style="4"/>
    <col min="6145" max="6145" width="76.33203125" style="4" customWidth="1"/>
    <col min="6146" max="6146" width="7.6640625" style="4" customWidth="1"/>
    <col min="6147" max="6147" width="9.6640625" style="4" customWidth="1"/>
    <col min="6148" max="6148" width="7.6640625" style="4" customWidth="1"/>
    <col min="6149" max="6149" width="14.33203125" style="4" customWidth="1"/>
    <col min="6150" max="6400" width="9" style="4"/>
    <col min="6401" max="6401" width="76.33203125" style="4" customWidth="1"/>
    <col min="6402" max="6402" width="7.6640625" style="4" customWidth="1"/>
    <col min="6403" max="6403" width="9.6640625" style="4" customWidth="1"/>
    <col min="6404" max="6404" width="7.6640625" style="4" customWidth="1"/>
    <col min="6405" max="6405" width="14.33203125" style="4" customWidth="1"/>
    <col min="6406" max="6656" width="9" style="4"/>
    <col min="6657" max="6657" width="76.33203125" style="4" customWidth="1"/>
    <col min="6658" max="6658" width="7.6640625" style="4" customWidth="1"/>
    <col min="6659" max="6659" width="9.6640625" style="4" customWidth="1"/>
    <col min="6660" max="6660" width="7.6640625" style="4" customWidth="1"/>
    <col min="6661" max="6661" width="14.33203125" style="4" customWidth="1"/>
    <col min="6662" max="6912" width="9" style="4"/>
    <col min="6913" max="6913" width="76.33203125" style="4" customWidth="1"/>
    <col min="6914" max="6914" width="7.6640625" style="4" customWidth="1"/>
    <col min="6915" max="6915" width="9.6640625" style="4" customWidth="1"/>
    <col min="6916" max="6916" width="7.6640625" style="4" customWidth="1"/>
    <col min="6917" max="6917" width="14.33203125" style="4" customWidth="1"/>
    <col min="6918" max="7168" width="9" style="4"/>
    <col min="7169" max="7169" width="76.33203125" style="4" customWidth="1"/>
    <col min="7170" max="7170" width="7.6640625" style="4" customWidth="1"/>
    <col min="7171" max="7171" width="9.6640625" style="4" customWidth="1"/>
    <col min="7172" max="7172" width="7.6640625" style="4" customWidth="1"/>
    <col min="7173" max="7173" width="14.33203125" style="4" customWidth="1"/>
    <col min="7174" max="7424" width="9" style="4"/>
    <col min="7425" max="7425" width="76.33203125" style="4" customWidth="1"/>
    <col min="7426" max="7426" width="7.6640625" style="4" customWidth="1"/>
    <col min="7427" max="7427" width="9.6640625" style="4" customWidth="1"/>
    <col min="7428" max="7428" width="7.6640625" style="4" customWidth="1"/>
    <col min="7429" max="7429" width="14.33203125" style="4" customWidth="1"/>
    <col min="7430" max="7680" width="9" style="4"/>
    <col min="7681" max="7681" width="76.33203125" style="4" customWidth="1"/>
    <col min="7682" max="7682" width="7.6640625" style="4" customWidth="1"/>
    <col min="7683" max="7683" width="9.6640625" style="4" customWidth="1"/>
    <col min="7684" max="7684" width="7.6640625" style="4" customWidth="1"/>
    <col min="7685" max="7685" width="14.33203125" style="4" customWidth="1"/>
    <col min="7686" max="7936" width="9" style="4"/>
    <col min="7937" max="7937" width="76.33203125" style="4" customWidth="1"/>
    <col min="7938" max="7938" width="7.6640625" style="4" customWidth="1"/>
    <col min="7939" max="7939" width="9.6640625" style="4" customWidth="1"/>
    <col min="7940" max="7940" width="7.6640625" style="4" customWidth="1"/>
    <col min="7941" max="7941" width="14.33203125" style="4" customWidth="1"/>
    <col min="7942" max="8192" width="9" style="4"/>
    <col min="8193" max="8193" width="76.33203125" style="4" customWidth="1"/>
    <col min="8194" max="8194" width="7.6640625" style="4" customWidth="1"/>
    <col min="8195" max="8195" width="9.6640625" style="4" customWidth="1"/>
    <col min="8196" max="8196" width="7.6640625" style="4" customWidth="1"/>
    <col min="8197" max="8197" width="14.33203125" style="4" customWidth="1"/>
    <col min="8198" max="8448" width="9" style="4"/>
    <col min="8449" max="8449" width="76.33203125" style="4" customWidth="1"/>
    <col min="8450" max="8450" width="7.6640625" style="4" customWidth="1"/>
    <col min="8451" max="8451" width="9.6640625" style="4" customWidth="1"/>
    <col min="8452" max="8452" width="7.6640625" style="4" customWidth="1"/>
    <col min="8453" max="8453" width="14.33203125" style="4" customWidth="1"/>
    <col min="8454" max="8704" width="9" style="4"/>
    <col min="8705" max="8705" width="76.33203125" style="4" customWidth="1"/>
    <col min="8706" max="8706" width="7.6640625" style="4" customWidth="1"/>
    <col min="8707" max="8707" width="9.6640625" style="4" customWidth="1"/>
    <col min="8708" max="8708" width="7.6640625" style="4" customWidth="1"/>
    <col min="8709" max="8709" width="14.33203125" style="4" customWidth="1"/>
    <col min="8710" max="8960" width="9" style="4"/>
    <col min="8961" max="8961" width="76.33203125" style="4" customWidth="1"/>
    <col min="8962" max="8962" width="7.6640625" style="4" customWidth="1"/>
    <col min="8963" max="8963" width="9.6640625" style="4" customWidth="1"/>
    <col min="8964" max="8964" width="7.6640625" style="4" customWidth="1"/>
    <col min="8965" max="8965" width="14.33203125" style="4" customWidth="1"/>
    <col min="8966" max="9216" width="9" style="4"/>
    <col min="9217" max="9217" width="76.33203125" style="4" customWidth="1"/>
    <col min="9218" max="9218" width="7.6640625" style="4" customWidth="1"/>
    <col min="9219" max="9219" width="9.6640625" style="4" customWidth="1"/>
    <col min="9220" max="9220" width="7.6640625" style="4" customWidth="1"/>
    <col min="9221" max="9221" width="14.33203125" style="4" customWidth="1"/>
    <col min="9222" max="9472" width="9" style="4"/>
    <col min="9473" max="9473" width="76.33203125" style="4" customWidth="1"/>
    <col min="9474" max="9474" width="7.6640625" style="4" customWidth="1"/>
    <col min="9475" max="9475" width="9.6640625" style="4" customWidth="1"/>
    <col min="9476" max="9476" width="7.6640625" style="4" customWidth="1"/>
    <col min="9477" max="9477" width="14.33203125" style="4" customWidth="1"/>
    <col min="9478" max="9728" width="9" style="4"/>
    <col min="9729" max="9729" width="76.33203125" style="4" customWidth="1"/>
    <col min="9730" max="9730" width="7.6640625" style="4" customWidth="1"/>
    <col min="9731" max="9731" width="9.6640625" style="4" customWidth="1"/>
    <col min="9732" max="9732" width="7.6640625" style="4" customWidth="1"/>
    <col min="9733" max="9733" width="14.33203125" style="4" customWidth="1"/>
    <col min="9734" max="9984" width="9" style="4"/>
    <col min="9985" max="9985" width="76.33203125" style="4" customWidth="1"/>
    <col min="9986" max="9986" width="7.6640625" style="4" customWidth="1"/>
    <col min="9987" max="9987" width="9.6640625" style="4" customWidth="1"/>
    <col min="9988" max="9988" width="7.6640625" style="4" customWidth="1"/>
    <col min="9989" max="9989" width="14.33203125" style="4" customWidth="1"/>
    <col min="9990" max="10240" width="9" style="4"/>
    <col min="10241" max="10241" width="76.33203125" style="4" customWidth="1"/>
    <col min="10242" max="10242" width="7.6640625" style="4" customWidth="1"/>
    <col min="10243" max="10243" width="9.6640625" style="4" customWidth="1"/>
    <col min="10244" max="10244" width="7.6640625" style="4" customWidth="1"/>
    <col min="10245" max="10245" width="14.33203125" style="4" customWidth="1"/>
    <col min="10246" max="10496" width="9" style="4"/>
    <col min="10497" max="10497" width="76.33203125" style="4" customWidth="1"/>
    <col min="10498" max="10498" width="7.6640625" style="4" customWidth="1"/>
    <col min="10499" max="10499" width="9.6640625" style="4" customWidth="1"/>
    <col min="10500" max="10500" width="7.6640625" style="4" customWidth="1"/>
    <col min="10501" max="10501" width="14.33203125" style="4" customWidth="1"/>
    <col min="10502" max="10752" width="9" style="4"/>
    <col min="10753" max="10753" width="76.33203125" style="4" customWidth="1"/>
    <col min="10754" max="10754" width="7.6640625" style="4" customWidth="1"/>
    <col min="10755" max="10755" width="9.6640625" style="4" customWidth="1"/>
    <col min="10756" max="10756" width="7.6640625" style="4" customWidth="1"/>
    <col min="10757" max="10757" width="14.33203125" style="4" customWidth="1"/>
    <col min="10758" max="11008" width="9" style="4"/>
    <col min="11009" max="11009" width="76.33203125" style="4" customWidth="1"/>
    <col min="11010" max="11010" width="7.6640625" style="4" customWidth="1"/>
    <col min="11011" max="11011" width="9.6640625" style="4" customWidth="1"/>
    <col min="11012" max="11012" width="7.6640625" style="4" customWidth="1"/>
    <col min="11013" max="11013" width="14.33203125" style="4" customWidth="1"/>
    <col min="11014" max="11264" width="9" style="4"/>
    <col min="11265" max="11265" width="76.33203125" style="4" customWidth="1"/>
    <col min="11266" max="11266" width="7.6640625" style="4" customWidth="1"/>
    <col min="11267" max="11267" width="9.6640625" style="4" customWidth="1"/>
    <col min="11268" max="11268" width="7.6640625" style="4" customWidth="1"/>
    <col min="11269" max="11269" width="14.33203125" style="4" customWidth="1"/>
    <col min="11270" max="11520" width="9" style="4"/>
    <col min="11521" max="11521" width="76.33203125" style="4" customWidth="1"/>
    <col min="11522" max="11522" width="7.6640625" style="4" customWidth="1"/>
    <col min="11523" max="11523" width="9.6640625" style="4" customWidth="1"/>
    <col min="11524" max="11524" width="7.6640625" style="4" customWidth="1"/>
    <col min="11525" max="11525" width="14.33203125" style="4" customWidth="1"/>
    <col min="11526" max="11776" width="9" style="4"/>
    <col min="11777" max="11777" width="76.33203125" style="4" customWidth="1"/>
    <col min="11778" max="11778" width="7.6640625" style="4" customWidth="1"/>
    <col min="11779" max="11779" width="9.6640625" style="4" customWidth="1"/>
    <col min="11780" max="11780" width="7.6640625" style="4" customWidth="1"/>
    <col min="11781" max="11781" width="14.33203125" style="4" customWidth="1"/>
    <col min="11782" max="12032" width="9" style="4"/>
    <col min="12033" max="12033" width="76.33203125" style="4" customWidth="1"/>
    <col min="12034" max="12034" width="7.6640625" style="4" customWidth="1"/>
    <col min="12035" max="12035" width="9.6640625" style="4" customWidth="1"/>
    <col min="12036" max="12036" width="7.6640625" style="4" customWidth="1"/>
    <col min="12037" max="12037" width="14.33203125" style="4" customWidth="1"/>
    <col min="12038" max="12288" width="9" style="4"/>
    <col min="12289" max="12289" width="76.33203125" style="4" customWidth="1"/>
    <col min="12290" max="12290" width="7.6640625" style="4" customWidth="1"/>
    <col min="12291" max="12291" width="9.6640625" style="4" customWidth="1"/>
    <col min="12292" max="12292" width="7.6640625" style="4" customWidth="1"/>
    <col min="12293" max="12293" width="14.33203125" style="4" customWidth="1"/>
    <col min="12294" max="12544" width="9" style="4"/>
    <col min="12545" max="12545" width="76.33203125" style="4" customWidth="1"/>
    <col min="12546" max="12546" width="7.6640625" style="4" customWidth="1"/>
    <col min="12547" max="12547" width="9.6640625" style="4" customWidth="1"/>
    <col min="12548" max="12548" width="7.6640625" style="4" customWidth="1"/>
    <col min="12549" max="12549" width="14.33203125" style="4" customWidth="1"/>
    <col min="12550" max="12800" width="9" style="4"/>
    <col min="12801" max="12801" width="76.33203125" style="4" customWidth="1"/>
    <col min="12802" max="12802" width="7.6640625" style="4" customWidth="1"/>
    <col min="12803" max="12803" width="9.6640625" style="4" customWidth="1"/>
    <col min="12804" max="12804" width="7.6640625" style="4" customWidth="1"/>
    <col min="12805" max="12805" width="14.33203125" style="4" customWidth="1"/>
    <col min="12806" max="13056" width="9" style="4"/>
    <col min="13057" max="13057" width="76.33203125" style="4" customWidth="1"/>
    <col min="13058" max="13058" width="7.6640625" style="4" customWidth="1"/>
    <col min="13059" max="13059" width="9.6640625" style="4" customWidth="1"/>
    <col min="13060" max="13060" width="7.6640625" style="4" customWidth="1"/>
    <col min="13061" max="13061" width="14.33203125" style="4" customWidth="1"/>
    <col min="13062" max="13312" width="9" style="4"/>
    <col min="13313" max="13313" width="76.33203125" style="4" customWidth="1"/>
    <col min="13314" max="13314" width="7.6640625" style="4" customWidth="1"/>
    <col min="13315" max="13315" width="9.6640625" style="4" customWidth="1"/>
    <col min="13316" max="13316" width="7.6640625" style="4" customWidth="1"/>
    <col min="13317" max="13317" width="14.33203125" style="4" customWidth="1"/>
    <col min="13318" max="13568" width="9" style="4"/>
    <col min="13569" max="13569" width="76.33203125" style="4" customWidth="1"/>
    <col min="13570" max="13570" width="7.6640625" style="4" customWidth="1"/>
    <col min="13571" max="13571" width="9.6640625" style="4" customWidth="1"/>
    <col min="13572" max="13572" width="7.6640625" style="4" customWidth="1"/>
    <col min="13573" max="13573" width="14.33203125" style="4" customWidth="1"/>
    <col min="13574" max="13824" width="9" style="4"/>
    <col min="13825" max="13825" width="76.33203125" style="4" customWidth="1"/>
    <col min="13826" max="13826" width="7.6640625" style="4" customWidth="1"/>
    <col min="13827" max="13827" width="9.6640625" style="4" customWidth="1"/>
    <col min="13828" max="13828" width="7.6640625" style="4" customWidth="1"/>
    <col min="13829" max="13829" width="14.33203125" style="4" customWidth="1"/>
    <col min="13830" max="14080" width="9" style="4"/>
    <col min="14081" max="14081" width="76.33203125" style="4" customWidth="1"/>
    <col min="14082" max="14082" width="7.6640625" style="4" customWidth="1"/>
    <col min="14083" max="14083" width="9.6640625" style="4" customWidth="1"/>
    <col min="14084" max="14084" width="7.6640625" style="4" customWidth="1"/>
    <col min="14085" max="14085" width="14.33203125" style="4" customWidth="1"/>
    <col min="14086" max="14336" width="9" style="4"/>
    <col min="14337" max="14337" width="76.33203125" style="4" customWidth="1"/>
    <col min="14338" max="14338" width="7.6640625" style="4" customWidth="1"/>
    <col min="14339" max="14339" width="9.6640625" style="4" customWidth="1"/>
    <col min="14340" max="14340" width="7.6640625" style="4" customWidth="1"/>
    <col min="14341" max="14341" width="14.33203125" style="4" customWidth="1"/>
    <col min="14342" max="14592" width="9" style="4"/>
    <col min="14593" max="14593" width="76.33203125" style="4" customWidth="1"/>
    <col min="14594" max="14594" width="7.6640625" style="4" customWidth="1"/>
    <col min="14595" max="14595" width="9.6640625" style="4" customWidth="1"/>
    <col min="14596" max="14596" width="7.6640625" style="4" customWidth="1"/>
    <col min="14597" max="14597" width="14.33203125" style="4" customWidth="1"/>
    <col min="14598" max="14848" width="9" style="4"/>
    <col min="14849" max="14849" width="76.33203125" style="4" customWidth="1"/>
    <col min="14850" max="14850" width="7.6640625" style="4" customWidth="1"/>
    <col min="14851" max="14851" width="9.6640625" style="4" customWidth="1"/>
    <col min="14852" max="14852" width="7.6640625" style="4" customWidth="1"/>
    <col min="14853" max="14853" width="14.33203125" style="4" customWidth="1"/>
    <col min="14854" max="15104" width="9" style="4"/>
    <col min="15105" max="15105" width="76.33203125" style="4" customWidth="1"/>
    <col min="15106" max="15106" width="7.6640625" style="4" customWidth="1"/>
    <col min="15107" max="15107" width="9.6640625" style="4" customWidth="1"/>
    <col min="15108" max="15108" width="7.6640625" style="4" customWidth="1"/>
    <col min="15109" max="15109" width="14.33203125" style="4" customWidth="1"/>
    <col min="15110" max="15360" width="9" style="4"/>
    <col min="15361" max="15361" width="76.33203125" style="4" customWidth="1"/>
    <col min="15362" max="15362" width="7.6640625" style="4" customWidth="1"/>
    <col min="15363" max="15363" width="9.6640625" style="4" customWidth="1"/>
    <col min="15364" max="15364" width="7.6640625" style="4" customWidth="1"/>
    <col min="15365" max="15365" width="14.33203125" style="4" customWidth="1"/>
    <col min="15366" max="15616" width="9" style="4"/>
    <col min="15617" max="15617" width="76.33203125" style="4" customWidth="1"/>
    <col min="15618" max="15618" width="7.6640625" style="4" customWidth="1"/>
    <col min="15619" max="15619" width="9.6640625" style="4" customWidth="1"/>
    <col min="15620" max="15620" width="7.6640625" style="4" customWidth="1"/>
    <col min="15621" max="15621" width="14.33203125" style="4" customWidth="1"/>
    <col min="15622" max="15872" width="9" style="4"/>
    <col min="15873" max="15873" width="76.33203125" style="4" customWidth="1"/>
    <col min="15874" max="15874" width="7.6640625" style="4" customWidth="1"/>
    <col min="15875" max="15875" width="9.6640625" style="4" customWidth="1"/>
    <col min="15876" max="15876" width="7.6640625" style="4" customWidth="1"/>
    <col min="15877" max="15877" width="14.33203125" style="4" customWidth="1"/>
    <col min="15878" max="16128" width="9" style="4"/>
    <col min="16129" max="16129" width="76.33203125" style="4" customWidth="1"/>
    <col min="16130" max="16130" width="7.6640625" style="4" customWidth="1"/>
    <col min="16131" max="16131" width="9.6640625" style="4" customWidth="1"/>
    <col min="16132" max="16132" width="7.6640625" style="4" customWidth="1"/>
    <col min="16133" max="16133" width="14.33203125" style="4" customWidth="1"/>
    <col min="16134" max="16384" width="9" style="4"/>
  </cols>
  <sheetData>
    <row r="1" spans="1:8">
      <c r="F1" s="3" t="s">
        <v>495</v>
      </c>
    </row>
    <row r="2" spans="1:8">
      <c r="E2" s="47" t="s">
        <v>1</v>
      </c>
      <c r="F2" s="48"/>
    </row>
    <row r="3" spans="1:8">
      <c r="F3" s="3" t="s">
        <v>0</v>
      </c>
    </row>
    <row r="4" spans="1:8">
      <c r="F4" s="3" t="s">
        <v>496</v>
      </c>
    </row>
    <row r="5" spans="1:8">
      <c r="F5" s="3" t="s">
        <v>495</v>
      </c>
    </row>
    <row r="6" spans="1:8">
      <c r="F6" s="3" t="s">
        <v>1</v>
      </c>
    </row>
    <row r="7" spans="1:8">
      <c r="F7" s="3" t="s">
        <v>0</v>
      </c>
    </row>
    <row r="8" spans="1:8">
      <c r="F8" s="3" t="s">
        <v>497</v>
      </c>
    </row>
    <row r="9" spans="1:8">
      <c r="A9" s="45" t="s">
        <v>2</v>
      </c>
      <c r="B9" s="45"/>
      <c r="C9" s="45"/>
      <c r="D9" s="45"/>
      <c r="E9" s="45"/>
      <c r="F9" s="45"/>
    </row>
    <row r="10" spans="1:8">
      <c r="A10" s="45" t="s">
        <v>3</v>
      </c>
      <c r="B10" s="45"/>
      <c r="C10" s="45"/>
      <c r="D10" s="45"/>
      <c r="E10" s="45"/>
      <c r="F10" s="45"/>
    </row>
    <row r="11" spans="1:8" ht="19.5" customHeight="1">
      <c r="A11" s="45" t="s">
        <v>4</v>
      </c>
      <c r="B11" s="45"/>
      <c r="C11" s="45"/>
      <c r="D11" s="45"/>
      <c r="E11" s="45"/>
      <c r="F11" s="45"/>
    </row>
    <row r="12" spans="1:8" ht="19.5" customHeight="1">
      <c r="A12" s="45" t="s">
        <v>5</v>
      </c>
      <c r="B12" s="45"/>
      <c r="C12" s="45"/>
      <c r="D12" s="45"/>
      <c r="E12" s="45"/>
      <c r="F12" s="45"/>
    </row>
    <row r="13" spans="1:8">
      <c r="A13" s="45" t="s">
        <v>6</v>
      </c>
      <c r="B13" s="45"/>
      <c r="C13" s="45"/>
      <c r="D13" s="45"/>
      <c r="E13" s="45"/>
      <c r="F13" s="45"/>
    </row>
    <row r="14" spans="1:8">
      <c r="A14" s="5"/>
      <c r="B14" s="6"/>
      <c r="C14" s="6"/>
      <c r="D14" s="6"/>
      <c r="F14" s="7" t="s">
        <v>7</v>
      </c>
    </row>
    <row r="15" spans="1:8" ht="36">
      <c r="A15" s="8" t="s">
        <v>8</v>
      </c>
      <c r="B15" s="8" t="s">
        <v>9</v>
      </c>
      <c r="C15" s="8" t="s">
        <v>10</v>
      </c>
      <c r="D15" s="8" t="s">
        <v>11</v>
      </c>
      <c r="E15" s="8" t="s">
        <v>12</v>
      </c>
      <c r="F15" s="8" t="s">
        <v>13</v>
      </c>
      <c r="G15" s="9"/>
    </row>
    <row r="16" spans="1:8" s="14" customFormat="1">
      <c r="A16" s="10" t="s">
        <v>14</v>
      </c>
      <c r="B16" s="11" t="s">
        <v>15</v>
      </c>
      <c r="C16" s="11" t="s">
        <v>16</v>
      </c>
      <c r="D16" s="11" t="s">
        <v>17</v>
      </c>
      <c r="E16" s="12">
        <f>E17+E22+E44+E37+E50+E65</f>
        <v>114568026.83</v>
      </c>
      <c r="F16" s="12">
        <f>F17+F22+F44+F37+F50+F65</f>
        <v>112280534.69</v>
      </c>
      <c r="G16" s="13"/>
      <c r="H16" s="13">
        <f>'[1]прил 12'!G478</f>
        <v>72206241.75999999</v>
      </c>
    </row>
    <row r="17" spans="1:7" ht="38.25" customHeight="1" outlineLevel="1">
      <c r="A17" s="15" t="s">
        <v>18</v>
      </c>
      <c r="B17" s="16" t="s">
        <v>19</v>
      </c>
      <c r="C17" s="16" t="s">
        <v>16</v>
      </c>
      <c r="D17" s="16" t="s">
        <v>17</v>
      </c>
      <c r="E17" s="17">
        <f t="shared" ref="E17:F20" si="0">E18</f>
        <v>3171400</v>
      </c>
      <c r="F17" s="17">
        <f t="shared" si="0"/>
        <v>3203200</v>
      </c>
      <c r="G17" s="9"/>
    </row>
    <row r="18" spans="1:7" outlineLevel="2">
      <c r="A18" s="15" t="s">
        <v>20</v>
      </c>
      <c r="B18" s="16" t="s">
        <v>19</v>
      </c>
      <c r="C18" s="16" t="s">
        <v>21</v>
      </c>
      <c r="D18" s="16" t="s">
        <v>17</v>
      </c>
      <c r="E18" s="17">
        <f t="shared" si="0"/>
        <v>3171400</v>
      </c>
      <c r="F18" s="17">
        <f t="shared" si="0"/>
        <v>3203200</v>
      </c>
      <c r="G18" s="9"/>
    </row>
    <row r="19" spans="1:7" outlineLevel="4">
      <c r="A19" s="15" t="s">
        <v>22</v>
      </c>
      <c r="B19" s="16" t="s">
        <v>19</v>
      </c>
      <c r="C19" s="16" t="s">
        <v>23</v>
      </c>
      <c r="D19" s="16" t="s">
        <v>17</v>
      </c>
      <c r="E19" s="17">
        <f t="shared" si="0"/>
        <v>3171400</v>
      </c>
      <c r="F19" s="17">
        <f t="shared" si="0"/>
        <v>3203200</v>
      </c>
      <c r="G19" s="9"/>
    </row>
    <row r="20" spans="1:7" ht="55.5" customHeight="1" outlineLevel="5">
      <c r="A20" s="15" t="s">
        <v>24</v>
      </c>
      <c r="B20" s="16" t="s">
        <v>19</v>
      </c>
      <c r="C20" s="16" t="s">
        <v>23</v>
      </c>
      <c r="D20" s="16" t="s">
        <v>25</v>
      </c>
      <c r="E20" s="17">
        <f t="shared" si="0"/>
        <v>3171400</v>
      </c>
      <c r="F20" s="17">
        <f t="shared" si="0"/>
        <v>3203200</v>
      </c>
      <c r="G20" s="9"/>
    </row>
    <row r="21" spans="1:7" ht="19.5" customHeight="1" outlineLevel="6">
      <c r="A21" s="15" t="s">
        <v>26</v>
      </c>
      <c r="B21" s="16" t="s">
        <v>19</v>
      </c>
      <c r="C21" s="16" t="s">
        <v>23</v>
      </c>
      <c r="D21" s="16" t="s">
        <v>27</v>
      </c>
      <c r="E21" s="17">
        <f>'[2]прил 8'!F42</f>
        <v>3171400</v>
      </c>
      <c r="F21" s="17">
        <f>'[2]прил 8'!G42</f>
        <v>3203200</v>
      </c>
      <c r="G21" s="9"/>
    </row>
    <row r="22" spans="1:7" ht="54.75" customHeight="1" outlineLevel="1">
      <c r="A22" s="15" t="s">
        <v>28</v>
      </c>
      <c r="B22" s="16" t="s">
        <v>29</v>
      </c>
      <c r="C22" s="16" t="s">
        <v>16</v>
      </c>
      <c r="D22" s="16" t="s">
        <v>17</v>
      </c>
      <c r="E22" s="17">
        <f>E23</f>
        <v>6394435.5299999993</v>
      </c>
      <c r="F22" s="17">
        <f>F23</f>
        <v>6642812.9399999995</v>
      </c>
      <c r="G22" s="9"/>
    </row>
    <row r="23" spans="1:7" outlineLevel="3">
      <c r="A23" s="15" t="s">
        <v>20</v>
      </c>
      <c r="B23" s="16" t="s">
        <v>29</v>
      </c>
      <c r="C23" s="16" t="s">
        <v>21</v>
      </c>
      <c r="D23" s="16" t="s">
        <v>17</v>
      </c>
      <c r="E23" s="17">
        <f>E24+E27+E34</f>
        <v>6394435.5299999993</v>
      </c>
      <c r="F23" s="17">
        <f>F24+F27+F34</f>
        <v>6642812.9399999995</v>
      </c>
      <c r="G23" s="9"/>
    </row>
    <row r="24" spans="1:7" ht="18.75" customHeight="1" outlineLevel="4">
      <c r="A24" s="15" t="s">
        <v>30</v>
      </c>
      <c r="B24" s="16" t="s">
        <v>29</v>
      </c>
      <c r="C24" s="16" t="s">
        <v>31</v>
      </c>
      <c r="D24" s="16" t="s">
        <v>17</v>
      </c>
      <c r="E24" s="17">
        <f>E25</f>
        <v>2986977.26</v>
      </c>
      <c r="F24" s="17">
        <f>F25</f>
        <v>3106456.34</v>
      </c>
      <c r="G24" s="9"/>
    </row>
    <row r="25" spans="1:7" ht="56.25" customHeight="1" outlineLevel="5">
      <c r="A25" s="15" t="s">
        <v>24</v>
      </c>
      <c r="B25" s="16" t="s">
        <v>29</v>
      </c>
      <c r="C25" s="16" t="s">
        <v>31</v>
      </c>
      <c r="D25" s="16" t="s">
        <v>25</v>
      </c>
      <c r="E25" s="17">
        <f>E26</f>
        <v>2986977.26</v>
      </c>
      <c r="F25" s="17">
        <f>F26</f>
        <v>3106456.34</v>
      </c>
      <c r="G25" s="9"/>
    </row>
    <row r="26" spans="1:7" ht="19.5" customHeight="1" outlineLevel="6">
      <c r="A26" s="15" t="s">
        <v>26</v>
      </c>
      <c r="B26" s="16" t="s">
        <v>29</v>
      </c>
      <c r="C26" s="16" t="s">
        <v>31</v>
      </c>
      <c r="D26" s="16" t="s">
        <v>27</v>
      </c>
      <c r="E26" s="17">
        <f>'[2]прил 8'!F428</f>
        <v>2986977.26</v>
      </c>
      <c r="F26" s="17">
        <f>'[2]прил 8'!G428</f>
        <v>3106456.34</v>
      </c>
      <c r="G26" s="9"/>
    </row>
    <row r="27" spans="1:7" ht="39.75" customHeight="1" outlineLevel="4">
      <c r="A27" s="15" t="s">
        <v>32</v>
      </c>
      <c r="B27" s="16" t="s">
        <v>29</v>
      </c>
      <c r="C27" s="16" t="s">
        <v>33</v>
      </c>
      <c r="D27" s="16" t="s">
        <v>17</v>
      </c>
      <c r="E27" s="17">
        <f>E28+E30+E32</f>
        <v>3227458.27</v>
      </c>
      <c r="F27" s="17">
        <f>F28+F30+F32</f>
        <v>3356356.6</v>
      </c>
      <c r="G27" s="9"/>
    </row>
    <row r="28" spans="1:7" ht="54.75" customHeight="1" outlineLevel="5">
      <c r="A28" s="15" t="s">
        <v>24</v>
      </c>
      <c r="B28" s="16" t="s">
        <v>29</v>
      </c>
      <c r="C28" s="16" t="s">
        <v>33</v>
      </c>
      <c r="D28" s="16" t="s">
        <v>25</v>
      </c>
      <c r="E28" s="17">
        <f>E29</f>
        <v>2986378.27</v>
      </c>
      <c r="F28" s="17">
        <f>F29</f>
        <v>3105833.4</v>
      </c>
      <c r="G28" s="9"/>
    </row>
    <row r="29" spans="1:7" ht="17.55" customHeight="1" outlineLevel="6">
      <c r="A29" s="15" t="s">
        <v>26</v>
      </c>
      <c r="B29" s="16" t="s">
        <v>29</v>
      </c>
      <c r="C29" s="16" t="s">
        <v>33</v>
      </c>
      <c r="D29" s="16" t="s">
        <v>27</v>
      </c>
      <c r="E29" s="17">
        <f>'[2]прил 8'!F431</f>
        <v>2986378.27</v>
      </c>
      <c r="F29" s="17">
        <f>'[2]прил 8'!G431</f>
        <v>3105833.4</v>
      </c>
      <c r="G29" s="9"/>
    </row>
    <row r="30" spans="1:7" ht="17.55" customHeight="1" outlineLevel="5">
      <c r="A30" s="15" t="s">
        <v>34</v>
      </c>
      <c r="B30" s="16" t="s">
        <v>29</v>
      </c>
      <c r="C30" s="16" t="s">
        <v>33</v>
      </c>
      <c r="D30" s="16" t="s">
        <v>35</v>
      </c>
      <c r="E30" s="17">
        <f>E31</f>
        <v>236080</v>
      </c>
      <c r="F30" s="17">
        <f>F31</f>
        <v>245523.20000000001</v>
      </c>
      <c r="G30" s="9"/>
    </row>
    <row r="31" spans="1:7" ht="36" outlineLevel="6">
      <c r="A31" s="15" t="s">
        <v>36</v>
      </c>
      <c r="B31" s="16" t="s">
        <v>29</v>
      </c>
      <c r="C31" s="16" t="s">
        <v>33</v>
      </c>
      <c r="D31" s="16" t="s">
        <v>37</v>
      </c>
      <c r="E31" s="17">
        <f>'[2]прил 8'!F433</f>
        <v>236080</v>
      </c>
      <c r="F31" s="17">
        <f>'[2]прил 8'!G433</f>
        <v>245523.20000000001</v>
      </c>
      <c r="G31" s="9"/>
    </row>
    <row r="32" spans="1:7" outlineLevel="5">
      <c r="A32" s="15" t="s">
        <v>38</v>
      </c>
      <c r="B32" s="16" t="s">
        <v>29</v>
      </c>
      <c r="C32" s="16" t="s">
        <v>33</v>
      </c>
      <c r="D32" s="16" t="s">
        <v>39</v>
      </c>
      <c r="E32" s="17">
        <f>E33</f>
        <v>5000</v>
      </c>
      <c r="F32" s="17">
        <f>F33</f>
        <v>5000</v>
      </c>
      <c r="G32" s="9"/>
    </row>
    <row r="33" spans="1:7" outlineLevel="6">
      <c r="A33" s="15" t="s">
        <v>40</v>
      </c>
      <c r="B33" s="16" t="s">
        <v>29</v>
      </c>
      <c r="C33" s="16" t="s">
        <v>33</v>
      </c>
      <c r="D33" s="16" t="s">
        <v>41</v>
      </c>
      <c r="E33" s="17">
        <f>'[2]прил 8'!F435</f>
        <v>5000</v>
      </c>
      <c r="F33" s="17">
        <f>'[2]прил 8'!G435</f>
        <v>5000</v>
      </c>
      <c r="G33" s="9"/>
    </row>
    <row r="34" spans="1:7" outlineLevel="4">
      <c r="A34" s="15" t="s">
        <v>42</v>
      </c>
      <c r="B34" s="16" t="s">
        <v>29</v>
      </c>
      <c r="C34" s="16" t="s">
        <v>43</v>
      </c>
      <c r="D34" s="16" t="s">
        <v>17</v>
      </c>
      <c r="E34" s="17">
        <f>E35</f>
        <v>180000</v>
      </c>
      <c r="F34" s="17">
        <f>F35</f>
        <v>180000</v>
      </c>
      <c r="G34" s="9"/>
    </row>
    <row r="35" spans="1:7" ht="54.75" customHeight="1" outlineLevel="5">
      <c r="A35" s="15" t="s">
        <v>24</v>
      </c>
      <c r="B35" s="16" t="s">
        <v>29</v>
      </c>
      <c r="C35" s="16" t="s">
        <v>43</v>
      </c>
      <c r="D35" s="16" t="s">
        <v>25</v>
      </c>
      <c r="E35" s="17">
        <f>E36</f>
        <v>180000</v>
      </c>
      <c r="F35" s="17">
        <f>F36</f>
        <v>180000</v>
      </c>
      <c r="G35" s="9"/>
    </row>
    <row r="36" spans="1:7" ht="17.55" customHeight="1" outlineLevel="6">
      <c r="A36" s="15" t="s">
        <v>26</v>
      </c>
      <c r="B36" s="16" t="s">
        <v>29</v>
      </c>
      <c r="C36" s="16" t="s">
        <v>43</v>
      </c>
      <c r="D36" s="16" t="s">
        <v>27</v>
      </c>
      <c r="E36" s="17">
        <f>'[2]прил 8'!F438</f>
        <v>180000</v>
      </c>
      <c r="F36" s="17">
        <f>'[2]прил 8'!G438</f>
        <v>180000</v>
      </c>
      <c r="G36" s="9"/>
    </row>
    <row r="37" spans="1:7" ht="58.8" customHeight="1" outlineLevel="1">
      <c r="A37" s="15" t="s">
        <v>44</v>
      </c>
      <c r="B37" s="16" t="s">
        <v>45</v>
      </c>
      <c r="C37" s="16" t="s">
        <v>16</v>
      </c>
      <c r="D37" s="16" t="s">
        <v>17</v>
      </c>
      <c r="E37" s="17">
        <f>E38</f>
        <v>23340000</v>
      </c>
      <c r="F37" s="17">
        <f>F38</f>
        <v>21605000</v>
      </c>
      <c r="G37" s="9"/>
    </row>
    <row r="38" spans="1:7" outlineLevel="3">
      <c r="A38" s="15" t="s">
        <v>20</v>
      </c>
      <c r="B38" s="16" t="s">
        <v>45</v>
      </c>
      <c r="C38" s="16" t="s">
        <v>21</v>
      </c>
      <c r="D38" s="16" t="s">
        <v>17</v>
      </c>
      <c r="E38" s="17">
        <f>E39</f>
        <v>23340000</v>
      </c>
      <c r="F38" s="17">
        <f>F39</f>
        <v>21605000</v>
      </c>
      <c r="G38" s="9"/>
    </row>
    <row r="39" spans="1:7" ht="38.25" customHeight="1" outlineLevel="4">
      <c r="A39" s="15" t="s">
        <v>32</v>
      </c>
      <c r="B39" s="16" t="s">
        <v>45</v>
      </c>
      <c r="C39" s="16" t="s">
        <v>33</v>
      </c>
      <c r="D39" s="16" t="s">
        <v>17</v>
      </c>
      <c r="E39" s="17">
        <f>E40+E42</f>
        <v>23340000</v>
      </c>
      <c r="F39" s="17">
        <f>F40+F42</f>
        <v>21605000</v>
      </c>
      <c r="G39" s="9"/>
    </row>
    <row r="40" spans="1:7" ht="54.75" customHeight="1" outlineLevel="5">
      <c r="A40" s="15" t="s">
        <v>24</v>
      </c>
      <c r="B40" s="16" t="s">
        <v>45</v>
      </c>
      <c r="C40" s="16" t="s">
        <v>33</v>
      </c>
      <c r="D40" s="16" t="s">
        <v>25</v>
      </c>
      <c r="E40" s="17">
        <f>E41</f>
        <v>23235000</v>
      </c>
      <c r="F40" s="17">
        <f>F41</f>
        <v>21500000</v>
      </c>
      <c r="G40" s="9"/>
    </row>
    <row r="41" spans="1:7" ht="17.55" customHeight="1" outlineLevel="6">
      <c r="A41" s="15" t="s">
        <v>26</v>
      </c>
      <c r="B41" s="16" t="s">
        <v>45</v>
      </c>
      <c r="C41" s="16" t="s">
        <v>33</v>
      </c>
      <c r="D41" s="16" t="s">
        <v>27</v>
      </c>
      <c r="E41" s="17">
        <f>'[2]прил 8'!F47</f>
        <v>23235000</v>
      </c>
      <c r="F41" s="17">
        <f>'[2]прил 8'!G47</f>
        <v>21500000</v>
      </c>
      <c r="G41" s="9"/>
    </row>
    <row r="42" spans="1:7" ht="17.55" customHeight="1" outlineLevel="5">
      <c r="A42" s="15" t="s">
        <v>34</v>
      </c>
      <c r="B42" s="16" t="s">
        <v>45</v>
      </c>
      <c r="C42" s="16" t="s">
        <v>33</v>
      </c>
      <c r="D42" s="16" t="s">
        <v>35</v>
      </c>
      <c r="E42" s="17">
        <f>E43</f>
        <v>105000</v>
      </c>
      <c r="F42" s="17">
        <f>F43</f>
        <v>105000</v>
      </c>
      <c r="G42" s="9"/>
    </row>
    <row r="43" spans="1:7" ht="36" outlineLevel="6">
      <c r="A43" s="15" t="s">
        <v>36</v>
      </c>
      <c r="B43" s="16" t="s">
        <v>45</v>
      </c>
      <c r="C43" s="16" t="s">
        <v>33</v>
      </c>
      <c r="D43" s="16" t="s">
        <v>37</v>
      </c>
      <c r="E43" s="17">
        <f>'[2]прил 8'!F49</f>
        <v>105000</v>
      </c>
      <c r="F43" s="17">
        <f>'[2]прил 8'!G49</f>
        <v>105000</v>
      </c>
      <c r="G43" s="9"/>
    </row>
    <row r="44" spans="1:7" outlineLevel="6">
      <c r="A44" s="15" t="s">
        <v>46</v>
      </c>
      <c r="B44" s="16" t="s">
        <v>47</v>
      </c>
      <c r="C44" s="16" t="s">
        <v>16</v>
      </c>
      <c r="D44" s="16" t="s">
        <v>17</v>
      </c>
      <c r="E44" s="17">
        <f t="shared" ref="E44:F48" si="1">E45</f>
        <v>16113</v>
      </c>
      <c r="F44" s="17">
        <f t="shared" si="1"/>
        <v>199192</v>
      </c>
      <c r="G44" s="9"/>
    </row>
    <row r="45" spans="1:7" ht="18" customHeight="1" outlineLevel="6">
      <c r="A45" s="15" t="s">
        <v>48</v>
      </c>
      <c r="B45" s="16" t="s">
        <v>47</v>
      </c>
      <c r="C45" s="16" t="s">
        <v>21</v>
      </c>
      <c r="D45" s="16" t="s">
        <v>17</v>
      </c>
      <c r="E45" s="17">
        <f t="shared" si="1"/>
        <v>16113</v>
      </c>
      <c r="F45" s="17">
        <f t="shared" si="1"/>
        <v>199192</v>
      </c>
      <c r="G45" s="9"/>
    </row>
    <row r="46" spans="1:7" outlineLevel="6">
      <c r="A46" s="15" t="s">
        <v>49</v>
      </c>
      <c r="B46" s="16" t="s">
        <v>47</v>
      </c>
      <c r="C46" s="16" t="s">
        <v>50</v>
      </c>
      <c r="D46" s="16" t="s">
        <v>17</v>
      </c>
      <c r="E46" s="17">
        <f t="shared" si="1"/>
        <v>16113</v>
      </c>
      <c r="F46" s="17">
        <f t="shared" si="1"/>
        <v>199192</v>
      </c>
      <c r="G46" s="9"/>
    </row>
    <row r="47" spans="1:7" ht="73.5" customHeight="1" outlineLevel="6">
      <c r="A47" s="15" t="s">
        <v>51</v>
      </c>
      <c r="B47" s="16" t="s">
        <v>47</v>
      </c>
      <c r="C47" s="16" t="s">
        <v>52</v>
      </c>
      <c r="D47" s="16" t="s">
        <v>17</v>
      </c>
      <c r="E47" s="17">
        <f t="shared" si="1"/>
        <v>16113</v>
      </c>
      <c r="F47" s="17">
        <f t="shared" si="1"/>
        <v>199192</v>
      </c>
      <c r="G47" s="9"/>
    </row>
    <row r="48" spans="1:7" ht="18" customHeight="1" outlineLevel="6">
      <c r="A48" s="15" t="s">
        <v>34</v>
      </c>
      <c r="B48" s="16" t="s">
        <v>47</v>
      </c>
      <c r="C48" s="16" t="s">
        <v>52</v>
      </c>
      <c r="D48" s="16" t="s">
        <v>35</v>
      </c>
      <c r="E48" s="17">
        <f t="shared" si="1"/>
        <v>16113</v>
      </c>
      <c r="F48" s="17">
        <f t="shared" si="1"/>
        <v>199192</v>
      </c>
      <c r="G48" s="9"/>
    </row>
    <row r="49" spans="1:7" ht="36" outlineLevel="6">
      <c r="A49" s="15" t="s">
        <v>36</v>
      </c>
      <c r="B49" s="16" t="s">
        <v>47</v>
      </c>
      <c r="C49" s="16" t="s">
        <v>52</v>
      </c>
      <c r="D49" s="16" t="s">
        <v>37</v>
      </c>
      <c r="E49" s="17">
        <f>'[2]прил 8'!F55</f>
        <v>16113</v>
      </c>
      <c r="F49" s="17">
        <f>'[2]прил 8'!G55</f>
        <v>199192</v>
      </c>
      <c r="G49" s="9"/>
    </row>
    <row r="50" spans="1:7" ht="39.299999999999997" customHeight="1" outlineLevel="1">
      <c r="A50" s="15" t="s">
        <v>53</v>
      </c>
      <c r="B50" s="16" t="s">
        <v>54</v>
      </c>
      <c r="C50" s="16" t="s">
        <v>16</v>
      </c>
      <c r="D50" s="16" t="s">
        <v>17</v>
      </c>
      <c r="E50" s="17">
        <f>E51</f>
        <v>11287145.299999999</v>
      </c>
      <c r="F50" s="17">
        <f>F51</f>
        <v>11522932.879999999</v>
      </c>
      <c r="G50" s="9"/>
    </row>
    <row r="51" spans="1:7" outlineLevel="3">
      <c r="A51" s="15" t="s">
        <v>20</v>
      </c>
      <c r="B51" s="16" t="s">
        <v>54</v>
      </c>
      <c r="C51" s="16" t="s">
        <v>21</v>
      </c>
      <c r="D51" s="16" t="s">
        <v>17</v>
      </c>
      <c r="E51" s="17">
        <f>E52+E59+E62</f>
        <v>11287145.299999999</v>
      </c>
      <c r="F51" s="17">
        <f>F52+F59+F62</f>
        <v>11522932.879999999</v>
      </c>
      <c r="G51" s="9"/>
    </row>
    <row r="52" spans="1:7" ht="39.299999999999997" customHeight="1" outlineLevel="4">
      <c r="A52" s="15" t="s">
        <v>32</v>
      </c>
      <c r="B52" s="16" t="s">
        <v>54</v>
      </c>
      <c r="C52" s="16" t="s">
        <v>33</v>
      </c>
      <c r="D52" s="16" t="s">
        <v>17</v>
      </c>
      <c r="E52" s="17">
        <f>E53+E55+E57</f>
        <v>8691940.9699999988</v>
      </c>
      <c r="F52" s="17">
        <f>F53+F55+F57</f>
        <v>8851550.3699999992</v>
      </c>
      <c r="G52" s="9"/>
    </row>
    <row r="53" spans="1:7" ht="55.5" customHeight="1" outlineLevel="5">
      <c r="A53" s="15" t="s">
        <v>24</v>
      </c>
      <c r="B53" s="16" t="s">
        <v>54</v>
      </c>
      <c r="C53" s="16" t="s">
        <v>33</v>
      </c>
      <c r="D53" s="16" t="s">
        <v>25</v>
      </c>
      <c r="E53" s="17">
        <f>E54</f>
        <v>8351608.9699999997</v>
      </c>
      <c r="F53" s="17">
        <f>F54</f>
        <v>8497665.7699999996</v>
      </c>
      <c r="G53" s="9"/>
    </row>
    <row r="54" spans="1:7" ht="18" customHeight="1" outlineLevel="6">
      <c r="A54" s="15" t="s">
        <v>26</v>
      </c>
      <c r="B54" s="16" t="s">
        <v>54</v>
      </c>
      <c r="C54" s="16" t="s">
        <v>33</v>
      </c>
      <c r="D54" s="16" t="s">
        <v>27</v>
      </c>
      <c r="E54" s="17">
        <f>'[2]прил 8'!F20+'[2]прил 8'!F623</f>
        <v>8351608.9699999997</v>
      </c>
      <c r="F54" s="17">
        <f>'[2]прил 8'!G20+'[2]прил 8'!G623</f>
        <v>8497665.7699999996</v>
      </c>
      <c r="G54" s="9"/>
    </row>
    <row r="55" spans="1:7" ht="18" customHeight="1" outlineLevel="5">
      <c r="A55" s="15" t="s">
        <v>34</v>
      </c>
      <c r="B55" s="16" t="s">
        <v>54</v>
      </c>
      <c r="C55" s="16" t="s">
        <v>33</v>
      </c>
      <c r="D55" s="16" t="s">
        <v>35</v>
      </c>
      <c r="E55" s="17">
        <f>E56</f>
        <v>338832</v>
      </c>
      <c r="F55" s="17">
        <f>F56</f>
        <v>352384.6</v>
      </c>
      <c r="G55" s="9"/>
    </row>
    <row r="56" spans="1:7" ht="39.75" customHeight="1" outlineLevel="6">
      <c r="A56" s="15" t="s">
        <v>36</v>
      </c>
      <c r="B56" s="16" t="s">
        <v>54</v>
      </c>
      <c r="C56" s="16" t="s">
        <v>33</v>
      </c>
      <c r="D56" s="16" t="s">
        <v>37</v>
      </c>
      <c r="E56" s="17">
        <f>'[2]прил 8'!F22+'[2]прил 8'!F625</f>
        <v>338832</v>
      </c>
      <c r="F56" s="17">
        <f>'[2]прил 8'!G22+'[2]прил 8'!G625</f>
        <v>352384.6</v>
      </c>
      <c r="G56" s="9"/>
    </row>
    <row r="57" spans="1:7" outlineLevel="5">
      <c r="A57" s="15" t="s">
        <v>38</v>
      </c>
      <c r="B57" s="16" t="s">
        <v>54</v>
      </c>
      <c r="C57" s="16" t="s">
        <v>33</v>
      </c>
      <c r="D57" s="16" t="s">
        <v>39</v>
      </c>
      <c r="E57" s="17">
        <f>E58</f>
        <v>1500</v>
      </c>
      <c r="F57" s="17">
        <f>F58</f>
        <v>1500</v>
      </c>
      <c r="G57" s="9"/>
    </row>
    <row r="58" spans="1:7" outlineLevel="6">
      <c r="A58" s="15" t="s">
        <v>40</v>
      </c>
      <c r="B58" s="16" t="s">
        <v>54</v>
      </c>
      <c r="C58" s="16" t="s">
        <v>33</v>
      </c>
      <c r="D58" s="16" t="s">
        <v>41</v>
      </c>
      <c r="E58" s="17">
        <f>'[2]прил 8'!F24+'[2]прил 8'!F627</f>
        <v>1500</v>
      </c>
      <c r="F58" s="17">
        <f>'[2]прил 8'!G24+'[2]прил 8'!G627</f>
        <v>1500</v>
      </c>
      <c r="G58" s="9"/>
    </row>
    <row r="59" spans="1:7" outlineLevel="4">
      <c r="A59" s="15" t="s">
        <v>55</v>
      </c>
      <c r="B59" s="16" t="s">
        <v>54</v>
      </c>
      <c r="C59" s="16" t="s">
        <v>56</v>
      </c>
      <c r="D59" s="16" t="s">
        <v>17</v>
      </c>
      <c r="E59" s="17">
        <f>E60</f>
        <v>1675704.33</v>
      </c>
      <c r="F59" s="17">
        <f>F60</f>
        <v>1742732.51</v>
      </c>
      <c r="G59" s="9"/>
    </row>
    <row r="60" spans="1:7" ht="56.25" customHeight="1" outlineLevel="5">
      <c r="A60" s="15" t="s">
        <v>24</v>
      </c>
      <c r="B60" s="16" t="s">
        <v>54</v>
      </c>
      <c r="C60" s="16" t="s">
        <v>56</v>
      </c>
      <c r="D60" s="16" t="s">
        <v>25</v>
      </c>
      <c r="E60" s="17">
        <f>E61</f>
        <v>1675704.33</v>
      </c>
      <c r="F60" s="17">
        <f>F61</f>
        <v>1742732.51</v>
      </c>
      <c r="G60" s="9"/>
    </row>
    <row r="61" spans="1:7" ht="17.55" customHeight="1" outlineLevel="6">
      <c r="A61" s="15" t="s">
        <v>26</v>
      </c>
      <c r="B61" s="16" t="s">
        <v>54</v>
      </c>
      <c r="C61" s="16" t="s">
        <v>56</v>
      </c>
      <c r="D61" s="16" t="s">
        <v>27</v>
      </c>
      <c r="E61" s="17">
        <f>'[2]прил 8'!F620</f>
        <v>1675704.33</v>
      </c>
      <c r="F61" s="17">
        <f>'[2]прил 8'!G620</f>
        <v>1742732.51</v>
      </c>
      <c r="G61" s="9"/>
    </row>
    <row r="62" spans="1:7" ht="17.55" customHeight="1" outlineLevel="4">
      <c r="A62" s="15" t="s">
        <v>57</v>
      </c>
      <c r="B62" s="16" t="s">
        <v>54</v>
      </c>
      <c r="C62" s="16" t="s">
        <v>58</v>
      </c>
      <c r="D62" s="16" t="s">
        <v>17</v>
      </c>
      <c r="E62" s="17">
        <f>E63</f>
        <v>919500</v>
      </c>
      <c r="F62" s="17">
        <f>F63</f>
        <v>928650</v>
      </c>
      <c r="G62" s="9"/>
    </row>
    <row r="63" spans="1:7" ht="55.5" customHeight="1" outlineLevel="5">
      <c r="A63" s="15" t="s">
        <v>24</v>
      </c>
      <c r="B63" s="16" t="s">
        <v>54</v>
      </c>
      <c r="C63" s="16" t="s">
        <v>58</v>
      </c>
      <c r="D63" s="16" t="s">
        <v>25</v>
      </c>
      <c r="E63" s="17">
        <f>E64</f>
        <v>919500</v>
      </c>
      <c r="F63" s="17">
        <f>F64</f>
        <v>928650</v>
      </c>
      <c r="G63" s="9"/>
    </row>
    <row r="64" spans="1:7" ht="17.55" customHeight="1" outlineLevel="6">
      <c r="A64" s="15" t="s">
        <v>26</v>
      </c>
      <c r="B64" s="16" t="s">
        <v>54</v>
      </c>
      <c r="C64" s="16" t="s">
        <v>58</v>
      </c>
      <c r="D64" s="16" t="s">
        <v>27</v>
      </c>
      <c r="E64" s="17">
        <f>'[2]прил 8'!F60</f>
        <v>919500</v>
      </c>
      <c r="F64" s="17">
        <f>'[2]прил 8'!G60</f>
        <v>928650</v>
      </c>
      <c r="G64" s="9"/>
    </row>
    <row r="65" spans="1:7" outlineLevel="6">
      <c r="A65" s="15" t="s">
        <v>59</v>
      </c>
      <c r="B65" s="16" t="s">
        <v>60</v>
      </c>
      <c r="C65" s="16" t="s">
        <v>16</v>
      </c>
      <c r="D65" s="16" t="s">
        <v>17</v>
      </c>
      <c r="E65" s="17">
        <f>E66+E94+E99+E107+E119+E114</f>
        <v>70358933</v>
      </c>
      <c r="F65" s="17">
        <f>F66+F94+F99+F107+F119+F114</f>
        <v>69107396.870000005</v>
      </c>
      <c r="G65" s="9"/>
    </row>
    <row r="66" spans="1:7" ht="38.25" customHeight="1" outlineLevel="4">
      <c r="A66" s="10" t="s">
        <v>61</v>
      </c>
      <c r="B66" s="11" t="s">
        <v>60</v>
      </c>
      <c r="C66" s="11" t="s">
        <v>62</v>
      </c>
      <c r="D66" s="11" t="s">
        <v>17</v>
      </c>
      <c r="E66" s="17">
        <f>E67+E77+E85</f>
        <v>20439380</v>
      </c>
      <c r="F66" s="17">
        <f>F67+F77+F85</f>
        <v>18521585.600000001</v>
      </c>
      <c r="G66" s="9"/>
    </row>
    <row r="67" spans="1:7" ht="39.75" customHeight="1" outlineLevel="5">
      <c r="A67" s="15" t="s">
        <v>63</v>
      </c>
      <c r="B67" s="16" t="s">
        <v>60</v>
      </c>
      <c r="C67" s="16" t="s">
        <v>64</v>
      </c>
      <c r="D67" s="16" t="s">
        <v>17</v>
      </c>
      <c r="E67" s="17">
        <f>E68+E71+E74</f>
        <v>1015625</v>
      </c>
      <c r="F67" s="17">
        <f>F68+F71+F74</f>
        <v>1019434.6</v>
      </c>
      <c r="G67" s="9"/>
    </row>
    <row r="68" spans="1:7" outlineLevel="6">
      <c r="A68" s="15" t="s">
        <v>65</v>
      </c>
      <c r="B68" s="16" t="s">
        <v>60</v>
      </c>
      <c r="C68" s="16" t="s">
        <v>66</v>
      </c>
      <c r="D68" s="16" t="s">
        <v>17</v>
      </c>
      <c r="E68" s="17">
        <f>E69</f>
        <v>840625</v>
      </c>
      <c r="F68" s="17">
        <f>F69</f>
        <v>844434.6</v>
      </c>
      <c r="G68" s="9"/>
    </row>
    <row r="69" spans="1:7" ht="18" customHeight="1" outlineLevel="4">
      <c r="A69" s="15" t="s">
        <v>34</v>
      </c>
      <c r="B69" s="16" t="s">
        <v>60</v>
      </c>
      <c r="C69" s="16" t="s">
        <v>66</v>
      </c>
      <c r="D69" s="16" t="s">
        <v>35</v>
      </c>
      <c r="E69" s="17">
        <f>E70</f>
        <v>840625</v>
      </c>
      <c r="F69" s="17">
        <f>F70</f>
        <v>844434.6</v>
      </c>
      <c r="G69" s="9"/>
    </row>
    <row r="70" spans="1:7" ht="36" outlineLevel="5">
      <c r="A70" s="15" t="s">
        <v>36</v>
      </c>
      <c r="B70" s="16" t="s">
        <v>60</v>
      </c>
      <c r="C70" s="16" t="s">
        <v>66</v>
      </c>
      <c r="D70" s="16" t="s">
        <v>37</v>
      </c>
      <c r="E70" s="17">
        <f>'[2]прил 8'!F30+'[2]прил 8'!F71+'[2]прил 8'!F444+'[2]прил 8'!F632</f>
        <v>840625</v>
      </c>
      <c r="F70" s="17">
        <f>'[2]прил 8'!G30+'[2]прил 8'!G71+'[2]прил 8'!G444+'[2]прил 8'!G632</f>
        <v>844434.6</v>
      </c>
      <c r="G70" s="9"/>
    </row>
    <row r="71" spans="1:7" outlineLevel="6">
      <c r="A71" s="15" t="s">
        <v>67</v>
      </c>
      <c r="B71" s="16" t="s">
        <v>60</v>
      </c>
      <c r="C71" s="16" t="s">
        <v>68</v>
      </c>
      <c r="D71" s="16" t="s">
        <v>17</v>
      </c>
      <c r="E71" s="17">
        <f>E72</f>
        <v>165000</v>
      </c>
      <c r="F71" s="17">
        <f>F72</f>
        <v>165000</v>
      </c>
      <c r="G71" s="9"/>
    </row>
    <row r="72" spans="1:7" ht="18" customHeight="1" outlineLevel="5">
      <c r="A72" s="15" t="s">
        <v>34</v>
      </c>
      <c r="B72" s="16" t="s">
        <v>60</v>
      </c>
      <c r="C72" s="16" t="s">
        <v>68</v>
      </c>
      <c r="D72" s="16" t="s">
        <v>35</v>
      </c>
      <c r="E72" s="17">
        <f>E73</f>
        <v>165000</v>
      </c>
      <c r="F72" s="17">
        <f>F73</f>
        <v>165000</v>
      </c>
      <c r="G72" s="9"/>
    </row>
    <row r="73" spans="1:7" ht="36" outlineLevel="6">
      <c r="A73" s="15" t="s">
        <v>36</v>
      </c>
      <c r="B73" s="16" t="s">
        <v>60</v>
      </c>
      <c r="C73" s="16" t="s">
        <v>68</v>
      </c>
      <c r="D73" s="16" t="s">
        <v>37</v>
      </c>
      <c r="E73" s="17">
        <f>'[2]прил 8'!F74</f>
        <v>165000</v>
      </c>
      <c r="F73" s="17">
        <f>'[2]прил 8'!G74</f>
        <v>165000</v>
      </c>
      <c r="G73" s="9"/>
    </row>
    <row r="74" spans="1:7" ht="36" outlineLevel="6">
      <c r="A74" s="15" t="s">
        <v>69</v>
      </c>
      <c r="B74" s="16" t="s">
        <v>60</v>
      </c>
      <c r="C74" s="16" t="s">
        <v>70</v>
      </c>
      <c r="D74" s="16" t="s">
        <v>17</v>
      </c>
      <c r="E74" s="17">
        <f>E75</f>
        <v>10000</v>
      </c>
      <c r="F74" s="17">
        <f>F75</f>
        <v>10000</v>
      </c>
      <c r="G74" s="9"/>
    </row>
    <row r="75" spans="1:7" ht="36" outlineLevel="6">
      <c r="A75" s="15" t="s">
        <v>34</v>
      </c>
      <c r="B75" s="16" t="s">
        <v>60</v>
      </c>
      <c r="C75" s="16" t="s">
        <v>70</v>
      </c>
      <c r="D75" s="16" t="s">
        <v>35</v>
      </c>
      <c r="E75" s="17">
        <f>E76</f>
        <v>10000</v>
      </c>
      <c r="F75" s="17">
        <f>F76</f>
        <v>10000</v>
      </c>
      <c r="G75" s="9"/>
    </row>
    <row r="76" spans="1:7" ht="36" outlineLevel="6">
      <c r="A76" s="15" t="s">
        <v>36</v>
      </c>
      <c r="B76" s="16" t="s">
        <v>60</v>
      </c>
      <c r="C76" s="16" t="s">
        <v>70</v>
      </c>
      <c r="D76" s="16" t="s">
        <v>37</v>
      </c>
      <c r="E76" s="17">
        <f>'[2]прил 8'!F77</f>
        <v>10000</v>
      </c>
      <c r="F76" s="17">
        <f>'[2]прил 8'!G77</f>
        <v>10000</v>
      </c>
      <c r="G76" s="9"/>
    </row>
    <row r="77" spans="1:7" ht="36" outlineLevel="4">
      <c r="A77" s="15" t="s">
        <v>71</v>
      </c>
      <c r="B77" s="16" t="s">
        <v>60</v>
      </c>
      <c r="C77" s="16" t="s">
        <v>72</v>
      </c>
      <c r="D77" s="16" t="s">
        <v>17</v>
      </c>
      <c r="E77" s="17">
        <f>E78</f>
        <v>17959911</v>
      </c>
      <c r="F77" s="17">
        <f>F78</f>
        <v>16038307</v>
      </c>
      <c r="G77" s="9"/>
    </row>
    <row r="78" spans="1:7" ht="39.299999999999997" customHeight="1" outlineLevel="5">
      <c r="A78" s="15" t="s">
        <v>73</v>
      </c>
      <c r="B78" s="16" t="s">
        <v>60</v>
      </c>
      <c r="C78" s="16" t="s">
        <v>74</v>
      </c>
      <c r="D78" s="16" t="s">
        <v>17</v>
      </c>
      <c r="E78" s="17">
        <f>E79+E81+E83</f>
        <v>17959911</v>
      </c>
      <c r="F78" s="17">
        <f>F79+F81+F83</f>
        <v>16038307</v>
      </c>
      <c r="G78" s="9"/>
    </row>
    <row r="79" spans="1:7" ht="55.5" customHeight="1" outlineLevel="6">
      <c r="A79" s="15" t="s">
        <v>24</v>
      </c>
      <c r="B79" s="16" t="s">
        <v>60</v>
      </c>
      <c r="C79" s="16" t="s">
        <v>74</v>
      </c>
      <c r="D79" s="16" t="s">
        <v>25</v>
      </c>
      <c r="E79" s="17">
        <f>E80</f>
        <v>11908068</v>
      </c>
      <c r="F79" s="17">
        <f>F80</f>
        <v>10524390</v>
      </c>
      <c r="G79" s="9"/>
    </row>
    <row r="80" spans="1:7" outlineLevel="5">
      <c r="A80" s="15" t="s">
        <v>75</v>
      </c>
      <c r="B80" s="16" t="s">
        <v>60</v>
      </c>
      <c r="C80" s="16" t="s">
        <v>74</v>
      </c>
      <c r="D80" s="16" t="s">
        <v>76</v>
      </c>
      <c r="E80" s="17">
        <f>'[2]прил 8'!F81</f>
        <v>11908068</v>
      </c>
      <c r="F80" s="17">
        <f>'[2]прил 8'!G81</f>
        <v>10524390</v>
      </c>
      <c r="G80" s="9"/>
    </row>
    <row r="81" spans="1:7" ht="18" customHeight="1" outlineLevel="6">
      <c r="A81" s="15" t="s">
        <v>34</v>
      </c>
      <c r="B81" s="16" t="s">
        <v>60</v>
      </c>
      <c r="C81" s="16" t="s">
        <v>74</v>
      </c>
      <c r="D81" s="16" t="s">
        <v>35</v>
      </c>
      <c r="E81" s="17">
        <f>E82</f>
        <v>5220625</v>
      </c>
      <c r="F81" s="17">
        <f>F82</f>
        <v>4649450</v>
      </c>
      <c r="G81" s="9"/>
    </row>
    <row r="82" spans="1:7" ht="36" outlineLevel="5">
      <c r="A82" s="15" t="s">
        <v>36</v>
      </c>
      <c r="B82" s="16" t="s">
        <v>60</v>
      </c>
      <c r="C82" s="16" t="s">
        <v>74</v>
      </c>
      <c r="D82" s="16" t="s">
        <v>37</v>
      </c>
      <c r="E82" s="17">
        <f>'[2]прил 8'!F83</f>
        <v>5220625</v>
      </c>
      <c r="F82" s="17">
        <f>'[2]прил 8'!G83</f>
        <v>4649450</v>
      </c>
      <c r="G82" s="9"/>
    </row>
    <row r="83" spans="1:7" outlineLevel="6">
      <c r="A83" s="15" t="s">
        <v>38</v>
      </c>
      <c r="B83" s="16" t="s">
        <v>60</v>
      </c>
      <c r="C83" s="16" t="s">
        <v>74</v>
      </c>
      <c r="D83" s="16" t="s">
        <v>39</v>
      </c>
      <c r="E83" s="17">
        <f>E84</f>
        <v>831218</v>
      </c>
      <c r="F83" s="17">
        <f>F84</f>
        <v>864467</v>
      </c>
      <c r="G83" s="9"/>
    </row>
    <row r="84" spans="1:7" outlineLevel="2">
      <c r="A84" s="15" t="s">
        <v>40</v>
      </c>
      <c r="B84" s="16" t="s">
        <v>60</v>
      </c>
      <c r="C84" s="16" t="s">
        <v>74</v>
      </c>
      <c r="D84" s="16" t="s">
        <v>41</v>
      </c>
      <c r="E84" s="17">
        <f>'[2]прил 8'!F85</f>
        <v>831218</v>
      </c>
      <c r="F84" s="17">
        <f>'[2]прил 8'!G85</f>
        <v>864467</v>
      </c>
      <c r="G84" s="9"/>
    </row>
    <row r="85" spans="1:7" outlineLevel="2">
      <c r="A85" s="15" t="s">
        <v>77</v>
      </c>
      <c r="B85" s="16" t="s">
        <v>60</v>
      </c>
      <c r="C85" s="16" t="s">
        <v>78</v>
      </c>
      <c r="D85" s="16" t="s">
        <v>17</v>
      </c>
      <c r="E85" s="17">
        <f>E86+E89</f>
        <v>1463844</v>
      </c>
      <c r="F85" s="17">
        <f>F86+F89</f>
        <v>1463844</v>
      </c>
      <c r="G85" s="9"/>
    </row>
    <row r="86" spans="1:7" ht="36" hidden="1" outlineLevel="2">
      <c r="A86" s="15" t="s">
        <v>79</v>
      </c>
      <c r="B86" s="16" t="s">
        <v>60</v>
      </c>
      <c r="C86" s="16" t="s">
        <v>80</v>
      </c>
      <c r="D86" s="16" t="s">
        <v>17</v>
      </c>
      <c r="E86" s="17">
        <f>E87</f>
        <v>0</v>
      </c>
      <c r="F86" s="17">
        <f>F87</f>
        <v>0</v>
      </c>
      <c r="G86" s="9"/>
    </row>
    <row r="87" spans="1:7" ht="36" hidden="1" outlineLevel="2">
      <c r="A87" s="15" t="s">
        <v>34</v>
      </c>
      <c r="B87" s="16" t="s">
        <v>60</v>
      </c>
      <c r="C87" s="16" t="s">
        <v>80</v>
      </c>
      <c r="D87" s="16" t="s">
        <v>35</v>
      </c>
      <c r="E87" s="17">
        <f>E88</f>
        <v>0</v>
      </c>
      <c r="F87" s="17">
        <f>F88</f>
        <v>0</v>
      </c>
      <c r="G87" s="9"/>
    </row>
    <row r="88" spans="1:7" ht="36" hidden="1" outlineLevel="2">
      <c r="A88" s="15" t="s">
        <v>36</v>
      </c>
      <c r="B88" s="16" t="s">
        <v>60</v>
      </c>
      <c r="C88" s="16" t="s">
        <v>80</v>
      </c>
      <c r="D88" s="16" t="s">
        <v>37</v>
      </c>
      <c r="E88" s="17">
        <v>0</v>
      </c>
      <c r="F88" s="17">
        <v>0</v>
      </c>
      <c r="G88" s="9"/>
    </row>
    <row r="89" spans="1:7" ht="36" outlineLevel="2">
      <c r="A89" s="15" t="s">
        <v>81</v>
      </c>
      <c r="B89" s="16" t="s">
        <v>60</v>
      </c>
      <c r="C89" s="16" t="s">
        <v>82</v>
      </c>
      <c r="D89" s="16" t="s">
        <v>17</v>
      </c>
      <c r="E89" s="17">
        <f>E92+E90</f>
        <v>1463844</v>
      </c>
      <c r="F89" s="17">
        <f>F92+F90</f>
        <v>1463844</v>
      </c>
      <c r="G89" s="9"/>
    </row>
    <row r="90" spans="1:7" ht="72" outlineLevel="2">
      <c r="A90" s="15" t="s">
        <v>24</v>
      </c>
      <c r="B90" s="16" t="s">
        <v>60</v>
      </c>
      <c r="C90" s="16" t="s">
        <v>82</v>
      </c>
      <c r="D90" s="16" t="s">
        <v>25</v>
      </c>
      <c r="E90" s="17">
        <f>E91</f>
        <v>128744</v>
      </c>
      <c r="F90" s="17">
        <f>F91</f>
        <v>128744</v>
      </c>
      <c r="G90" s="9"/>
    </row>
    <row r="91" spans="1:7" outlineLevel="2">
      <c r="A91" s="15" t="s">
        <v>26</v>
      </c>
      <c r="B91" s="16" t="s">
        <v>60</v>
      </c>
      <c r="C91" s="16" t="s">
        <v>82</v>
      </c>
      <c r="D91" s="16" t="s">
        <v>27</v>
      </c>
      <c r="E91" s="17">
        <f>'[2]прил 8'!F89</f>
        <v>128744</v>
      </c>
      <c r="F91" s="17">
        <f>'[2]прил 8'!G89</f>
        <v>128744</v>
      </c>
      <c r="G91" s="9"/>
    </row>
    <row r="92" spans="1:7" ht="36" outlineLevel="2">
      <c r="A92" s="15" t="s">
        <v>34</v>
      </c>
      <c r="B92" s="16" t="s">
        <v>60</v>
      </c>
      <c r="C92" s="16" t="s">
        <v>82</v>
      </c>
      <c r="D92" s="16" t="s">
        <v>35</v>
      </c>
      <c r="E92" s="17">
        <f>E93</f>
        <v>1335100</v>
      </c>
      <c r="F92" s="17">
        <f>F93</f>
        <v>1335100</v>
      </c>
      <c r="G92" s="9"/>
    </row>
    <row r="93" spans="1:7" ht="36" outlineLevel="2">
      <c r="A93" s="15" t="s">
        <v>36</v>
      </c>
      <c r="B93" s="16" t="s">
        <v>60</v>
      </c>
      <c r="C93" s="16" t="s">
        <v>82</v>
      </c>
      <c r="D93" s="16" t="s">
        <v>37</v>
      </c>
      <c r="E93" s="17">
        <f>'[2]прил 8'!F91</f>
        <v>1335100</v>
      </c>
      <c r="F93" s="17">
        <f>'[2]прил 8'!G91</f>
        <v>1335100</v>
      </c>
      <c r="G93" s="9"/>
    </row>
    <row r="94" spans="1:7" ht="36" outlineLevel="4">
      <c r="A94" s="10" t="s">
        <v>83</v>
      </c>
      <c r="B94" s="11" t="s">
        <v>60</v>
      </c>
      <c r="C94" s="11" t="s">
        <v>84</v>
      </c>
      <c r="D94" s="11" t="s">
        <v>17</v>
      </c>
      <c r="E94" s="17">
        <f t="shared" ref="E94:F97" si="2">E95</f>
        <v>50000</v>
      </c>
      <c r="F94" s="17">
        <f t="shared" si="2"/>
        <v>50000</v>
      </c>
      <c r="G94" s="9"/>
    </row>
    <row r="95" spans="1:7" ht="21.3" customHeight="1" outlineLevel="5">
      <c r="A95" s="15" t="s">
        <v>85</v>
      </c>
      <c r="B95" s="16" t="s">
        <v>60</v>
      </c>
      <c r="C95" s="16" t="s">
        <v>86</v>
      </c>
      <c r="D95" s="16" t="s">
        <v>17</v>
      </c>
      <c r="E95" s="17">
        <f t="shared" si="2"/>
        <v>50000</v>
      </c>
      <c r="F95" s="17">
        <f t="shared" si="2"/>
        <v>50000</v>
      </c>
      <c r="G95" s="9"/>
    </row>
    <row r="96" spans="1:7" ht="18" customHeight="1" outlineLevel="6">
      <c r="A96" s="15" t="s">
        <v>87</v>
      </c>
      <c r="B96" s="16" t="s">
        <v>60</v>
      </c>
      <c r="C96" s="16" t="s">
        <v>88</v>
      </c>
      <c r="D96" s="16" t="s">
        <v>17</v>
      </c>
      <c r="E96" s="17">
        <f t="shared" si="2"/>
        <v>50000</v>
      </c>
      <c r="F96" s="17">
        <f t="shared" si="2"/>
        <v>50000</v>
      </c>
      <c r="G96" s="9"/>
    </row>
    <row r="97" spans="1:7" ht="18" customHeight="1" outlineLevel="6">
      <c r="A97" s="15" t="s">
        <v>34</v>
      </c>
      <c r="B97" s="16" t="s">
        <v>60</v>
      </c>
      <c r="C97" s="16" t="s">
        <v>88</v>
      </c>
      <c r="D97" s="16" t="s">
        <v>35</v>
      </c>
      <c r="E97" s="17">
        <f t="shared" si="2"/>
        <v>50000</v>
      </c>
      <c r="F97" s="17">
        <f t="shared" si="2"/>
        <v>50000</v>
      </c>
      <c r="G97" s="9"/>
    </row>
    <row r="98" spans="1:7" ht="41.25" customHeight="1" outlineLevel="6">
      <c r="A98" s="15" t="s">
        <v>36</v>
      </c>
      <c r="B98" s="16" t="s">
        <v>60</v>
      </c>
      <c r="C98" s="16" t="s">
        <v>88</v>
      </c>
      <c r="D98" s="16" t="s">
        <v>37</v>
      </c>
      <c r="E98" s="17">
        <f>'[2]прил 8'!F96</f>
        <v>50000</v>
      </c>
      <c r="F98" s="17">
        <f>'[2]прил 8'!G96</f>
        <v>50000</v>
      </c>
      <c r="G98" s="9"/>
    </row>
    <row r="99" spans="1:7" ht="38.25" customHeight="1" outlineLevel="6">
      <c r="A99" s="10" t="s">
        <v>89</v>
      </c>
      <c r="B99" s="11" t="s">
        <v>60</v>
      </c>
      <c r="C99" s="11" t="s">
        <v>90</v>
      </c>
      <c r="D99" s="11" t="s">
        <v>17</v>
      </c>
      <c r="E99" s="17">
        <f>E100</f>
        <v>1371937</v>
      </c>
      <c r="F99" s="17">
        <f>F100</f>
        <v>1490857</v>
      </c>
      <c r="G99" s="9"/>
    </row>
    <row r="100" spans="1:7" ht="36" outlineLevel="6">
      <c r="A100" s="15" t="s">
        <v>91</v>
      </c>
      <c r="B100" s="16" t="s">
        <v>60</v>
      </c>
      <c r="C100" s="16" t="s">
        <v>92</v>
      </c>
      <c r="D100" s="16" t="s">
        <v>17</v>
      </c>
      <c r="E100" s="17">
        <f>E101+E104</f>
        <v>1371937</v>
      </c>
      <c r="F100" s="17">
        <f>F101+F104</f>
        <v>1490857</v>
      </c>
      <c r="G100" s="9"/>
    </row>
    <row r="101" spans="1:7" ht="39.75" customHeight="1" outlineLevel="6">
      <c r="A101" s="15" t="s">
        <v>93</v>
      </c>
      <c r="B101" s="16" t="s">
        <v>60</v>
      </c>
      <c r="C101" s="16" t="s">
        <v>94</v>
      </c>
      <c r="D101" s="16" t="s">
        <v>17</v>
      </c>
      <c r="E101" s="17">
        <f>E102</f>
        <v>1339657</v>
      </c>
      <c r="F101" s="17">
        <f>F102</f>
        <v>1457287</v>
      </c>
      <c r="G101" s="9"/>
    </row>
    <row r="102" spans="1:7" ht="21.75" customHeight="1" outlineLevel="6">
      <c r="A102" s="15" t="s">
        <v>34</v>
      </c>
      <c r="B102" s="16" t="s">
        <v>60</v>
      </c>
      <c r="C102" s="16" t="s">
        <v>94</v>
      </c>
      <c r="D102" s="16" t="s">
        <v>35</v>
      </c>
      <c r="E102" s="17">
        <f>E103</f>
        <v>1339657</v>
      </c>
      <c r="F102" s="17">
        <f>F103</f>
        <v>1457287</v>
      </c>
      <c r="G102" s="9"/>
    </row>
    <row r="103" spans="1:7" ht="36" outlineLevel="6">
      <c r="A103" s="15" t="s">
        <v>36</v>
      </c>
      <c r="B103" s="16" t="s">
        <v>60</v>
      </c>
      <c r="C103" s="16" t="s">
        <v>94</v>
      </c>
      <c r="D103" s="16" t="s">
        <v>37</v>
      </c>
      <c r="E103" s="17">
        <f>'[2]прил 8'!F35+'[2]прил 8'!F101+'[2]прил 8'!F637</f>
        <v>1339657</v>
      </c>
      <c r="F103" s="17">
        <f>'[2]прил 8'!G35+'[2]прил 8'!G101+'[2]прил 8'!G637</f>
        <v>1457287</v>
      </c>
      <c r="G103" s="9"/>
    </row>
    <row r="104" spans="1:7" ht="19.5" customHeight="1" outlineLevel="6">
      <c r="A104" s="15" t="s">
        <v>95</v>
      </c>
      <c r="B104" s="16" t="s">
        <v>60</v>
      </c>
      <c r="C104" s="16" t="s">
        <v>96</v>
      </c>
      <c r="D104" s="16" t="s">
        <v>17</v>
      </c>
      <c r="E104" s="17">
        <f>E105</f>
        <v>32280</v>
      </c>
      <c r="F104" s="17">
        <f>F105</f>
        <v>33570</v>
      </c>
      <c r="G104" s="9"/>
    </row>
    <row r="105" spans="1:7" ht="17.55" customHeight="1" outlineLevel="6">
      <c r="A105" s="15" t="s">
        <v>34</v>
      </c>
      <c r="B105" s="16" t="s">
        <v>60</v>
      </c>
      <c r="C105" s="16" t="s">
        <v>96</v>
      </c>
      <c r="D105" s="16" t="s">
        <v>35</v>
      </c>
      <c r="E105" s="17">
        <f>E106</f>
        <v>32280</v>
      </c>
      <c r="F105" s="17">
        <f>F106</f>
        <v>33570</v>
      </c>
      <c r="G105" s="9"/>
    </row>
    <row r="106" spans="1:7" ht="36" outlineLevel="6">
      <c r="A106" s="15" t="s">
        <v>36</v>
      </c>
      <c r="B106" s="16" t="s">
        <v>60</v>
      </c>
      <c r="C106" s="16" t="s">
        <v>96</v>
      </c>
      <c r="D106" s="16" t="s">
        <v>37</v>
      </c>
      <c r="E106" s="17">
        <f>'[2]прил 8'!F104</f>
        <v>32280</v>
      </c>
      <c r="F106" s="17">
        <f>'[2]прил 8'!G104</f>
        <v>33570</v>
      </c>
      <c r="G106" s="9"/>
    </row>
    <row r="107" spans="1:7" ht="39.75" customHeight="1" outlineLevel="4">
      <c r="A107" s="10" t="s">
        <v>97</v>
      </c>
      <c r="B107" s="11" t="s">
        <v>60</v>
      </c>
      <c r="C107" s="11" t="s">
        <v>98</v>
      </c>
      <c r="D107" s="11" t="s">
        <v>17</v>
      </c>
      <c r="E107" s="17">
        <f>E108</f>
        <v>600000</v>
      </c>
      <c r="F107" s="17">
        <f>F108</f>
        <v>600000</v>
      </c>
      <c r="G107" s="9"/>
    </row>
    <row r="108" spans="1:7" ht="39.75" customHeight="1" outlineLevel="5">
      <c r="A108" s="15" t="s">
        <v>99</v>
      </c>
      <c r="B108" s="16" t="s">
        <v>60</v>
      </c>
      <c r="C108" s="16" t="s">
        <v>100</v>
      </c>
      <c r="D108" s="16" t="s">
        <v>17</v>
      </c>
      <c r="E108" s="17">
        <f>E109</f>
        <v>600000</v>
      </c>
      <c r="F108" s="17">
        <f>F109</f>
        <v>600000</v>
      </c>
      <c r="G108" s="9"/>
    </row>
    <row r="109" spans="1:7" ht="36" customHeight="1" outlineLevel="6">
      <c r="A109" s="15" t="s">
        <v>101</v>
      </c>
      <c r="B109" s="16" t="s">
        <v>60</v>
      </c>
      <c r="C109" s="16" t="s">
        <v>102</v>
      </c>
      <c r="D109" s="16" t="s">
        <v>17</v>
      </c>
      <c r="E109" s="17">
        <f>E110+E112</f>
        <v>600000</v>
      </c>
      <c r="F109" s="17">
        <f>F110+F112</f>
        <v>600000</v>
      </c>
      <c r="G109" s="9"/>
    </row>
    <row r="110" spans="1:7" ht="19.5" customHeight="1" outlineLevel="5">
      <c r="A110" s="15" t="s">
        <v>34</v>
      </c>
      <c r="B110" s="16" t="s">
        <v>60</v>
      </c>
      <c r="C110" s="16" t="s">
        <v>102</v>
      </c>
      <c r="D110" s="16" t="s">
        <v>35</v>
      </c>
      <c r="E110" s="17">
        <f>E111</f>
        <v>460000</v>
      </c>
      <c r="F110" s="17">
        <f>F111</f>
        <v>460000</v>
      </c>
      <c r="G110" s="9"/>
    </row>
    <row r="111" spans="1:7" ht="36" outlineLevel="6">
      <c r="A111" s="15" t="s">
        <v>36</v>
      </c>
      <c r="B111" s="16" t="s">
        <v>60</v>
      </c>
      <c r="C111" s="16" t="s">
        <v>102</v>
      </c>
      <c r="D111" s="16" t="s">
        <v>37</v>
      </c>
      <c r="E111" s="17">
        <f>'[2]прил 8'!F109</f>
        <v>460000</v>
      </c>
      <c r="F111" s="17">
        <f>'[2]прил 8'!G109</f>
        <v>460000</v>
      </c>
      <c r="G111" s="9"/>
    </row>
    <row r="112" spans="1:7" ht="19.5" customHeight="1" outlineLevel="4">
      <c r="A112" s="15" t="s">
        <v>38</v>
      </c>
      <c r="B112" s="16" t="s">
        <v>60</v>
      </c>
      <c r="C112" s="16" t="s">
        <v>102</v>
      </c>
      <c r="D112" s="16" t="s">
        <v>39</v>
      </c>
      <c r="E112" s="17">
        <f>E113</f>
        <v>140000</v>
      </c>
      <c r="F112" s="17">
        <f>F113</f>
        <v>140000</v>
      </c>
      <c r="G112" s="9"/>
    </row>
    <row r="113" spans="1:7" ht="19.5" customHeight="1" outlineLevel="5">
      <c r="A113" s="15" t="s">
        <v>40</v>
      </c>
      <c r="B113" s="16" t="s">
        <v>60</v>
      </c>
      <c r="C113" s="16" t="s">
        <v>102</v>
      </c>
      <c r="D113" s="16" t="s">
        <v>41</v>
      </c>
      <c r="E113" s="17">
        <f>'[2]прил 8'!F111</f>
        <v>140000</v>
      </c>
      <c r="F113" s="17">
        <f>'[2]прил 8'!G111</f>
        <v>140000</v>
      </c>
      <c r="G113" s="9"/>
    </row>
    <row r="114" spans="1:7" ht="43.5" customHeight="1" outlineLevel="5">
      <c r="A114" s="10" t="s">
        <v>103</v>
      </c>
      <c r="B114" s="11" t="s">
        <v>60</v>
      </c>
      <c r="C114" s="11" t="s">
        <v>104</v>
      </c>
      <c r="D114" s="11" t="s">
        <v>17</v>
      </c>
      <c r="E114" s="17">
        <f t="shared" ref="E114:F117" si="3">E115</f>
        <v>100000</v>
      </c>
      <c r="F114" s="17">
        <f t="shared" si="3"/>
        <v>100000</v>
      </c>
      <c r="G114" s="9"/>
    </row>
    <row r="115" spans="1:7" ht="19.5" customHeight="1" outlineLevel="5">
      <c r="A115" s="15" t="s">
        <v>105</v>
      </c>
      <c r="B115" s="16" t="s">
        <v>60</v>
      </c>
      <c r="C115" s="16" t="s">
        <v>106</v>
      </c>
      <c r="D115" s="16" t="s">
        <v>17</v>
      </c>
      <c r="E115" s="17">
        <f t="shared" si="3"/>
        <v>100000</v>
      </c>
      <c r="F115" s="17">
        <f t="shared" si="3"/>
        <v>100000</v>
      </c>
      <c r="G115" s="9"/>
    </row>
    <row r="116" spans="1:7" ht="19.5" customHeight="1" outlineLevel="5">
      <c r="A116" s="15" t="s">
        <v>67</v>
      </c>
      <c r="B116" s="16" t="s">
        <v>60</v>
      </c>
      <c r="C116" s="16" t="s">
        <v>107</v>
      </c>
      <c r="D116" s="16" t="s">
        <v>17</v>
      </c>
      <c r="E116" s="17">
        <f t="shared" si="3"/>
        <v>100000</v>
      </c>
      <c r="F116" s="17">
        <f t="shared" si="3"/>
        <v>100000</v>
      </c>
      <c r="G116" s="9"/>
    </row>
    <row r="117" spans="1:7" ht="19.5" customHeight="1" outlineLevel="5">
      <c r="A117" s="15" t="s">
        <v>34</v>
      </c>
      <c r="B117" s="16" t="s">
        <v>60</v>
      </c>
      <c r="C117" s="16" t="s">
        <v>107</v>
      </c>
      <c r="D117" s="16" t="s">
        <v>35</v>
      </c>
      <c r="E117" s="17">
        <f t="shared" si="3"/>
        <v>100000</v>
      </c>
      <c r="F117" s="17">
        <f t="shared" si="3"/>
        <v>100000</v>
      </c>
      <c r="G117" s="9"/>
    </row>
    <row r="118" spans="1:7" ht="19.5" customHeight="1" outlineLevel="5">
      <c r="A118" s="15" t="s">
        <v>36</v>
      </c>
      <c r="B118" s="16" t="s">
        <v>60</v>
      </c>
      <c r="C118" s="16" t="s">
        <v>107</v>
      </c>
      <c r="D118" s="16" t="s">
        <v>37</v>
      </c>
      <c r="E118" s="17">
        <f>'[2]прил 8'!F116</f>
        <v>100000</v>
      </c>
      <c r="F118" s="17">
        <f>'[2]прил 8'!G116</f>
        <v>100000</v>
      </c>
      <c r="G118" s="9"/>
    </row>
    <row r="119" spans="1:7" outlineLevel="6">
      <c r="A119" s="15" t="s">
        <v>20</v>
      </c>
      <c r="B119" s="16" t="s">
        <v>60</v>
      </c>
      <c r="C119" s="16" t="s">
        <v>21</v>
      </c>
      <c r="D119" s="16" t="s">
        <v>17</v>
      </c>
      <c r="E119" s="17">
        <f>E120+E129+E132+E135+E125</f>
        <v>47797616</v>
      </c>
      <c r="F119" s="17">
        <f>F120+F129+F132+F135+F125</f>
        <v>48344954.270000003</v>
      </c>
      <c r="G119" s="9"/>
    </row>
    <row r="120" spans="1:7" ht="39.299999999999997" customHeight="1" outlineLevel="5">
      <c r="A120" s="15" t="s">
        <v>32</v>
      </c>
      <c r="B120" s="16" t="s">
        <v>60</v>
      </c>
      <c r="C120" s="16" t="s">
        <v>33</v>
      </c>
      <c r="D120" s="16" t="s">
        <v>17</v>
      </c>
      <c r="E120" s="17">
        <f>E121+E123</f>
        <v>38146909</v>
      </c>
      <c r="F120" s="17">
        <f>F121+F123</f>
        <v>37977200</v>
      </c>
      <c r="G120" s="9"/>
    </row>
    <row r="121" spans="1:7" ht="54.75" customHeight="1" outlineLevel="6">
      <c r="A121" s="15" t="s">
        <v>24</v>
      </c>
      <c r="B121" s="16" t="s">
        <v>60</v>
      </c>
      <c r="C121" s="16" t="s">
        <v>33</v>
      </c>
      <c r="D121" s="16" t="s">
        <v>25</v>
      </c>
      <c r="E121" s="17">
        <f>E122</f>
        <v>38126909</v>
      </c>
      <c r="F121" s="17">
        <f>F122</f>
        <v>37957200</v>
      </c>
      <c r="G121" s="9"/>
    </row>
    <row r="122" spans="1:7" ht="18" customHeight="1" outlineLevel="4">
      <c r="A122" s="15" t="s">
        <v>26</v>
      </c>
      <c r="B122" s="16" t="s">
        <v>60</v>
      </c>
      <c r="C122" s="16" t="s">
        <v>33</v>
      </c>
      <c r="D122" s="16" t="s">
        <v>27</v>
      </c>
      <c r="E122" s="17">
        <f>'[2]прил 8'!F120</f>
        <v>38126909</v>
      </c>
      <c r="F122" s="17">
        <f>'[2]прил 8'!G120</f>
        <v>37957200</v>
      </c>
      <c r="G122" s="9"/>
    </row>
    <row r="123" spans="1:7" ht="18" customHeight="1" outlineLevel="5">
      <c r="A123" s="15" t="s">
        <v>34</v>
      </c>
      <c r="B123" s="16" t="s">
        <v>60</v>
      </c>
      <c r="C123" s="16" t="s">
        <v>33</v>
      </c>
      <c r="D123" s="16" t="s">
        <v>35</v>
      </c>
      <c r="E123" s="17">
        <f>E124</f>
        <v>20000</v>
      </c>
      <c r="F123" s="17">
        <f>F124</f>
        <v>20000</v>
      </c>
      <c r="G123" s="9"/>
    </row>
    <row r="124" spans="1:7" ht="36" outlineLevel="6">
      <c r="A124" s="15" t="s">
        <v>36</v>
      </c>
      <c r="B124" s="16" t="s">
        <v>60</v>
      </c>
      <c r="C124" s="16" t="s">
        <v>33</v>
      </c>
      <c r="D124" s="16" t="s">
        <v>37</v>
      </c>
      <c r="E124" s="17">
        <f>'[2]прил 8'!F122</f>
        <v>20000</v>
      </c>
      <c r="F124" s="17">
        <f>'[2]прил 8'!G122</f>
        <v>20000</v>
      </c>
      <c r="G124" s="9"/>
    </row>
    <row r="125" spans="1:7" ht="36" hidden="1" outlineLevel="6">
      <c r="A125" s="15" t="s">
        <v>108</v>
      </c>
      <c r="B125" s="16" t="s">
        <v>60</v>
      </c>
      <c r="C125" s="16" t="s">
        <v>109</v>
      </c>
      <c r="D125" s="16" t="s">
        <v>17</v>
      </c>
      <c r="E125" s="17">
        <f>E126</f>
        <v>0</v>
      </c>
      <c r="F125" s="17">
        <f>F126</f>
        <v>0</v>
      </c>
      <c r="G125" s="9"/>
    </row>
    <row r="126" spans="1:7" hidden="1" outlineLevel="6">
      <c r="A126" s="15" t="s">
        <v>38</v>
      </c>
      <c r="B126" s="16" t="s">
        <v>60</v>
      </c>
      <c r="C126" s="16" t="s">
        <v>109</v>
      </c>
      <c r="D126" s="16" t="s">
        <v>39</v>
      </c>
      <c r="E126" s="17">
        <f>E127+E128</f>
        <v>0</v>
      </c>
      <c r="F126" s="17">
        <f>F127+F128</f>
        <v>0</v>
      </c>
      <c r="G126" s="9"/>
    </row>
    <row r="127" spans="1:7" ht="29.25" hidden="1" customHeight="1" outlineLevel="6">
      <c r="A127" s="15" t="s">
        <v>110</v>
      </c>
      <c r="B127" s="16" t="s">
        <v>60</v>
      </c>
      <c r="C127" s="16" t="s">
        <v>109</v>
      </c>
      <c r="D127" s="16" t="s">
        <v>111</v>
      </c>
      <c r="E127" s="17">
        <v>0</v>
      </c>
      <c r="F127" s="17">
        <v>0</v>
      </c>
      <c r="G127" s="9"/>
    </row>
    <row r="128" spans="1:7" ht="24" hidden="1" customHeight="1" outlineLevel="6">
      <c r="A128" s="15" t="s">
        <v>112</v>
      </c>
      <c r="B128" s="16" t="s">
        <v>60</v>
      </c>
      <c r="C128" s="16" t="s">
        <v>109</v>
      </c>
      <c r="D128" s="16" t="s">
        <v>41</v>
      </c>
      <c r="E128" s="17">
        <v>0</v>
      </c>
      <c r="F128" s="17">
        <v>0</v>
      </c>
      <c r="G128" s="9"/>
    </row>
    <row r="129" spans="1:7" ht="36" outlineLevel="6">
      <c r="A129" s="15" t="s">
        <v>113</v>
      </c>
      <c r="B129" s="16" t="s">
        <v>60</v>
      </c>
      <c r="C129" s="16" t="s">
        <v>114</v>
      </c>
      <c r="D129" s="16" t="s">
        <v>17</v>
      </c>
      <c r="E129" s="17">
        <f>E130</f>
        <v>250000</v>
      </c>
      <c r="F129" s="17">
        <f>F130</f>
        <v>250000</v>
      </c>
      <c r="G129" s="9"/>
    </row>
    <row r="130" spans="1:7" ht="18" customHeight="1" outlineLevel="6">
      <c r="A130" s="15" t="s">
        <v>34</v>
      </c>
      <c r="B130" s="16" t="s">
        <v>60</v>
      </c>
      <c r="C130" s="16" t="s">
        <v>114</v>
      </c>
      <c r="D130" s="16" t="s">
        <v>35</v>
      </c>
      <c r="E130" s="17">
        <f>E131</f>
        <v>250000</v>
      </c>
      <c r="F130" s="17">
        <f>F131</f>
        <v>250000</v>
      </c>
      <c r="G130" s="9"/>
    </row>
    <row r="131" spans="1:7" ht="38.25" customHeight="1" outlineLevel="4">
      <c r="A131" s="15" t="s">
        <v>36</v>
      </c>
      <c r="B131" s="16" t="s">
        <v>60</v>
      </c>
      <c r="C131" s="16" t="s">
        <v>114</v>
      </c>
      <c r="D131" s="16" t="s">
        <v>37</v>
      </c>
      <c r="E131" s="17">
        <f>'[2]прил 8'!F136</f>
        <v>250000</v>
      </c>
      <c r="F131" s="17">
        <f>'[2]прил 8'!G136</f>
        <v>250000</v>
      </c>
      <c r="G131" s="9"/>
    </row>
    <row r="132" spans="1:7" ht="18.75" customHeight="1" outlineLevel="5">
      <c r="A132" s="15" t="s">
        <v>115</v>
      </c>
      <c r="B132" s="16" t="s">
        <v>60</v>
      </c>
      <c r="C132" s="16" t="s">
        <v>116</v>
      </c>
      <c r="D132" s="16" t="s">
        <v>17</v>
      </c>
      <c r="E132" s="17">
        <f>E133</f>
        <v>137280</v>
      </c>
      <c r="F132" s="17">
        <f>F133</f>
        <v>142771.20000000001</v>
      </c>
      <c r="G132" s="9"/>
    </row>
    <row r="133" spans="1:7" ht="18.75" customHeight="1" outlineLevel="6">
      <c r="A133" s="15" t="s">
        <v>34</v>
      </c>
      <c r="B133" s="16" t="s">
        <v>60</v>
      </c>
      <c r="C133" s="16" t="s">
        <v>116</v>
      </c>
      <c r="D133" s="16" t="s">
        <v>35</v>
      </c>
      <c r="E133" s="17">
        <f>E134</f>
        <v>137280</v>
      </c>
      <c r="F133" s="17">
        <f>F134</f>
        <v>142771.20000000001</v>
      </c>
      <c r="G133" s="9"/>
    </row>
    <row r="134" spans="1:7" ht="36" outlineLevel="5">
      <c r="A134" s="15" t="s">
        <v>36</v>
      </c>
      <c r="B134" s="16" t="s">
        <v>60</v>
      </c>
      <c r="C134" s="16" t="s">
        <v>116</v>
      </c>
      <c r="D134" s="16" t="s">
        <v>37</v>
      </c>
      <c r="E134" s="17">
        <f>'[2]прил 8'!F448</f>
        <v>137280</v>
      </c>
      <c r="F134" s="17">
        <f>'[2]прил 8'!G448</f>
        <v>142771.20000000001</v>
      </c>
      <c r="G134" s="9"/>
    </row>
    <row r="135" spans="1:7" outlineLevel="6">
      <c r="A135" s="15" t="s">
        <v>49</v>
      </c>
      <c r="B135" s="16" t="s">
        <v>60</v>
      </c>
      <c r="C135" s="16" t="s">
        <v>50</v>
      </c>
      <c r="D135" s="16" t="s">
        <v>17</v>
      </c>
      <c r="E135" s="17">
        <f>E162+E136+E144+E152+E157+E141+E149</f>
        <v>9263427</v>
      </c>
      <c r="F135" s="17">
        <f>F162+F136+F144+F152+F157+F141+F149</f>
        <v>9974983.0700000003</v>
      </c>
      <c r="G135" s="9"/>
    </row>
    <row r="136" spans="1:7" ht="46.95" customHeight="1" outlineLevel="3">
      <c r="A136" s="18" t="s">
        <v>117</v>
      </c>
      <c r="B136" s="16" t="s">
        <v>60</v>
      </c>
      <c r="C136" s="16" t="s">
        <v>118</v>
      </c>
      <c r="D136" s="16" t="s">
        <v>17</v>
      </c>
      <c r="E136" s="17">
        <f>E137+E139</f>
        <v>1641578</v>
      </c>
      <c r="F136" s="17">
        <f>F137+F139</f>
        <v>1696267</v>
      </c>
      <c r="G136" s="9"/>
    </row>
    <row r="137" spans="1:7" ht="55.5" customHeight="1" outlineLevel="4">
      <c r="A137" s="15" t="s">
        <v>24</v>
      </c>
      <c r="B137" s="16" t="s">
        <v>60</v>
      </c>
      <c r="C137" s="16" t="s">
        <v>118</v>
      </c>
      <c r="D137" s="16" t="s">
        <v>25</v>
      </c>
      <c r="E137" s="17">
        <f>E138</f>
        <v>1626578</v>
      </c>
      <c r="F137" s="17">
        <f>F138</f>
        <v>1681267</v>
      </c>
      <c r="G137" s="9"/>
    </row>
    <row r="138" spans="1:7" ht="18" customHeight="1" outlineLevel="5">
      <c r="A138" s="15" t="s">
        <v>26</v>
      </c>
      <c r="B138" s="16" t="s">
        <v>60</v>
      </c>
      <c r="C138" s="16" t="s">
        <v>118</v>
      </c>
      <c r="D138" s="16" t="s">
        <v>27</v>
      </c>
      <c r="E138" s="17">
        <f>'[2]прил 8'!F140</f>
        <v>1626578</v>
      </c>
      <c r="F138" s="17">
        <f>'[2]прил 8'!G140</f>
        <v>1681267</v>
      </c>
      <c r="G138" s="9"/>
    </row>
    <row r="139" spans="1:7" ht="18" customHeight="1" outlineLevel="6">
      <c r="A139" s="15" t="s">
        <v>34</v>
      </c>
      <c r="B139" s="16" t="s">
        <v>60</v>
      </c>
      <c r="C139" s="16" t="s">
        <v>118</v>
      </c>
      <c r="D139" s="16" t="s">
        <v>35</v>
      </c>
      <c r="E139" s="17">
        <f>E140</f>
        <v>15000</v>
      </c>
      <c r="F139" s="17">
        <f>F140</f>
        <v>15000</v>
      </c>
      <c r="G139" s="9"/>
    </row>
    <row r="140" spans="1:7" s="14" customFormat="1" ht="36">
      <c r="A140" s="15" t="s">
        <v>36</v>
      </c>
      <c r="B140" s="16" t="s">
        <v>60</v>
      </c>
      <c r="C140" s="16" t="s">
        <v>118</v>
      </c>
      <c r="D140" s="16" t="s">
        <v>37</v>
      </c>
      <c r="E140" s="17">
        <f>'[2]прил 8'!F142</f>
        <v>15000</v>
      </c>
      <c r="F140" s="17">
        <f>'[2]прил 8'!G142</f>
        <v>15000</v>
      </c>
      <c r="G140" s="9"/>
    </row>
    <row r="141" spans="1:7" s="14" customFormat="1" ht="72">
      <c r="A141" s="15" t="s">
        <v>119</v>
      </c>
      <c r="B141" s="16" t="s">
        <v>60</v>
      </c>
      <c r="C141" s="16" t="s">
        <v>120</v>
      </c>
      <c r="D141" s="16" t="s">
        <v>17</v>
      </c>
      <c r="E141" s="17">
        <f>E142</f>
        <v>449239</v>
      </c>
      <c r="F141" s="17">
        <f>F142</f>
        <v>465449</v>
      </c>
      <c r="G141" s="9"/>
    </row>
    <row r="142" spans="1:7" s="14" customFormat="1" ht="72">
      <c r="A142" s="15" t="s">
        <v>24</v>
      </c>
      <c r="B142" s="16" t="s">
        <v>60</v>
      </c>
      <c r="C142" s="16" t="s">
        <v>120</v>
      </c>
      <c r="D142" s="16" t="s">
        <v>25</v>
      </c>
      <c r="E142" s="17">
        <f>E143</f>
        <v>449239</v>
      </c>
      <c r="F142" s="17">
        <f>F143</f>
        <v>465449</v>
      </c>
      <c r="G142" s="9"/>
    </row>
    <row r="143" spans="1:7" s="14" customFormat="1">
      <c r="A143" s="15" t="s">
        <v>26</v>
      </c>
      <c r="B143" s="16" t="s">
        <v>60</v>
      </c>
      <c r="C143" s="16" t="s">
        <v>120</v>
      </c>
      <c r="D143" s="16" t="s">
        <v>27</v>
      </c>
      <c r="E143" s="17">
        <f>'[2]прил 8'!F145</f>
        <v>449239</v>
      </c>
      <c r="F143" s="17">
        <f>'[2]прил 8'!G145</f>
        <v>465449</v>
      </c>
      <c r="G143" s="9"/>
    </row>
    <row r="144" spans="1:7" ht="65.25" customHeight="1" outlineLevel="1">
      <c r="A144" s="19" t="s">
        <v>121</v>
      </c>
      <c r="B144" s="16" t="s">
        <v>60</v>
      </c>
      <c r="C144" s="16" t="s">
        <v>122</v>
      </c>
      <c r="D144" s="16" t="s">
        <v>17</v>
      </c>
      <c r="E144" s="17">
        <f>E145+E147</f>
        <v>1626011</v>
      </c>
      <c r="F144" s="17">
        <f>F145+F147</f>
        <v>1689850</v>
      </c>
      <c r="G144" s="9"/>
    </row>
    <row r="145" spans="1:7" ht="54.75" customHeight="1" outlineLevel="3">
      <c r="A145" s="15" t="s">
        <v>24</v>
      </c>
      <c r="B145" s="16" t="s">
        <v>60</v>
      </c>
      <c r="C145" s="16" t="s">
        <v>122</v>
      </c>
      <c r="D145" s="16" t="s">
        <v>25</v>
      </c>
      <c r="E145" s="17">
        <f>E146</f>
        <v>1611011</v>
      </c>
      <c r="F145" s="17">
        <f>F146</f>
        <v>1674850</v>
      </c>
      <c r="G145" s="9"/>
    </row>
    <row r="146" spans="1:7" ht="18" customHeight="1" outlineLevel="4">
      <c r="A146" s="15" t="s">
        <v>26</v>
      </c>
      <c r="B146" s="16" t="s">
        <v>60</v>
      </c>
      <c r="C146" s="16" t="s">
        <v>122</v>
      </c>
      <c r="D146" s="16" t="s">
        <v>27</v>
      </c>
      <c r="E146" s="17">
        <f>'[2]прил 8'!F148</f>
        <v>1611011</v>
      </c>
      <c r="F146" s="17">
        <f>'[2]прил 8'!G148</f>
        <v>1674850</v>
      </c>
      <c r="G146" s="9"/>
    </row>
    <row r="147" spans="1:7" ht="18" customHeight="1" outlineLevel="5">
      <c r="A147" s="15" t="s">
        <v>34</v>
      </c>
      <c r="B147" s="16" t="s">
        <v>60</v>
      </c>
      <c r="C147" s="16" t="s">
        <v>122</v>
      </c>
      <c r="D147" s="16" t="s">
        <v>35</v>
      </c>
      <c r="E147" s="17">
        <f>E148</f>
        <v>15000</v>
      </c>
      <c r="F147" s="17">
        <f>F148</f>
        <v>15000</v>
      </c>
      <c r="G147" s="9"/>
    </row>
    <row r="148" spans="1:7" ht="36" outlineLevel="6">
      <c r="A148" s="15" t="s">
        <v>36</v>
      </c>
      <c r="B148" s="16" t="s">
        <v>60</v>
      </c>
      <c r="C148" s="16" t="s">
        <v>122</v>
      </c>
      <c r="D148" s="16" t="s">
        <v>37</v>
      </c>
      <c r="E148" s="17">
        <f>'[2]прил 8'!F150</f>
        <v>15000</v>
      </c>
      <c r="F148" s="17">
        <f>'[2]прил 8'!G150</f>
        <v>15000</v>
      </c>
      <c r="G148" s="9"/>
    </row>
    <row r="149" spans="1:7" ht="49.8" customHeight="1" outlineLevel="6">
      <c r="A149" s="20" t="s">
        <v>123</v>
      </c>
      <c r="B149" s="16" t="s">
        <v>60</v>
      </c>
      <c r="C149" s="16" t="s">
        <v>124</v>
      </c>
      <c r="D149" s="16" t="s">
        <v>17</v>
      </c>
      <c r="E149" s="17">
        <f>E150</f>
        <v>1322000</v>
      </c>
      <c r="F149" s="17">
        <f>F150</f>
        <v>1376080</v>
      </c>
      <c r="G149" s="9"/>
    </row>
    <row r="150" spans="1:7" ht="72" outlineLevel="6">
      <c r="A150" s="15" t="s">
        <v>24</v>
      </c>
      <c r="B150" s="16" t="s">
        <v>60</v>
      </c>
      <c r="C150" s="16" t="s">
        <v>124</v>
      </c>
      <c r="D150" s="16" t="s">
        <v>25</v>
      </c>
      <c r="E150" s="17">
        <f>E151</f>
        <v>1322000</v>
      </c>
      <c r="F150" s="17">
        <f>F151</f>
        <v>1376080</v>
      </c>
      <c r="G150" s="9"/>
    </row>
    <row r="151" spans="1:7" outlineLevel="6">
      <c r="A151" s="15" t="s">
        <v>26</v>
      </c>
      <c r="B151" s="16" t="s">
        <v>60</v>
      </c>
      <c r="C151" s="16" t="s">
        <v>124</v>
      </c>
      <c r="D151" s="16" t="s">
        <v>27</v>
      </c>
      <c r="E151" s="17">
        <f>'[2]прил 8'!F153</f>
        <v>1322000</v>
      </c>
      <c r="F151" s="17">
        <f>'[2]прил 8'!G153</f>
        <v>1376080</v>
      </c>
      <c r="G151" s="9"/>
    </row>
    <row r="152" spans="1:7" s="14" customFormat="1" ht="41.4" customHeight="1">
      <c r="A152" s="18" t="s">
        <v>125</v>
      </c>
      <c r="B152" s="16" t="s">
        <v>60</v>
      </c>
      <c r="C152" s="16" t="s">
        <v>126</v>
      </c>
      <c r="D152" s="16" t="s">
        <v>17</v>
      </c>
      <c r="E152" s="17">
        <f>E153+E155</f>
        <v>1219463</v>
      </c>
      <c r="F152" s="17">
        <f>F153+F155</f>
        <v>1265642</v>
      </c>
      <c r="G152" s="9"/>
    </row>
    <row r="153" spans="1:7" s="14" customFormat="1" ht="55.5" customHeight="1">
      <c r="A153" s="15" t="s">
        <v>24</v>
      </c>
      <c r="B153" s="16" t="s">
        <v>60</v>
      </c>
      <c r="C153" s="16" t="s">
        <v>126</v>
      </c>
      <c r="D153" s="16" t="s">
        <v>25</v>
      </c>
      <c r="E153" s="17">
        <f>E154</f>
        <v>1174463</v>
      </c>
      <c r="F153" s="17">
        <f>F154</f>
        <v>1220642</v>
      </c>
      <c r="G153" s="9"/>
    </row>
    <row r="154" spans="1:7" s="14" customFormat="1" ht="18" customHeight="1">
      <c r="A154" s="15" t="s">
        <v>26</v>
      </c>
      <c r="B154" s="16" t="s">
        <v>60</v>
      </c>
      <c r="C154" s="16" t="s">
        <v>126</v>
      </c>
      <c r="D154" s="16" t="s">
        <v>27</v>
      </c>
      <c r="E154" s="17">
        <f>'[2]прил 8'!F156</f>
        <v>1174463</v>
      </c>
      <c r="F154" s="17">
        <f>'[2]прил 8'!G156</f>
        <v>1220642</v>
      </c>
      <c r="G154" s="9"/>
    </row>
    <row r="155" spans="1:7" s="14" customFormat="1" ht="18" customHeight="1">
      <c r="A155" s="15" t="s">
        <v>34</v>
      </c>
      <c r="B155" s="16" t="s">
        <v>60</v>
      </c>
      <c r="C155" s="16" t="s">
        <v>126</v>
      </c>
      <c r="D155" s="16" t="s">
        <v>35</v>
      </c>
      <c r="E155" s="17">
        <f>E156</f>
        <v>45000</v>
      </c>
      <c r="F155" s="17">
        <f>F156</f>
        <v>45000</v>
      </c>
      <c r="G155" s="9"/>
    </row>
    <row r="156" spans="1:7" s="14" customFormat="1" ht="36">
      <c r="A156" s="15" t="s">
        <v>36</v>
      </c>
      <c r="B156" s="16" t="s">
        <v>60</v>
      </c>
      <c r="C156" s="16" t="s">
        <v>126</v>
      </c>
      <c r="D156" s="16" t="s">
        <v>37</v>
      </c>
      <c r="E156" s="17">
        <f>'[2]прил 8'!F158</f>
        <v>45000</v>
      </c>
      <c r="F156" s="17">
        <f>'[2]прил 8'!G158</f>
        <v>45000</v>
      </c>
      <c r="G156" s="9"/>
    </row>
    <row r="157" spans="1:7" s="14" customFormat="1" ht="40.799999999999997" customHeight="1">
      <c r="A157" s="15" t="s">
        <v>127</v>
      </c>
      <c r="B157" s="16" t="s">
        <v>60</v>
      </c>
      <c r="C157" s="16" t="s">
        <v>128</v>
      </c>
      <c r="D157" s="16" t="s">
        <v>17</v>
      </c>
      <c r="E157" s="17">
        <f>E158+E160</f>
        <v>2607136</v>
      </c>
      <c r="F157" s="17">
        <f>F158+F160</f>
        <v>2705117</v>
      </c>
      <c r="G157" s="9"/>
    </row>
    <row r="158" spans="1:7" s="14" customFormat="1" ht="60" customHeight="1">
      <c r="A158" s="15" t="s">
        <v>24</v>
      </c>
      <c r="B158" s="16" t="s">
        <v>60</v>
      </c>
      <c r="C158" s="16" t="s">
        <v>128</v>
      </c>
      <c r="D158" s="16" t="s">
        <v>25</v>
      </c>
      <c r="E158" s="17">
        <f>E159</f>
        <v>2449536</v>
      </c>
      <c r="F158" s="17">
        <f>F159</f>
        <v>2547517</v>
      </c>
      <c r="G158" s="9"/>
    </row>
    <row r="159" spans="1:7" s="14" customFormat="1" ht="20.25" customHeight="1">
      <c r="A159" s="15" t="s">
        <v>26</v>
      </c>
      <c r="B159" s="16" t="s">
        <v>60</v>
      </c>
      <c r="C159" s="16" t="s">
        <v>128</v>
      </c>
      <c r="D159" s="16" t="s">
        <v>27</v>
      </c>
      <c r="E159" s="17">
        <f>'[2]прил 8'!F161</f>
        <v>2449536</v>
      </c>
      <c r="F159" s="17">
        <f>'[2]прил 8'!G161</f>
        <v>2547517</v>
      </c>
      <c r="G159" s="9"/>
    </row>
    <row r="160" spans="1:7" s="14" customFormat="1" ht="20.25" customHeight="1">
      <c r="A160" s="15" t="s">
        <v>34</v>
      </c>
      <c r="B160" s="16" t="s">
        <v>60</v>
      </c>
      <c r="C160" s="16" t="s">
        <v>128</v>
      </c>
      <c r="D160" s="16" t="s">
        <v>35</v>
      </c>
      <c r="E160" s="17">
        <f>E161</f>
        <v>157600</v>
      </c>
      <c r="F160" s="17">
        <f>F161</f>
        <v>157600</v>
      </c>
      <c r="G160" s="9"/>
    </row>
    <row r="161" spans="1:7" s="14" customFormat="1" ht="36">
      <c r="A161" s="15" t="s">
        <v>36</v>
      </c>
      <c r="B161" s="16" t="s">
        <v>60</v>
      </c>
      <c r="C161" s="16" t="s">
        <v>128</v>
      </c>
      <c r="D161" s="16" t="s">
        <v>37</v>
      </c>
      <c r="E161" s="17">
        <f>'[2]прил 8'!F163</f>
        <v>157600</v>
      </c>
      <c r="F161" s="17">
        <f>'[2]прил 8'!G163</f>
        <v>157600</v>
      </c>
      <c r="G161" s="9"/>
    </row>
    <row r="162" spans="1:7" s="14" customFormat="1" ht="74.25" customHeight="1">
      <c r="A162" s="19" t="s">
        <v>129</v>
      </c>
      <c r="B162" s="16" t="s">
        <v>60</v>
      </c>
      <c r="C162" s="16" t="s">
        <v>130</v>
      </c>
      <c r="D162" s="16" t="s">
        <v>17</v>
      </c>
      <c r="E162" s="17">
        <f>E163+E165</f>
        <v>398000</v>
      </c>
      <c r="F162" s="17">
        <f>F163+F165</f>
        <v>776578.07</v>
      </c>
      <c r="G162" s="9"/>
    </row>
    <row r="163" spans="1:7" ht="55.5" customHeight="1" outlineLevel="1">
      <c r="A163" s="15" t="s">
        <v>24</v>
      </c>
      <c r="B163" s="16" t="s">
        <v>60</v>
      </c>
      <c r="C163" s="16" t="s">
        <v>130</v>
      </c>
      <c r="D163" s="16" t="s">
        <v>25</v>
      </c>
      <c r="E163" s="17">
        <f>E164</f>
        <v>398000</v>
      </c>
      <c r="F163" s="17">
        <f>F164</f>
        <v>716578.07</v>
      </c>
      <c r="G163" s="9"/>
    </row>
    <row r="164" spans="1:7" ht="18" customHeight="1" outlineLevel="3">
      <c r="A164" s="15" t="s">
        <v>26</v>
      </c>
      <c r="B164" s="16" t="s">
        <v>60</v>
      </c>
      <c r="C164" s="16" t="s">
        <v>130</v>
      </c>
      <c r="D164" s="16" t="s">
        <v>27</v>
      </c>
      <c r="E164" s="17">
        <f>'[2]прил 8'!F166</f>
        <v>398000</v>
      </c>
      <c r="F164" s="17">
        <f>'[2]прил 8'!G166</f>
        <v>716578.07</v>
      </c>
      <c r="G164" s="9"/>
    </row>
    <row r="165" spans="1:7" ht="36" hidden="1" outlineLevel="3">
      <c r="A165" s="15" t="s">
        <v>34</v>
      </c>
      <c r="B165" s="16" t="s">
        <v>60</v>
      </c>
      <c r="C165" s="16" t="s">
        <v>130</v>
      </c>
      <c r="D165" s="16" t="s">
        <v>35</v>
      </c>
      <c r="E165" s="17">
        <f>E166</f>
        <v>0</v>
      </c>
      <c r="F165" s="17">
        <f>F166</f>
        <v>60000</v>
      </c>
      <c r="G165" s="9"/>
    </row>
    <row r="166" spans="1:7" ht="36" hidden="1" outlineLevel="3">
      <c r="A166" s="15" t="s">
        <v>36</v>
      </c>
      <c r="B166" s="16" t="s">
        <v>60</v>
      </c>
      <c r="C166" s="16" t="s">
        <v>130</v>
      </c>
      <c r="D166" s="16" t="s">
        <v>37</v>
      </c>
      <c r="E166" s="17">
        <f>'[2]прил 8'!F168</f>
        <v>0</v>
      </c>
      <c r="F166" s="17">
        <f>'[2]прил 8'!G168</f>
        <v>60000</v>
      </c>
      <c r="G166" s="9"/>
    </row>
    <row r="167" spans="1:7" ht="18.75" customHeight="1" outlineLevel="3">
      <c r="A167" s="10" t="s">
        <v>131</v>
      </c>
      <c r="B167" s="11" t="s">
        <v>132</v>
      </c>
      <c r="C167" s="11" t="s">
        <v>16</v>
      </c>
      <c r="D167" s="11" t="s">
        <v>17</v>
      </c>
      <c r="E167" s="12">
        <f t="shared" ref="E167:F172" si="4">E168</f>
        <v>2248062</v>
      </c>
      <c r="F167" s="12">
        <f t="shared" si="4"/>
        <v>2435352</v>
      </c>
      <c r="G167" s="21"/>
    </row>
    <row r="168" spans="1:7" ht="21.3" customHeight="1" outlineLevel="3">
      <c r="A168" s="15" t="s">
        <v>133</v>
      </c>
      <c r="B168" s="16" t="s">
        <v>134</v>
      </c>
      <c r="C168" s="16" t="s">
        <v>16</v>
      </c>
      <c r="D168" s="16" t="s">
        <v>17</v>
      </c>
      <c r="E168" s="17">
        <f t="shared" si="4"/>
        <v>2248062</v>
      </c>
      <c r="F168" s="17">
        <f t="shared" si="4"/>
        <v>2435352</v>
      </c>
      <c r="G168" s="9"/>
    </row>
    <row r="169" spans="1:7" outlineLevel="3">
      <c r="A169" s="15" t="s">
        <v>20</v>
      </c>
      <c r="B169" s="16" t="s">
        <v>134</v>
      </c>
      <c r="C169" s="16" t="s">
        <v>21</v>
      </c>
      <c r="D169" s="16" t="s">
        <v>17</v>
      </c>
      <c r="E169" s="17">
        <f t="shared" si="4"/>
        <v>2248062</v>
      </c>
      <c r="F169" s="17">
        <f t="shared" si="4"/>
        <v>2435352</v>
      </c>
      <c r="G169" s="9"/>
    </row>
    <row r="170" spans="1:7" outlineLevel="3">
      <c r="A170" s="15" t="s">
        <v>49</v>
      </c>
      <c r="B170" s="16" t="s">
        <v>134</v>
      </c>
      <c r="C170" s="16" t="s">
        <v>50</v>
      </c>
      <c r="D170" s="16" t="s">
        <v>17</v>
      </c>
      <c r="E170" s="17">
        <f>E171+E174</f>
        <v>2248062</v>
      </c>
      <c r="F170" s="17">
        <f>F171+F174</f>
        <v>2435352</v>
      </c>
      <c r="G170" s="9"/>
    </row>
    <row r="171" spans="1:7" ht="42.75" customHeight="1" outlineLevel="3">
      <c r="A171" s="15" t="s">
        <v>135</v>
      </c>
      <c r="B171" s="16" t="s">
        <v>134</v>
      </c>
      <c r="C171" s="16" t="s">
        <v>136</v>
      </c>
      <c r="D171" s="16" t="s">
        <v>17</v>
      </c>
      <c r="E171" s="17">
        <f t="shared" si="4"/>
        <v>1978062</v>
      </c>
      <c r="F171" s="17">
        <f t="shared" si="4"/>
        <v>2165352</v>
      </c>
      <c r="G171" s="9"/>
    </row>
    <row r="172" spans="1:7" ht="72" outlineLevel="3">
      <c r="A172" s="15" t="s">
        <v>24</v>
      </c>
      <c r="B172" s="16" t="s">
        <v>134</v>
      </c>
      <c r="C172" s="16" t="s">
        <v>136</v>
      </c>
      <c r="D172" s="16" t="s">
        <v>25</v>
      </c>
      <c r="E172" s="17">
        <f t="shared" si="4"/>
        <v>1978062</v>
      </c>
      <c r="F172" s="17">
        <f t="shared" si="4"/>
        <v>2165352</v>
      </c>
      <c r="G172" s="9"/>
    </row>
    <row r="173" spans="1:7" outlineLevel="3">
      <c r="A173" s="15" t="s">
        <v>26</v>
      </c>
      <c r="B173" s="16" t="s">
        <v>134</v>
      </c>
      <c r="C173" s="16" t="s">
        <v>136</v>
      </c>
      <c r="D173" s="16" t="s">
        <v>27</v>
      </c>
      <c r="E173" s="17">
        <f>'[2]прил 8'!F175</f>
        <v>1978062</v>
      </c>
      <c r="F173" s="17">
        <f>'[2]прил 8'!G175</f>
        <v>2165352</v>
      </c>
      <c r="G173" s="9"/>
    </row>
    <row r="174" spans="1:7" ht="36" outlineLevel="3">
      <c r="A174" s="15" t="s">
        <v>137</v>
      </c>
      <c r="B174" s="16" t="s">
        <v>134</v>
      </c>
      <c r="C174" s="16" t="s">
        <v>138</v>
      </c>
      <c r="D174" s="16" t="s">
        <v>17</v>
      </c>
      <c r="E174" s="17">
        <f>E175</f>
        <v>270000</v>
      </c>
      <c r="F174" s="17">
        <f>F175</f>
        <v>270000</v>
      </c>
      <c r="G174" s="9"/>
    </row>
    <row r="175" spans="1:7" ht="72" outlineLevel="3">
      <c r="A175" s="15" t="s">
        <v>24</v>
      </c>
      <c r="B175" s="16" t="s">
        <v>134</v>
      </c>
      <c r="C175" s="16" t="s">
        <v>138</v>
      </c>
      <c r="D175" s="16" t="s">
        <v>25</v>
      </c>
      <c r="E175" s="17">
        <f>E176</f>
        <v>270000</v>
      </c>
      <c r="F175" s="17">
        <f>F176</f>
        <v>270000</v>
      </c>
      <c r="G175" s="9"/>
    </row>
    <row r="176" spans="1:7" outlineLevel="3">
      <c r="A176" s="15" t="s">
        <v>26</v>
      </c>
      <c r="B176" s="16" t="s">
        <v>134</v>
      </c>
      <c r="C176" s="16" t="s">
        <v>138</v>
      </c>
      <c r="D176" s="16" t="s">
        <v>27</v>
      </c>
      <c r="E176" s="17">
        <f>'[2]прил 8'!F178</f>
        <v>270000</v>
      </c>
      <c r="F176" s="17">
        <f>'[2]прил 8'!G178</f>
        <v>270000</v>
      </c>
      <c r="G176" s="9"/>
    </row>
    <row r="177" spans="1:8" ht="37.5" customHeight="1" outlineLevel="1">
      <c r="A177" s="10" t="s">
        <v>139</v>
      </c>
      <c r="B177" s="11" t="s">
        <v>140</v>
      </c>
      <c r="C177" s="11" t="s">
        <v>16</v>
      </c>
      <c r="D177" s="11" t="s">
        <v>17</v>
      </c>
      <c r="E177" s="12">
        <f>E178</f>
        <v>785000</v>
      </c>
      <c r="F177" s="12">
        <f>F178</f>
        <v>785000</v>
      </c>
      <c r="G177" s="22"/>
      <c r="H177" s="22" t="e">
        <f>#REF!</f>
        <v>#REF!</v>
      </c>
    </row>
    <row r="178" spans="1:8" ht="39.299999999999997" customHeight="1" outlineLevel="1">
      <c r="A178" s="15" t="s">
        <v>141</v>
      </c>
      <c r="B178" s="16" t="s">
        <v>142</v>
      </c>
      <c r="C178" s="16" t="s">
        <v>21</v>
      </c>
      <c r="D178" s="16" t="s">
        <v>17</v>
      </c>
      <c r="E178" s="17">
        <f>E179+E183</f>
        <v>785000</v>
      </c>
      <c r="F178" s="17">
        <f>F179+F183</f>
        <v>785000</v>
      </c>
      <c r="G178" s="9"/>
    </row>
    <row r="179" spans="1:8" outlineLevel="1">
      <c r="A179" s="15" t="s">
        <v>20</v>
      </c>
      <c r="B179" s="16" t="s">
        <v>142</v>
      </c>
      <c r="C179" s="16" t="s">
        <v>21</v>
      </c>
      <c r="D179" s="16" t="s">
        <v>17</v>
      </c>
      <c r="E179" s="17">
        <f t="shared" ref="E179:F181" si="5">E180</f>
        <v>200000</v>
      </c>
      <c r="F179" s="17">
        <f t="shared" si="5"/>
        <v>200000</v>
      </c>
      <c r="G179" s="9"/>
    </row>
    <row r="180" spans="1:8" ht="36" outlineLevel="1">
      <c r="A180" s="15" t="s">
        <v>143</v>
      </c>
      <c r="B180" s="16" t="s">
        <v>142</v>
      </c>
      <c r="C180" s="16" t="s">
        <v>144</v>
      </c>
      <c r="D180" s="16" t="s">
        <v>17</v>
      </c>
      <c r="E180" s="17">
        <f t="shared" si="5"/>
        <v>200000</v>
      </c>
      <c r="F180" s="17">
        <f t="shared" si="5"/>
        <v>200000</v>
      </c>
      <c r="G180" s="9"/>
    </row>
    <row r="181" spans="1:8" ht="18" customHeight="1" outlineLevel="4">
      <c r="A181" s="15" t="s">
        <v>34</v>
      </c>
      <c r="B181" s="16" t="s">
        <v>142</v>
      </c>
      <c r="C181" s="16" t="s">
        <v>144</v>
      </c>
      <c r="D181" s="16" t="s">
        <v>35</v>
      </c>
      <c r="E181" s="17">
        <f t="shared" si="5"/>
        <v>200000</v>
      </c>
      <c r="F181" s="17">
        <f t="shared" si="5"/>
        <v>200000</v>
      </c>
      <c r="G181" s="9"/>
    </row>
    <row r="182" spans="1:8" ht="36" outlineLevel="5">
      <c r="A182" s="15" t="s">
        <v>36</v>
      </c>
      <c r="B182" s="16" t="s">
        <v>142</v>
      </c>
      <c r="C182" s="16" t="s">
        <v>144</v>
      </c>
      <c r="D182" s="16" t="s">
        <v>37</v>
      </c>
      <c r="E182" s="17">
        <f>'[2]прил 8'!F184</f>
        <v>200000</v>
      </c>
      <c r="F182" s="17">
        <f>'[2]прил 8'!G184</f>
        <v>200000</v>
      </c>
      <c r="G182" s="9"/>
    </row>
    <row r="183" spans="1:8" ht="36" outlineLevel="5">
      <c r="A183" s="15" t="s">
        <v>145</v>
      </c>
      <c r="B183" s="16" t="s">
        <v>142</v>
      </c>
      <c r="C183" s="16" t="s">
        <v>146</v>
      </c>
      <c r="D183" s="16" t="s">
        <v>17</v>
      </c>
      <c r="E183" s="17">
        <f t="shared" ref="E183:F184" si="6">E184</f>
        <v>585000</v>
      </c>
      <c r="F183" s="17">
        <f t="shared" si="6"/>
        <v>585000</v>
      </c>
      <c r="G183" s="9"/>
    </row>
    <row r="184" spans="1:8" ht="36" outlineLevel="5">
      <c r="A184" s="15" t="s">
        <v>34</v>
      </c>
      <c r="B184" s="16" t="s">
        <v>142</v>
      </c>
      <c r="C184" s="16" t="s">
        <v>146</v>
      </c>
      <c r="D184" s="16" t="s">
        <v>35</v>
      </c>
      <c r="E184" s="17">
        <f t="shared" si="6"/>
        <v>585000</v>
      </c>
      <c r="F184" s="17">
        <f t="shared" si="6"/>
        <v>585000</v>
      </c>
      <c r="G184" s="9"/>
    </row>
    <row r="185" spans="1:8" ht="36" outlineLevel="5">
      <c r="A185" s="15" t="s">
        <v>36</v>
      </c>
      <c r="B185" s="16" t="s">
        <v>142</v>
      </c>
      <c r="C185" s="16" t="s">
        <v>146</v>
      </c>
      <c r="D185" s="16" t="s">
        <v>37</v>
      </c>
      <c r="E185" s="17">
        <f>'[2]прил 8'!F187</f>
        <v>585000</v>
      </c>
      <c r="F185" s="17">
        <f>'[2]прил 8'!G187</f>
        <v>585000</v>
      </c>
      <c r="G185" s="9"/>
    </row>
    <row r="186" spans="1:8" outlineLevel="6">
      <c r="A186" s="10" t="s">
        <v>147</v>
      </c>
      <c r="B186" s="11" t="s">
        <v>148</v>
      </c>
      <c r="C186" s="11" t="s">
        <v>16</v>
      </c>
      <c r="D186" s="11" t="s">
        <v>17</v>
      </c>
      <c r="E186" s="12">
        <f>E187+E193+E204+E217</f>
        <v>20423224.050000001</v>
      </c>
      <c r="F186" s="12">
        <f>F187+F193+F204+F217</f>
        <v>21120224.050000001</v>
      </c>
      <c r="G186" s="22"/>
      <c r="H186" s="22" t="e">
        <f>#REF!</f>
        <v>#REF!</v>
      </c>
    </row>
    <row r="187" spans="1:8" s="14" customFormat="1">
      <c r="A187" s="15" t="s">
        <v>149</v>
      </c>
      <c r="B187" s="16" t="s">
        <v>150</v>
      </c>
      <c r="C187" s="16" t="s">
        <v>16</v>
      </c>
      <c r="D187" s="16" t="s">
        <v>17</v>
      </c>
      <c r="E187" s="17">
        <f t="shared" ref="E187:F191" si="7">E188</f>
        <v>1767836.97</v>
      </c>
      <c r="F187" s="17">
        <f t="shared" si="7"/>
        <v>1767836.97</v>
      </c>
      <c r="G187" s="22"/>
    </row>
    <row r="188" spans="1:8" s="14" customFormat="1">
      <c r="A188" s="15" t="s">
        <v>20</v>
      </c>
      <c r="B188" s="16" t="s">
        <v>150</v>
      </c>
      <c r="C188" s="16" t="s">
        <v>21</v>
      </c>
      <c r="D188" s="16" t="s">
        <v>17</v>
      </c>
      <c r="E188" s="17">
        <f t="shared" si="7"/>
        <v>1767836.97</v>
      </c>
      <c r="F188" s="17">
        <f t="shared" si="7"/>
        <v>1767836.97</v>
      </c>
      <c r="G188" s="22"/>
    </row>
    <row r="189" spans="1:8" s="14" customFormat="1" ht="21.75" customHeight="1">
      <c r="A189" s="15" t="s">
        <v>49</v>
      </c>
      <c r="B189" s="16" t="s">
        <v>150</v>
      </c>
      <c r="C189" s="16" t="s">
        <v>50</v>
      </c>
      <c r="D189" s="16" t="s">
        <v>17</v>
      </c>
      <c r="E189" s="17">
        <f t="shared" si="7"/>
        <v>1767836.97</v>
      </c>
      <c r="F189" s="17">
        <f t="shared" si="7"/>
        <v>1767836.97</v>
      </c>
      <c r="G189" s="22"/>
    </row>
    <row r="190" spans="1:8" s="14" customFormat="1" ht="75.75" customHeight="1">
      <c r="A190" s="15" t="s">
        <v>151</v>
      </c>
      <c r="B190" s="16" t="s">
        <v>150</v>
      </c>
      <c r="C190" s="16" t="s">
        <v>152</v>
      </c>
      <c r="D190" s="16" t="s">
        <v>17</v>
      </c>
      <c r="E190" s="17">
        <f t="shared" si="7"/>
        <v>1767836.97</v>
      </c>
      <c r="F190" s="17">
        <f t="shared" si="7"/>
        <v>1767836.97</v>
      </c>
      <c r="G190" s="22"/>
    </row>
    <row r="191" spans="1:8" s="14" customFormat="1" ht="18.75" customHeight="1">
      <c r="A191" s="15" t="s">
        <v>34</v>
      </c>
      <c r="B191" s="16" t="s">
        <v>150</v>
      </c>
      <c r="C191" s="16" t="s">
        <v>152</v>
      </c>
      <c r="D191" s="16" t="s">
        <v>35</v>
      </c>
      <c r="E191" s="17">
        <f t="shared" si="7"/>
        <v>1767836.97</v>
      </c>
      <c r="F191" s="17">
        <f t="shared" si="7"/>
        <v>1767836.97</v>
      </c>
      <c r="G191" s="22"/>
    </row>
    <row r="192" spans="1:8" s="14" customFormat="1" ht="36">
      <c r="A192" s="15" t="s">
        <v>36</v>
      </c>
      <c r="B192" s="16" t="s">
        <v>150</v>
      </c>
      <c r="C192" s="16" t="s">
        <v>152</v>
      </c>
      <c r="D192" s="16" t="s">
        <v>37</v>
      </c>
      <c r="E192" s="17">
        <f>'[2]прил 8'!F194</f>
        <v>1767836.97</v>
      </c>
      <c r="F192" s="17">
        <f>'[2]прил 8'!G194</f>
        <v>1767836.97</v>
      </c>
      <c r="G192" s="22"/>
    </row>
    <row r="193" spans="1:7" s="14" customFormat="1">
      <c r="A193" s="15" t="s">
        <v>153</v>
      </c>
      <c r="B193" s="16" t="s">
        <v>154</v>
      </c>
      <c r="C193" s="16" t="s">
        <v>16</v>
      </c>
      <c r="D193" s="16" t="s">
        <v>17</v>
      </c>
      <c r="E193" s="17">
        <f>E194+E199</f>
        <v>1287387.08</v>
      </c>
      <c r="F193" s="17">
        <f>F194+F199</f>
        <v>1287387.08</v>
      </c>
      <c r="G193" s="22"/>
    </row>
    <row r="194" spans="1:7" s="14" customFormat="1" ht="18" customHeight="1">
      <c r="A194" s="15" t="s">
        <v>48</v>
      </c>
      <c r="B194" s="16" t="s">
        <v>154</v>
      </c>
      <c r="C194" s="16" t="s">
        <v>21</v>
      </c>
      <c r="D194" s="16" t="s">
        <v>17</v>
      </c>
      <c r="E194" s="17">
        <f t="shared" ref="E194:F197" si="8">E195</f>
        <v>3387.08</v>
      </c>
      <c r="F194" s="17">
        <f t="shared" si="8"/>
        <v>3387.08</v>
      </c>
      <c r="G194" s="22"/>
    </row>
    <row r="195" spans="1:7" s="14" customFormat="1" ht="21.3" customHeight="1">
      <c r="A195" s="15" t="s">
        <v>49</v>
      </c>
      <c r="B195" s="16" t="s">
        <v>154</v>
      </c>
      <c r="C195" s="16" t="s">
        <v>50</v>
      </c>
      <c r="D195" s="16" t="s">
        <v>17</v>
      </c>
      <c r="E195" s="17">
        <f t="shared" si="8"/>
        <v>3387.08</v>
      </c>
      <c r="F195" s="17">
        <f t="shared" si="8"/>
        <v>3387.08</v>
      </c>
      <c r="G195" s="22"/>
    </row>
    <row r="196" spans="1:7" s="14" customFormat="1" ht="93.3" customHeight="1">
      <c r="A196" s="18" t="s">
        <v>155</v>
      </c>
      <c r="B196" s="16" t="s">
        <v>154</v>
      </c>
      <c r="C196" s="16" t="s">
        <v>156</v>
      </c>
      <c r="D196" s="16" t="s">
        <v>17</v>
      </c>
      <c r="E196" s="17">
        <f t="shared" si="8"/>
        <v>3387.08</v>
      </c>
      <c r="F196" s="17">
        <f t="shared" si="8"/>
        <v>3387.08</v>
      </c>
      <c r="G196" s="22"/>
    </row>
    <row r="197" spans="1:7" s="14" customFormat="1" ht="18.75" customHeight="1">
      <c r="A197" s="15" t="s">
        <v>34</v>
      </c>
      <c r="B197" s="16" t="s">
        <v>154</v>
      </c>
      <c r="C197" s="16" t="s">
        <v>156</v>
      </c>
      <c r="D197" s="16" t="s">
        <v>35</v>
      </c>
      <c r="E197" s="17">
        <f t="shared" si="8"/>
        <v>3387.08</v>
      </c>
      <c r="F197" s="17">
        <f t="shared" si="8"/>
        <v>3387.08</v>
      </c>
      <c r="G197" s="22"/>
    </row>
    <row r="198" spans="1:7" s="14" customFormat="1" ht="36">
      <c r="A198" s="15" t="s">
        <v>36</v>
      </c>
      <c r="B198" s="16" t="s">
        <v>154</v>
      </c>
      <c r="C198" s="16" t="s">
        <v>156</v>
      </c>
      <c r="D198" s="16" t="s">
        <v>37</v>
      </c>
      <c r="E198" s="17">
        <f>'[2]прил 8'!F200</f>
        <v>3387.08</v>
      </c>
      <c r="F198" s="17">
        <f>'[2]прил 8'!G200</f>
        <v>3387.08</v>
      </c>
      <c r="G198" s="22"/>
    </row>
    <row r="199" spans="1:7" s="14" customFormat="1" ht="54">
      <c r="A199" s="23" t="s">
        <v>157</v>
      </c>
      <c r="B199" s="16" t="s">
        <v>154</v>
      </c>
      <c r="C199" s="16" t="s">
        <v>158</v>
      </c>
      <c r="D199" s="24" t="s">
        <v>17</v>
      </c>
      <c r="E199" s="17">
        <f t="shared" ref="E199:F202" si="9">E200</f>
        <v>1284000</v>
      </c>
      <c r="F199" s="17">
        <f t="shared" si="9"/>
        <v>1284000</v>
      </c>
      <c r="G199" s="22"/>
    </row>
    <row r="200" spans="1:7" s="14" customFormat="1" ht="36">
      <c r="A200" s="23" t="s">
        <v>159</v>
      </c>
      <c r="B200" s="16" t="s">
        <v>154</v>
      </c>
      <c r="C200" s="16" t="s">
        <v>160</v>
      </c>
      <c r="D200" s="24" t="s">
        <v>17</v>
      </c>
      <c r="E200" s="17">
        <f t="shared" si="9"/>
        <v>1284000</v>
      </c>
      <c r="F200" s="17">
        <f t="shared" si="9"/>
        <v>1284000</v>
      </c>
      <c r="G200" s="22"/>
    </row>
    <row r="201" spans="1:7" s="14" customFormat="1" ht="36">
      <c r="A201" s="15" t="s">
        <v>161</v>
      </c>
      <c r="B201" s="16" t="s">
        <v>154</v>
      </c>
      <c r="C201" s="16" t="s">
        <v>162</v>
      </c>
      <c r="D201" s="24" t="s">
        <v>17</v>
      </c>
      <c r="E201" s="17">
        <f t="shared" si="9"/>
        <v>1284000</v>
      </c>
      <c r="F201" s="17">
        <f t="shared" si="9"/>
        <v>1284000</v>
      </c>
      <c r="G201" s="22"/>
    </row>
    <row r="202" spans="1:7" s="14" customFormat="1" ht="36">
      <c r="A202" s="15" t="s">
        <v>34</v>
      </c>
      <c r="B202" s="16" t="s">
        <v>154</v>
      </c>
      <c r="C202" s="16" t="s">
        <v>162</v>
      </c>
      <c r="D202" s="24" t="s">
        <v>35</v>
      </c>
      <c r="E202" s="17">
        <f t="shared" si="9"/>
        <v>1284000</v>
      </c>
      <c r="F202" s="17">
        <f t="shared" si="9"/>
        <v>1284000</v>
      </c>
      <c r="G202" s="22"/>
    </row>
    <row r="203" spans="1:7" s="14" customFormat="1" ht="36">
      <c r="A203" s="15" t="s">
        <v>36</v>
      </c>
      <c r="B203" s="16" t="s">
        <v>154</v>
      </c>
      <c r="C203" s="16" t="s">
        <v>162</v>
      </c>
      <c r="D203" s="24" t="s">
        <v>37</v>
      </c>
      <c r="E203" s="17">
        <f>'[2]прил 8'!F205</f>
        <v>1284000</v>
      </c>
      <c r="F203" s="17">
        <f>'[2]прил 8'!G205</f>
        <v>1284000</v>
      </c>
      <c r="G203" s="22"/>
    </row>
    <row r="204" spans="1:7" s="14" customFormat="1">
      <c r="A204" s="15" t="s">
        <v>163</v>
      </c>
      <c r="B204" s="16" t="s">
        <v>164</v>
      </c>
      <c r="C204" s="16" t="s">
        <v>16</v>
      </c>
      <c r="D204" s="16" t="s">
        <v>17</v>
      </c>
      <c r="E204" s="17">
        <f>E205</f>
        <v>17038000</v>
      </c>
      <c r="F204" s="17">
        <f>F205</f>
        <v>17735000</v>
      </c>
      <c r="G204" s="9"/>
    </row>
    <row r="205" spans="1:7" s="14" customFormat="1" ht="57.75" customHeight="1">
      <c r="A205" s="10" t="s">
        <v>165</v>
      </c>
      <c r="B205" s="11" t="s">
        <v>164</v>
      </c>
      <c r="C205" s="11" t="s">
        <v>166</v>
      </c>
      <c r="D205" s="11" t="s">
        <v>17</v>
      </c>
      <c r="E205" s="17">
        <f>E206+E213</f>
        <v>17038000</v>
      </c>
      <c r="F205" s="17">
        <f>F206+F213</f>
        <v>17735000</v>
      </c>
      <c r="G205" s="9"/>
    </row>
    <row r="206" spans="1:7" s="14" customFormat="1" ht="36">
      <c r="A206" s="15" t="s">
        <v>167</v>
      </c>
      <c r="B206" s="16" t="s">
        <v>164</v>
      </c>
      <c r="C206" s="16" t="s">
        <v>168</v>
      </c>
      <c r="D206" s="16" t="s">
        <v>17</v>
      </c>
      <c r="E206" s="17">
        <f>E207+E210</f>
        <v>17038000</v>
      </c>
      <c r="F206" s="17">
        <f>F207+F210</f>
        <v>17735000</v>
      </c>
      <c r="G206" s="9"/>
    </row>
    <row r="207" spans="1:7" s="14" customFormat="1" ht="54">
      <c r="A207" s="19" t="s">
        <v>169</v>
      </c>
      <c r="B207" s="16" t="s">
        <v>164</v>
      </c>
      <c r="C207" s="16" t="s">
        <v>170</v>
      </c>
      <c r="D207" s="16" t="s">
        <v>17</v>
      </c>
      <c r="E207" s="17">
        <f>E208</f>
        <v>17038000</v>
      </c>
      <c r="F207" s="17">
        <f>F208</f>
        <v>17735000</v>
      </c>
      <c r="G207" s="9"/>
    </row>
    <row r="208" spans="1:7" s="14" customFormat="1" ht="18" customHeight="1">
      <c r="A208" s="15" t="s">
        <v>34</v>
      </c>
      <c r="B208" s="16" t="s">
        <v>164</v>
      </c>
      <c r="C208" s="16" t="s">
        <v>170</v>
      </c>
      <c r="D208" s="16" t="s">
        <v>35</v>
      </c>
      <c r="E208" s="17">
        <f>E209</f>
        <v>17038000</v>
      </c>
      <c r="F208" s="17">
        <f>F209</f>
        <v>17735000</v>
      </c>
      <c r="G208" s="9"/>
    </row>
    <row r="209" spans="1:7" s="14" customFormat="1" ht="36">
      <c r="A209" s="15" t="s">
        <v>36</v>
      </c>
      <c r="B209" s="16" t="s">
        <v>164</v>
      </c>
      <c r="C209" s="16" t="s">
        <v>170</v>
      </c>
      <c r="D209" s="16" t="s">
        <v>37</v>
      </c>
      <c r="E209" s="17">
        <f>'[2]прил 8'!F211</f>
        <v>17038000</v>
      </c>
      <c r="F209" s="17">
        <f>'[2]прил 8'!G211</f>
        <v>17735000</v>
      </c>
      <c r="G209" s="9"/>
    </row>
    <row r="210" spans="1:7" s="14" customFormat="1" ht="39.299999999999997" hidden="1" customHeight="1">
      <c r="A210" s="15" t="s">
        <v>171</v>
      </c>
      <c r="B210" s="16" t="s">
        <v>164</v>
      </c>
      <c r="C210" s="16" t="s">
        <v>172</v>
      </c>
      <c r="D210" s="16" t="s">
        <v>17</v>
      </c>
      <c r="E210" s="17">
        <f>E211</f>
        <v>0</v>
      </c>
      <c r="F210" s="17">
        <f>F211</f>
        <v>0</v>
      </c>
      <c r="G210" s="9"/>
    </row>
    <row r="211" spans="1:7" s="14" customFormat="1" ht="18" hidden="1" customHeight="1">
      <c r="A211" s="15" t="s">
        <v>34</v>
      </c>
      <c r="B211" s="16" t="s">
        <v>164</v>
      </c>
      <c r="C211" s="16" t="s">
        <v>172</v>
      </c>
      <c r="D211" s="16" t="s">
        <v>35</v>
      </c>
      <c r="E211" s="17">
        <f>E212</f>
        <v>0</v>
      </c>
      <c r="F211" s="17">
        <f>F212</f>
        <v>0</v>
      </c>
      <c r="G211" s="9"/>
    </row>
    <row r="212" spans="1:7" s="14" customFormat="1" ht="39.299999999999997" hidden="1" customHeight="1">
      <c r="A212" s="15" t="s">
        <v>36</v>
      </c>
      <c r="B212" s="16" t="s">
        <v>164</v>
      </c>
      <c r="C212" s="16" t="s">
        <v>172</v>
      </c>
      <c r="D212" s="16" t="s">
        <v>37</v>
      </c>
      <c r="E212" s="17"/>
      <c r="F212" s="17"/>
      <c r="G212" s="9"/>
    </row>
    <row r="213" spans="1:7" s="14" customFormat="1" ht="39.299999999999997" hidden="1" customHeight="1">
      <c r="A213" s="25" t="s">
        <v>173</v>
      </c>
      <c r="B213" s="26" t="s">
        <v>164</v>
      </c>
      <c r="C213" s="26" t="s">
        <v>174</v>
      </c>
      <c r="D213" s="26" t="s">
        <v>17</v>
      </c>
      <c r="E213" s="17">
        <f t="shared" ref="E213:F215" si="10">E214</f>
        <v>0</v>
      </c>
      <c r="F213" s="17">
        <f t="shared" si="10"/>
        <v>0</v>
      </c>
      <c r="G213" s="9"/>
    </row>
    <row r="214" spans="1:7" s="14" customFormat="1" ht="39.299999999999997" hidden="1" customHeight="1">
      <c r="A214" s="15" t="s">
        <v>175</v>
      </c>
      <c r="B214" s="26" t="s">
        <v>164</v>
      </c>
      <c r="C214" s="26" t="s">
        <v>176</v>
      </c>
      <c r="D214" s="26" t="s">
        <v>17</v>
      </c>
      <c r="E214" s="17">
        <f t="shared" si="10"/>
        <v>0</v>
      </c>
      <c r="F214" s="17">
        <f t="shared" si="10"/>
        <v>0</v>
      </c>
      <c r="G214" s="9"/>
    </row>
    <row r="215" spans="1:7" s="14" customFormat="1" ht="39.299999999999997" hidden="1" customHeight="1">
      <c r="A215" s="15" t="s">
        <v>34</v>
      </c>
      <c r="B215" s="26" t="s">
        <v>164</v>
      </c>
      <c r="C215" s="26" t="s">
        <v>176</v>
      </c>
      <c r="D215" s="26" t="s">
        <v>35</v>
      </c>
      <c r="E215" s="17">
        <f t="shared" si="10"/>
        <v>0</v>
      </c>
      <c r="F215" s="17">
        <f t="shared" si="10"/>
        <v>0</v>
      </c>
      <c r="G215" s="9"/>
    </row>
    <row r="216" spans="1:7" s="14" customFormat="1" ht="39.299999999999997" hidden="1" customHeight="1">
      <c r="A216" s="15" t="s">
        <v>36</v>
      </c>
      <c r="B216" s="26" t="s">
        <v>164</v>
      </c>
      <c r="C216" s="26" t="s">
        <v>176</v>
      </c>
      <c r="D216" s="26" t="s">
        <v>37</v>
      </c>
      <c r="E216" s="17">
        <f>'[2]прил 8'!F221</f>
        <v>0</v>
      </c>
      <c r="F216" s="17">
        <f>'[2]прил 8'!G221</f>
        <v>0</v>
      </c>
      <c r="G216" s="9"/>
    </row>
    <row r="217" spans="1:7" s="14" customFormat="1">
      <c r="A217" s="15" t="s">
        <v>177</v>
      </c>
      <c r="B217" s="16" t="s">
        <v>178</v>
      </c>
      <c r="C217" s="16" t="s">
        <v>16</v>
      </c>
      <c r="D217" s="16" t="s">
        <v>17</v>
      </c>
      <c r="E217" s="17">
        <f>E223+E218</f>
        <v>330000</v>
      </c>
      <c r="F217" s="17">
        <f>F223+F218</f>
        <v>330000</v>
      </c>
      <c r="G217" s="9"/>
    </row>
    <row r="218" spans="1:7" s="14" customFormat="1" ht="54">
      <c r="A218" s="10" t="s">
        <v>179</v>
      </c>
      <c r="B218" s="11" t="s">
        <v>178</v>
      </c>
      <c r="C218" s="11" t="s">
        <v>180</v>
      </c>
      <c r="D218" s="11" t="s">
        <v>17</v>
      </c>
      <c r="E218" s="17">
        <f t="shared" ref="E218:F221" si="11">E219</f>
        <v>100000</v>
      </c>
      <c r="F218" s="17">
        <f t="shared" si="11"/>
        <v>100000</v>
      </c>
      <c r="G218" s="9"/>
    </row>
    <row r="219" spans="1:7" s="14" customFormat="1" ht="36">
      <c r="A219" s="15" t="s">
        <v>181</v>
      </c>
      <c r="B219" s="16" t="s">
        <v>178</v>
      </c>
      <c r="C219" s="16" t="s">
        <v>182</v>
      </c>
      <c r="D219" s="16" t="s">
        <v>17</v>
      </c>
      <c r="E219" s="17">
        <f t="shared" si="11"/>
        <v>100000</v>
      </c>
      <c r="F219" s="17">
        <f t="shared" si="11"/>
        <v>100000</v>
      </c>
      <c r="G219" s="9"/>
    </row>
    <row r="220" spans="1:7" s="14" customFormat="1" ht="72">
      <c r="A220" s="15" t="s">
        <v>183</v>
      </c>
      <c r="B220" s="16" t="s">
        <v>178</v>
      </c>
      <c r="C220" s="16" t="s">
        <v>184</v>
      </c>
      <c r="D220" s="16" t="s">
        <v>17</v>
      </c>
      <c r="E220" s="17">
        <f t="shared" si="11"/>
        <v>100000</v>
      </c>
      <c r="F220" s="17">
        <f t="shared" si="11"/>
        <v>100000</v>
      </c>
      <c r="G220" s="9"/>
    </row>
    <row r="221" spans="1:7" s="14" customFormat="1">
      <c r="A221" s="15" t="s">
        <v>38</v>
      </c>
      <c r="B221" s="16" t="s">
        <v>178</v>
      </c>
      <c r="C221" s="16" t="s">
        <v>184</v>
      </c>
      <c r="D221" s="16" t="s">
        <v>39</v>
      </c>
      <c r="E221" s="17">
        <f t="shared" si="11"/>
        <v>100000</v>
      </c>
      <c r="F221" s="17">
        <f t="shared" si="11"/>
        <v>100000</v>
      </c>
      <c r="G221" s="9"/>
    </row>
    <row r="222" spans="1:7" s="14" customFormat="1" ht="54">
      <c r="A222" s="15" t="s">
        <v>185</v>
      </c>
      <c r="B222" s="16" t="s">
        <v>178</v>
      </c>
      <c r="C222" s="16" t="s">
        <v>184</v>
      </c>
      <c r="D222" s="16" t="s">
        <v>186</v>
      </c>
      <c r="E222" s="17">
        <f>'[2]прил 8'!F227</f>
        <v>100000</v>
      </c>
      <c r="F222" s="17">
        <f>'[2]прил 8'!G226</f>
        <v>100000</v>
      </c>
      <c r="G222" s="9"/>
    </row>
    <row r="223" spans="1:7" s="14" customFormat="1" ht="59.25" customHeight="1">
      <c r="A223" s="10" t="s">
        <v>187</v>
      </c>
      <c r="B223" s="11" t="s">
        <v>178</v>
      </c>
      <c r="C223" s="11" t="s">
        <v>188</v>
      </c>
      <c r="D223" s="11" t="s">
        <v>17</v>
      </c>
      <c r="E223" s="17">
        <f>E224+E228</f>
        <v>230000</v>
      </c>
      <c r="F223" s="17">
        <f>F224+F228</f>
        <v>230000</v>
      </c>
      <c r="G223" s="9"/>
    </row>
    <row r="224" spans="1:7" s="14" customFormat="1" ht="42.75" customHeight="1">
      <c r="A224" s="15" t="s">
        <v>189</v>
      </c>
      <c r="B224" s="16" t="s">
        <v>178</v>
      </c>
      <c r="C224" s="16" t="s">
        <v>190</v>
      </c>
      <c r="D224" s="16" t="s">
        <v>17</v>
      </c>
      <c r="E224" s="17">
        <f t="shared" ref="E224:F226" si="12">E225</f>
        <v>100000</v>
      </c>
      <c r="F224" s="17">
        <f t="shared" si="12"/>
        <v>100000</v>
      </c>
      <c r="G224" s="9"/>
    </row>
    <row r="225" spans="1:8" s="14" customFormat="1">
      <c r="A225" s="15" t="s">
        <v>191</v>
      </c>
      <c r="B225" s="16" t="s">
        <v>178</v>
      </c>
      <c r="C225" s="16" t="s">
        <v>192</v>
      </c>
      <c r="D225" s="16" t="s">
        <v>17</v>
      </c>
      <c r="E225" s="17">
        <f t="shared" si="12"/>
        <v>100000</v>
      </c>
      <c r="F225" s="17">
        <f t="shared" si="12"/>
        <v>100000</v>
      </c>
      <c r="G225" s="9"/>
    </row>
    <row r="226" spans="1:8" s="14" customFormat="1" ht="18" customHeight="1">
      <c r="A226" s="15" t="s">
        <v>34</v>
      </c>
      <c r="B226" s="16" t="s">
        <v>178</v>
      </c>
      <c r="C226" s="16" t="s">
        <v>192</v>
      </c>
      <c r="D226" s="16" t="s">
        <v>35</v>
      </c>
      <c r="E226" s="17">
        <f t="shared" si="12"/>
        <v>100000</v>
      </c>
      <c r="F226" s="17">
        <f t="shared" si="12"/>
        <v>100000</v>
      </c>
      <c r="G226" s="9"/>
    </row>
    <row r="227" spans="1:8" s="14" customFormat="1" ht="36">
      <c r="A227" s="15" t="s">
        <v>36</v>
      </c>
      <c r="B227" s="16" t="s">
        <v>178</v>
      </c>
      <c r="C227" s="16" t="s">
        <v>192</v>
      </c>
      <c r="D227" s="16" t="s">
        <v>37</v>
      </c>
      <c r="E227" s="17">
        <f>'[2]прил 8'!F232</f>
        <v>100000</v>
      </c>
      <c r="F227" s="17">
        <f>'[2]прил 8'!G232</f>
        <v>100000</v>
      </c>
      <c r="G227" s="9"/>
    </row>
    <row r="228" spans="1:8" s="14" customFormat="1" ht="36">
      <c r="A228" s="15" t="s">
        <v>193</v>
      </c>
      <c r="B228" s="16" t="s">
        <v>178</v>
      </c>
      <c r="C228" s="16" t="s">
        <v>194</v>
      </c>
      <c r="D228" s="16" t="s">
        <v>17</v>
      </c>
      <c r="E228" s="17">
        <f t="shared" ref="E228:F230" si="13">E229</f>
        <v>130000</v>
      </c>
      <c r="F228" s="17">
        <f t="shared" si="13"/>
        <v>130000</v>
      </c>
      <c r="G228" s="9"/>
    </row>
    <row r="229" spans="1:8" s="14" customFormat="1">
      <c r="A229" s="15" t="s">
        <v>195</v>
      </c>
      <c r="B229" s="16" t="s">
        <v>178</v>
      </c>
      <c r="C229" s="16" t="s">
        <v>196</v>
      </c>
      <c r="D229" s="16" t="s">
        <v>17</v>
      </c>
      <c r="E229" s="17">
        <f t="shared" si="13"/>
        <v>130000</v>
      </c>
      <c r="F229" s="17">
        <f t="shared" si="13"/>
        <v>130000</v>
      </c>
      <c r="G229" s="9"/>
    </row>
    <row r="230" spans="1:8" s="14" customFormat="1" ht="18" customHeight="1">
      <c r="A230" s="15" t="s">
        <v>34</v>
      </c>
      <c r="B230" s="16" t="s">
        <v>178</v>
      </c>
      <c r="C230" s="16" t="s">
        <v>196</v>
      </c>
      <c r="D230" s="16" t="s">
        <v>35</v>
      </c>
      <c r="E230" s="17">
        <f t="shared" si="13"/>
        <v>130000</v>
      </c>
      <c r="F230" s="17">
        <f t="shared" si="13"/>
        <v>130000</v>
      </c>
      <c r="G230" s="9"/>
    </row>
    <row r="231" spans="1:8" s="14" customFormat="1" ht="36">
      <c r="A231" s="15" t="s">
        <v>36</v>
      </c>
      <c r="B231" s="16" t="s">
        <v>178</v>
      </c>
      <c r="C231" s="16" t="s">
        <v>196</v>
      </c>
      <c r="D231" s="16" t="s">
        <v>37</v>
      </c>
      <c r="E231" s="17">
        <f>'[2]прил 8'!F236</f>
        <v>130000</v>
      </c>
      <c r="F231" s="17">
        <f>'[2]прил 8'!G236</f>
        <v>130000</v>
      </c>
      <c r="G231" s="9"/>
    </row>
    <row r="232" spans="1:8" outlineLevel="1">
      <c r="A232" s="10" t="s">
        <v>197</v>
      </c>
      <c r="B232" s="11" t="s">
        <v>198</v>
      </c>
      <c r="C232" s="11" t="s">
        <v>16</v>
      </c>
      <c r="D232" s="11" t="s">
        <v>17</v>
      </c>
      <c r="E232" s="12">
        <f>E233+E239+E255+E289</f>
        <v>13827737.599999998</v>
      </c>
      <c r="F232" s="12">
        <f>F233+F239+F255+F289</f>
        <v>13371274.599999998</v>
      </c>
      <c r="G232" s="22"/>
      <c r="H232" s="22" t="e">
        <f>#REF!</f>
        <v>#REF!</v>
      </c>
    </row>
    <row r="233" spans="1:8" ht="19.5" customHeight="1" outlineLevel="2">
      <c r="A233" s="15" t="s">
        <v>199</v>
      </c>
      <c r="B233" s="16" t="s">
        <v>200</v>
      </c>
      <c r="C233" s="16" t="s">
        <v>16</v>
      </c>
      <c r="D233" s="16" t="s">
        <v>17</v>
      </c>
      <c r="E233" s="17">
        <f>E234</f>
        <v>600000</v>
      </c>
      <c r="F233" s="17">
        <f>F234</f>
        <v>600000</v>
      </c>
      <c r="G233" s="22"/>
    </row>
    <row r="234" spans="1:8" ht="38.25" customHeight="1" outlineLevel="2">
      <c r="A234" s="10" t="s">
        <v>201</v>
      </c>
      <c r="B234" s="11" t="s">
        <v>200</v>
      </c>
      <c r="C234" s="11" t="s">
        <v>98</v>
      </c>
      <c r="D234" s="11" t="s">
        <v>17</v>
      </c>
      <c r="E234" s="17">
        <f t="shared" ref="E234:F237" si="14">E235</f>
        <v>600000</v>
      </c>
      <c r="F234" s="17">
        <f t="shared" si="14"/>
        <v>600000</v>
      </c>
      <c r="G234" s="22"/>
    </row>
    <row r="235" spans="1:8" ht="36" outlineLevel="2">
      <c r="A235" s="15" t="s">
        <v>202</v>
      </c>
      <c r="B235" s="16" t="s">
        <v>200</v>
      </c>
      <c r="C235" s="16" t="s">
        <v>100</v>
      </c>
      <c r="D235" s="16" t="s">
        <v>17</v>
      </c>
      <c r="E235" s="17">
        <f t="shared" si="14"/>
        <v>600000</v>
      </c>
      <c r="F235" s="17">
        <f t="shared" si="14"/>
        <v>600000</v>
      </c>
      <c r="G235" s="22"/>
    </row>
    <row r="236" spans="1:8" ht="18.75" customHeight="1" outlineLevel="2">
      <c r="A236" s="15" t="s">
        <v>203</v>
      </c>
      <c r="B236" s="16" t="s">
        <v>200</v>
      </c>
      <c r="C236" s="16" t="s">
        <v>204</v>
      </c>
      <c r="D236" s="16" t="s">
        <v>17</v>
      </c>
      <c r="E236" s="17">
        <f t="shared" si="14"/>
        <v>600000</v>
      </c>
      <c r="F236" s="17">
        <f t="shared" si="14"/>
        <v>600000</v>
      </c>
      <c r="G236" s="22"/>
    </row>
    <row r="237" spans="1:8" ht="18" customHeight="1" outlineLevel="2">
      <c r="A237" s="15" t="s">
        <v>34</v>
      </c>
      <c r="B237" s="16" t="s">
        <v>200</v>
      </c>
      <c r="C237" s="16" t="s">
        <v>204</v>
      </c>
      <c r="D237" s="16" t="s">
        <v>35</v>
      </c>
      <c r="E237" s="17">
        <f t="shared" si="14"/>
        <v>600000</v>
      </c>
      <c r="F237" s="17">
        <f t="shared" si="14"/>
        <v>600000</v>
      </c>
      <c r="G237" s="22"/>
    </row>
    <row r="238" spans="1:8" ht="33.75" customHeight="1" outlineLevel="4">
      <c r="A238" s="15" t="s">
        <v>36</v>
      </c>
      <c r="B238" s="16" t="s">
        <v>200</v>
      </c>
      <c r="C238" s="16" t="s">
        <v>204</v>
      </c>
      <c r="D238" s="16" t="s">
        <v>37</v>
      </c>
      <c r="E238" s="17">
        <f>'[2]прил 8'!F243</f>
        <v>600000</v>
      </c>
      <c r="F238" s="17">
        <f>'[2]прил 8'!G243</f>
        <v>600000</v>
      </c>
      <c r="G238" s="22"/>
    </row>
    <row r="239" spans="1:8" outlineLevel="5">
      <c r="A239" s="15" t="s">
        <v>205</v>
      </c>
      <c r="B239" s="16" t="s">
        <v>206</v>
      </c>
      <c r="C239" s="16" t="s">
        <v>16</v>
      </c>
      <c r="D239" s="16" t="s">
        <v>17</v>
      </c>
      <c r="E239" s="17">
        <f>E240</f>
        <v>100000</v>
      </c>
      <c r="F239" s="17">
        <f>F240</f>
        <v>100000</v>
      </c>
      <c r="G239" s="22"/>
    </row>
    <row r="240" spans="1:8" ht="39.75" customHeight="1" outlineLevel="6">
      <c r="A240" s="10" t="s">
        <v>207</v>
      </c>
      <c r="B240" s="11" t="s">
        <v>206</v>
      </c>
      <c r="C240" s="11" t="s">
        <v>208</v>
      </c>
      <c r="D240" s="11" t="s">
        <v>17</v>
      </c>
      <c r="E240" s="17">
        <f>E241</f>
        <v>100000</v>
      </c>
      <c r="F240" s="17">
        <f>F241</f>
        <v>100000</v>
      </c>
      <c r="G240" s="22"/>
    </row>
    <row r="241" spans="1:7" ht="36.75" customHeight="1" outlineLevel="4">
      <c r="A241" s="15" t="s">
        <v>209</v>
      </c>
      <c r="B241" s="16" t="s">
        <v>206</v>
      </c>
      <c r="C241" s="16" t="s">
        <v>210</v>
      </c>
      <c r="D241" s="16" t="s">
        <v>17</v>
      </c>
      <c r="E241" s="17">
        <f>E242+E249+E252</f>
        <v>100000</v>
      </c>
      <c r="F241" s="17">
        <f>F242+F249+F252</f>
        <v>100000</v>
      </c>
      <c r="G241" s="22"/>
    </row>
    <row r="242" spans="1:7" ht="76.8" customHeight="1" outlineLevel="5">
      <c r="A242" s="15" t="s">
        <v>211</v>
      </c>
      <c r="B242" s="16" t="s">
        <v>206</v>
      </c>
      <c r="C242" s="16" t="s">
        <v>212</v>
      </c>
      <c r="D242" s="16" t="s">
        <v>17</v>
      </c>
      <c r="E242" s="17">
        <f>E243+E245+E247</f>
        <v>100000</v>
      </c>
      <c r="F242" s="17">
        <f>F243+F245+F247</f>
        <v>100000</v>
      </c>
      <c r="G242" s="22"/>
    </row>
    <row r="243" spans="1:7" ht="18" customHeight="1" outlineLevel="6">
      <c r="A243" s="15" t="s">
        <v>34</v>
      </c>
      <c r="B243" s="16" t="s">
        <v>206</v>
      </c>
      <c r="C243" s="16" t="s">
        <v>212</v>
      </c>
      <c r="D243" s="16" t="s">
        <v>35</v>
      </c>
      <c r="E243" s="17">
        <f>E244</f>
        <v>100000</v>
      </c>
      <c r="F243" s="17">
        <f>F244</f>
        <v>100000</v>
      </c>
      <c r="G243" s="22"/>
    </row>
    <row r="244" spans="1:7" s="14" customFormat="1" ht="35.549999999999997" customHeight="1">
      <c r="A244" s="15" t="s">
        <v>36</v>
      </c>
      <c r="B244" s="16" t="s">
        <v>206</v>
      </c>
      <c r="C244" s="16" t="s">
        <v>212</v>
      </c>
      <c r="D244" s="16" t="s">
        <v>37</v>
      </c>
      <c r="E244" s="17">
        <f>'[2]прил 8'!F249</f>
        <v>100000</v>
      </c>
      <c r="F244" s="17">
        <f>'[2]прил 8'!G249</f>
        <v>100000</v>
      </c>
      <c r="G244" s="22"/>
    </row>
    <row r="245" spans="1:7" s="14" customFormat="1" ht="36" hidden="1">
      <c r="A245" s="15" t="s">
        <v>213</v>
      </c>
      <c r="B245" s="16" t="s">
        <v>206</v>
      </c>
      <c r="C245" s="16" t="s">
        <v>212</v>
      </c>
      <c r="D245" s="16" t="s">
        <v>214</v>
      </c>
      <c r="E245" s="17">
        <f>E246</f>
        <v>0</v>
      </c>
      <c r="F245" s="17">
        <f>F246</f>
        <v>0</v>
      </c>
      <c r="G245" s="22"/>
    </row>
    <row r="246" spans="1:7" s="14" customFormat="1" hidden="1">
      <c r="A246" s="15" t="s">
        <v>215</v>
      </c>
      <c r="B246" s="16" t="s">
        <v>206</v>
      </c>
      <c r="C246" s="16" t="s">
        <v>212</v>
      </c>
      <c r="D246" s="16" t="s">
        <v>216</v>
      </c>
      <c r="E246" s="17">
        <v>0</v>
      </c>
      <c r="F246" s="17">
        <v>0</v>
      </c>
      <c r="G246" s="22"/>
    </row>
    <row r="247" spans="1:7" s="14" customFormat="1" hidden="1">
      <c r="A247" s="15" t="s">
        <v>38</v>
      </c>
      <c r="B247" s="16" t="s">
        <v>206</v>
      </c>
      <c r="C247" s="16" t="s">
        <v>212</v>
      </c>
      <c r="D247" s="16" t="s">
        <v>39</v>
      </c>
      <c r="E247" s="17">
        <f>E248</f>
        <v>0</v>
      </c>
      <c r="F247" s="17">
        <f>F248</f>
        <v>0</v>
      </c>
      <c r="G247" s="22"/>
    </row>
    <row r="248" spans="1:7" s="14" customFormat="1" ht="54" hidden="1">
      <c r="A248" s="15" t="s">
        <v>185</v>
      </c>
      <c r="B248" s="16" t="s">
        <v>206</v>
      </c>
      <c r="C248" s="16" t="s">
        <v>212</v>
      </c>
      <c r="D248" s="16" t="s">
        <v>186</v>
      </c>
      <c r="E248" s="17"/>
      <c r="F248" s="17"/>
      <c r="G248" s="22"/>
    </row>
    <row r="249" spans="1:7" ht="39.75" hidden="1" customHeight="1" outlineLevel="1">
      <c r="A249" s="15" t="s">
        <v>217</v>
      </c>
      <c r="B249" s="16" t="s">
        <v>206</v>
      </c>
      <c r="C249" s="16" t="s">
        <v>218</v>
      </c>
      <c r="D249" s="16" t="s">
        <v>17</v>
      </c>
      <c r="E249" s="17">
        <f>E250</f>
        <v>0</v>
      </c>
      <c r="F249" s="17">
        <f>F250</f>
        <v>0</v>
      </c>
      <c r="G249" s="22"/>
    </row>
    <row r="250" spans="1:7" ht="20.25" hidden="1" customHeight="1" outlineLevel="2">
      <c r="A250" s="15" t="s">
        <v>38</v>
      </c>
      <c r="B250" s="16" t="s">
        <v>206</v>
      </c>
      <c r="C250" s="16" t="s">
        <v>218</v>
      </c>
      <c r="D250" s="16" t="s">
        <v>39</v>
      </c>
      <c r="E250" s="17">
        <f>E251</f>
        <v>0</v>
      </c>
      <c r="F250" s="17">
        <f>F251</f>
        <v>0</v>
      </c>
      <c r="G250" s="22"/>
    </row>
    <row r="251" spans="1:7" ht="39.299999999999997" hidden="1" customHeight="1" outlineLevel="3">
      <c r="A251" s="15" t="s">
        <v>185</v>
      </c>
      <c r="B251" s="16" t="s">
        <v>206</v>
      </c>
      <c r="C251" s="16" t="s">
        <v>218</v>
      </c>
      <c r="D251" s="16" t="s">
        <v>186</v>
      </c>
      <c r="E251" s="17">
        <f>'[2]прил 8'!F256</f>
        <v>0</v>
      </c>
      <c r="F251" s="17">
        <f>'[2]прил 8'!G256</f>
        <v>0</v>
      </c>
      <c r="G251" s="22"/>
    </row>
    <row r="252" spans="1:7" ht="36" hidden="1" customHeight="1" outlineLevel="4">
      <c r="A252" s="15" t="s">
        <v>219</v>
      </c>
      <c r="B252" s="16" t="s">
        <v>206</v>
      </c>
      <c r="C252" s="16" t="s">
        <v>220</v>
      </c>
      <c r="D252" s="16" t="s">
        <v>17</v>
      </c>
      <c r="E252" s="17">
        <f>E253</f>
        <v>0</v>
      </c>
      <c r="F252" s="17">
        <f>F253</f>
        <v>0</v>
      </c>
      <c r="G252" s="22"/>
    </row>
    <row r="253" spans="1:7" ht="17.55" hidden="1" customHeight="1" outlineLevel="5">
      <c r="A253" s="15" t="s">
        <v>38</v>
      </c>
      <c r="B253" s="16" t="s">
        <v>206</v>
      </c>
      <c r="C253" s="16" t="s">
        <v>220</v>
      </c>
      <c r="D253" s="16" t="s">
        <v>39</v>
      </c>
      <c r="E253" s="17">
        <f>'[2]прил 8'!F259</f>
        <v>0</v>
      </c>
      <c r="F253" s="17">
        <f>F254</f>
        <v>0</v>
      </c>
      <c r="G253" s="22"/>
    </row>
    <row r="254" spans="1:7" ht="39.299999999999997" hidden="1" customHeight="1" outlineLevel="6">
      <c r="A254" s="15" t="s">
        <v>185</v>
      </c>
      <c r="B254" s="16" t="s">
        <v>206</v>
      </c>
      <c r="C254" s="16" t="s">
        <v>220</v>
      </c>
      <c r="D254" s="16" t="s">
        <v>186</v>
      </c>
      <c r="E254" s="17">
        <v>0</v>
      </c>
      <c r="F254" s="17">
        <f>'[2]прил 8'!G259</f>
        <v>0</v>
      </c>
      <c r="G254" s="22"/>
    </row>
    <row r="255" spans="1:7" outlineLevel="1" collapsed="1">
      <c r="A255" s="15" t="s">
        <v>221</v>
      </c>
      <c r="B255" s="16" t="s">
        <v>222</v>
      </c>
      <c r="C255" s="16" t="s">
        <v>16</v>
      </c>
      <c r="D255" s="16" t="s">
        <v>17</v>
      </c>
      <c r="E255" s="17">
        <f>E256+E264+E275</f>
        <v>13127737.599999998</v>
      </c>
      <c r="F255" s="17">
        <f>F256+F264+F275</f>
        <v>12671274.599999998</v>
      </c>
      <c r="G255" s="22"/>
    </row>
    <row r="256" spans="1:7" ht="37.5" customHeight="1" outlineLevel="2">
      <c r="A256" s="10" t="s">
        <v>207</v>
      </c>
      <c r="B256" s="11" t="s">
        <v>222</v>
      </c>
      <c r="C256" s="11" t="s">
        <v>208</v>
      </c>
      <c r="D256" s="11" t="s">
        <v>17</v>
      </c>
      <c r="E256" s="17">
        <f>E257</f>
        <v>200000</v>
      </c>
      <c r="F256" s="17">
        <f>F257</f>
        <v>200000</v>
      </c>
      <c r="G256" s="22"/>
    </row>
    <row r="257" spans="1:7" ht="19.5" customHeight="1" outlineLevel="3">
      <c r="A257" s="15" t="s">
        <v>223</v>
      </c>
      <c r="B257" s="16" t="s">
        <v>222</v>
      </c>
      <c r="C257" s="16" t="s">
        <v>224</v>
      </c>
      <c r="D257" s="16" t="s">
        <v>17</v>
      </c>
      <c r="E257" s="17">
        <f>E258+E261</f>
        <v>200000</v>
      </c>
      <c r="F257" s="17">
        <f>F258+F261</f>
        <v>200000</v>
      </c>
      <c r="G257" s="22"/>
    </row>
    <row r="258" spans="1:7" ht="19.5" hidden="1" customHeight="1" outlineLevel="3">
      <c r="A258" s="15" t="s">
        <v>225</v>
      </c>
      <c r="B258" s="16" t="s">
        <v>222</v>
      </c>
      <c r="C258" s="16" t="s">
        <v>226</v>
      </c>
      <c r="D258" s="16" t="s">
        <v>17</v>
      </c>
      <c r="E258" s="17">
        <f>E259</f>
        <v>0</v>
      </c>
      <c r="F258" s="17">
        <f>F259</f>
        <v>0</v>
      </c>
      <c r="G258" s="22"/>
    </row>
    <row r="259" spans="1:7" ht="19.5" hidden="1" customHeight="1" outlineLevel="3">
      <c r="A259" s="15" t="s">
        <v>34</v>
      </c>
      <c r="B259" s="16" t="s">
        <v>222</v>
      </c>
      <c r="C259" s="16" t="s">
        <v>226</v>
      </c>
      <c r="D259" s="16" t="s">
        <v>35</v>
      </c>
      <c r="E259" s="17">
        <f>E260</f>
        <v>0</v>
      </c>
      <c r="F259" s="17">
        <f>F260</f>
        <v>0</v>
      </c>
      <c r="G259" s="22"/>
    </row>
    <row r="260" spans="1:7" ht="36" hidden="1" outlineLevel="3">
      <c r="A260" s="15" t="s">
        <v>36</v>
      </c>
      <c r="B260" s="16" t="s">
        <v>222</v>
      </c>
      <c r="C260" s="16" t="s">
        <v>226</v>
      </c>
      <c r="D260" s="16" t="s">
        <v>37</v>
      </c>
      <c r="E260" s="17">
        <f>'[2]прил 8'!F265</f>
        <v>0</v>
      </c>
      <c r="F260" s="17">
        <f>'[2]прил 8'!G265</f>
        <v>0</v>
      </c>
      <c r="G260" s="22"/>
    </row>
    <row r="261" spans="1:7" ht="18" customHeight="1" outlineLevel="4">
      <c r="A261" s="15" t="s">
        <v>227</v>
      </c>
      <c r="B261" s="16" t="s">
        <v>222</v>
      </c>
      <c r="C261" s="16" t="s">
        <v>228</v>
      </c>
      <c r="D261" s="16" t="s">
        <v>17</v>
      </c>
      <c r="E261" s="17">
        <f>E262</f>
        <v>200000</v>
      </c>
      <c r="F261" s="17">
        <f>F262</f>
        <v>200000</v>
      </c>
      <c r="G261" s="22"/>
    </row>
    <row r="262" spans="1:7" ht="18" customHeight="1" outlineLevel="5">
      <c r="A262" s="15" t="s">
        <v>34</v>
      </c>
      <c r="B262" s="16" t="s">
        <v>222</v>
      </c>
      <c r="C262" s="16" t="s">
        <v>228</v>
      </c>
      <c r="D262" s="16" t="s">
        <v>35</v>
      </c>
      <c r="E262" s="17">
        <f>E263</f>
        <v>200000</v>
      </c>
      <c r="F262" s="17">
        <f>F263</f>
        <v>200000</v>
      </c>
      <c r="G262" s="22"/>
    </row>
    <row r="263" spans="1:7" ht="36" outlineLevel="6">
      <c r="A263" s="15" t="s">
        <v>36</v>
      </c>
      <c r="B263" s="16" t="s">
        <v>222</v>
      </c>
      <c r="C263" s="16" t="s">
        <v>228</v>
      </c>
      <c r="D263" s="16" t="s">
        <v>37</v>
      </c>
      <c r="E263" s="17">
        <f>'[2]прил 8'!F268</f>
        <v>200000</v>
      </c>
      <c r="F263" s="17">
        <f>'[2]прил 8'!G268</f>
        <v>200000</v>
      </c>
      <c r="G263" s="22"/>
    </row>
    <row r="264" spans="1:7" ht="36" outlineLevel="6">
      <c r="A264" s="10" t="s">
        <v>229</v>
      </c>
      <c r="B264" s="11" t="s">
        <v>222</v>
      </c>
      <c r="C264" s="11" t="s">
        <v>230</v>
      </c>
      <c r="D264" s="11" t="s">
        <v>17</v>
      </c>
      <c r="E264" s="17">
        <f>E265</f>
        <v>1343817.96</v>
      </c>
      <c r="F264" s="17">
        <f>F265</f>
        <v>887354.96</v>
      </c>
      <c r="G264" s="22"/>
    </row>
    <row r="265" spans="1:7" ht="20.25" customHeight="1" outlineLevel="6">
      <c r="A265" s="15" t="s">
        <v>231</v>
      </c>
      <c r="B265" s="16" t="s">
        <v>222</v>
      </c>
      <c r="C265" s="16" t="s">
        <v>232</v>
      </c>
      <c r="D265" s="16" t="s">
        <v>17</v>
      </c>
      <c r="E265" s="17">
        <f>E266+E269+E272</f>
        <v>1343817.96</v>
      </c>
      <c r="F265" s="17">
        <f>F266+F269+F272</f>
        <v>887354.96</v>
      </c>
      <c r="G265" s="22"/>
    </row>
    <row r="266" spans="1:7" ht="54" outlineLevel="6">
      <c r="A266" s="15" t="s">
        <v>233</v>
      </c>
      <c r="B266" s="16" t="s">
        <v>222</v>
      </c>
      <c r="C266" s="16" t="s">
        <v>234</v>
      </c>
      <c r="D266" s="16" t="s">
        <v>17</v>
      </c>
      <c r="E266" s="17">
        <f>E267</f>
        <v>970000</v>
      </c>
      <c r="F266" s="17">
        <f>F267</f>
        <v>513537</v>
      </c>
      <c r="G266" s="22"/>
    </row>
    <row r="267" spans="1:7" ht="36" outlineLevel="6">
      <c r="A267" s="15" t="s">
        <v>34</v>
      </c>
      <c r="B267" s="16" t="s">
        <v>222</v>
      </c>
      <c r="C267" s="16" t="s">
        <v>234</v>
      </c>
      <c r="D267" s="16" t="s">
        <v>35</v>
      </c>
      <c r="E267" s="17">
        <f>E268</f>
        <v>970000</v>
      </c>
      <c r="F267" s="17">
        <f>F268</f>
        <v>513537</v>
      </c>
      <c r="G267" s="22"/>
    </row>
    <row r="268" spans="1:7" ht="36" outlineLevel="6">
      <c r="A268" s="15" t="s">
        <v>36</v>
      </c>
      <c r="B268" s="16" t="s">
        <v>222</v>
      </c>
      <c r="C268" s="16" t="s">
        <v>234</v>
      </c>
      <c r="D268" s="16" t="s">
        <v>37</v>
      </c>
      <c r="E268" s="17">
        <f>'[2]прил 8'!F273</f>
        <v>970000</v>
      </c>
      <c r="F268" s="17">
        <f>'[2]прил 8'!G273</f>
        <v>513537</v>
      </c>
      <c r="G268" s="22"/>
    </row>
    <row r="269" spans="1:7" ht="36" hidden="1" outlineLevel="6">
      <c r="A269" s="15" t="s">
        <v>235</v>
      </c>
      <c r="B269" s="16" t="s">
        <v>222</v>
      </c>
      <c r="C269" s="16" t="s">
        <v>236</v>
      </c>
      <c r="D269" s="16" t="s">
        <v>17</v>
      </c>
      <c r="E269" s="17">
        <f>E270</f>
        <v>0</v>
      </c>
      <c r="F269" s="17">
        <f>F270</f>
        <v>0</v>
      </c>
      <c r="G269" s="22"/>
    </row>
    <row r="270" spans="1:7" ht="36" hidden="1" outlineLevel="6">
      <c r="A270" s="15" t="s">
        <v>34</v>
      </c>
      <c r="B270" s="16" t="s">
        <v>222</v>
      </c>
      <c r="C270" s="16" t="s">
        <v>236</v>
      </c>
      <c r="D270" s="16" t="s">
        <v>35</v>
      </c>
      <c r="E270" s="17">
        <f>E271</f>
        <v>0</v>
      </c>
      <c r="F270" s="17">
        <f>F271</f>
        <v>0</v>
      </c>
      <c r="G270" s="22"/>
    </row>
    <row r="271" spans="1:7" ht="36" hidden="1" outlineLevel="6">
      <c r="A271" s="15" t="s">
        <v>36</v>
      </c>
      <c r="B271" s="16" t="s">
        <v>222</v>
      </c>
      <c r="C271" s="16" t="s">
        <v>236</v>
      </c>
      <c r="D271" s="16" t="s">
        <v>37</v>
      </c>
      <c r="E271" s="17">
        <f>'[2]прил 8'!F276</f>
        <v>0</v>
      </c>
      <c r="F271" s="17">
        <f>'[2]прил 8'!G276</f>
        <v>0</v>
      </c>
      <c r="G271" s="22"/>
    </row>
    <row r="272" spans="1:7" outlineLevel="6">
      <c r="A272" s="15" t="s">
        <v>237</v>
      </c>
      <c r="B272" s="16" t="s">
        <v>222</v>
      </c>
      <c r="C272" s="16" t="s">
        <v>238</v>
      </c>
      <c r="D272" s="16" t="s">
        <v>17</v>
      </c>
      <c r="E272" s="17">
        <f>E273</f>
        <v>373817.96</v>
      </c>
      <c r="F272" s="17">
        <f>F273</f>
        <v>373817.96</v>
      </c>
      <c r="G272" s="22"/>
    </row>
    <row r="273" spans="1:7" ht="36" outlineLevel="6">
      <c r="A273" s="15" t="s">
        <v>34</v>
      </c>
      <c r="B273" s="16" t="s">
        <v>222</v>
      </c>
      <c r="C273" s="16" t="s">
        <v>238</v>
      </c>
      <c r="D273" s="16" t="s">
        <v>35</v>
      </c>
      <c r="E273" s="17">
        <f>E274</f>
        <v>373817.96</v>
      </c>
      <c r="F273" s="17">
        <f>F274</f>
        <v>373817.96</v>
      </c>
      <c r="G273" s="22"/>
    </row>
    <row r="274" spans="1:7" ht="36" outlineLevel="6">
      <c r="A274" s="15" t="s">
        <v>36</v>
      </c>
      <c r="B274" s="16" t="s">
        <v>222</v>
      </c>
      <c r="C274" s="16" t="s">
        <v>238</v>
      </c>
      <c r="D274" s="16" t="s">
        <v>37</v>
      </c>
      <c r="E274" s="17">
        <f>'[2]прил 8'!F279</f>
        <v>373817.96</v>
      </c>
      <c r="F274" s="17">
        <f>'[2]прил 8'!G279</f>
        <v>373817.96</v>
      </c>
      <c r="G274" s="22"/>
    </row>
    <row r="275" spans="1:7" ht="54" outlineLevel="6">
      <c r="A275" s="10" t="s">
        <v>239</v>
      </c>
      <c r="B275" s="11" t="s">
        <v>222</v>
      </c>
      <c r="C275" s="11" t="s">
        <v>240</v>
      </c>
      <c r="D275" s="11" t="s">
        <v>17</v>
      </c>
      <c r="E275" s="17">
        <f>E276+E281</f>
        <v>11583919.639999999</v>
      </c>
      <c r="F275" s="17">
        <f>F276+F281</f>
        <v>11583919.639999999</v>
      </c>
      <c r="G275" s="22"/>
    </row>
    <row r="276" spans="1:7" ht="38.25" hidden="1" customHeight="1" outlineLevel="6">
      <c r="A276" s="10" t="s">
        <v>241</v>
      </c>
      <c r="B276" s="11" t="s">
        <v>222</v>
      </c>
      <c r="C276" s="11" t="s">
        <v>242</v>
      </c>
      <c r="D276" s="11" t="s">
        <v>17</v>
      </c>
      <c r="E276" s="17">
        <f t="shared" ref="E276:F279" si="15">E277</f>
        <v>0</v>
      </c>
      <c r="F276" s="17">
        <f t="shared" si="15"/>
        <v>0</v>
      </c>
      <c r="G276" s="22"/>
    </row>
    <row r="277" spans="1:7" hidden="1" outlineLevel="6">
      <c r="A277" s="15" t="s">
        <v>243</v>
      </c>
      <c r="B277" s="16" t="s">
        <v>222</v>
      </c>
      <c r="C277" s="16" t="s">
        <v>244</v>
      </c>
      <c r="D277" s="16" t="s">
        <v>17</v>
      </c>
      <c r="E277" s="17">
        <f t="shared" si="15"/>
        <v>0</v>
      </c>
      <c r="F277" s="17">
        <f t="shared" si="15"/>
        <v>0</v>
      </c>
      <c r="G277" s="22"/>
    </row>
    <row r="278" spans="1:7" hidden="1" outlineLevel="6">
      <c r="A278" s="15" t="s">
        <v>245</v>
      </c>
      <c r="B278" s="16" t="s">
        <v>222</v>
      </c>
      <c r="C278" s="16" t="s">
        <v>246</v>
      </c>
      <c r="D278" s="16" t="s">
        <v>17</v>
      </c>
      <c r="E278" s="17">
        <f t="shared" si="15"/>
        <v>0</v>
      </c>
      <c r="F278" s="17">
        <f t="shared" si="15"/>
        <v>0</v>
      </c>
      <c r="G278" s="22"/>
    </row>
    <row r="279" spans="1:7" ht="36" hidden="1" outlineLevel="6">
      <c r="A279" s="15" t="s">
        <v>34</v>
      </c>
      <c r="B279" s="16" t="s">
        <v>222</v>
      </c>
      <c r="C279" s="16" t="s">
        <v>246</v>
      </c>
      <c r="D279" s="16" t="s">
        <v>35</v>
      </c>
      <c r="E279" s="17">
        <f t="shared" si="15"/>
        <v>0</v>
      </c>
      <c r="F279" s="17">
        <f t="shared" si="15"/>
        <v>0</v>
      </c>
      <c r="G279" s="22"/>
    </row>
    <row r="280" spans="1:7" ht="36" hidden="1" outlineLevel="6">
      <c r="A280" s="15" t="s">
        <v>36</v>
      </c>
      <c r="B280" s="16" t="s">
        <v>222</v>
      </c>
      <c r="C280" s="16" t="s">
        <v>246</v>
      </c>
      <c r="D280" s="16" t="s">
        <v>37</v>
      </c>
      <c r="E280" s="17">
        <f>'[2]прил 8'!F285</f>
        <v>0</v>
      </c>
      <c r="F280" s="17">
        <f>'[2]прил 8'!G285</f>
        <v>0</v>
      </c>
      <c r="G280" s="22"/>
    </row>
    <row r="281" spans="1:7" ht="36" outlineLevel="6">
      <c r="A281" s="10" t="s">
        <v>247</v>
      </c>
      <c r="B281" s="16" t="s">
        <v>222</v>
      </c>
      <c r="C281" s="11" t="s">
        <v>248</v>
      </c>
      <c r="D281" s="11" t="s">
        <v>17</v>
      </c>
      <c r="E281" s="17">
        <f>E282</f>
        <v>11583919.639999999</v>
      </c>
      <c r="F281" s="17">
        <f>F282</f>
        <v>11583919.639999999</v>
      </c>
      <c r="G281" s="22"/>
    </row>
    <row r="282" spans="1:7" ht="36" outlineLevel="6">
      <c r="A282" s="10" t="s">
        <v>249</v>
      </c>
      <c r="B282" s="16" t="s">
        <v>222</v>
      </c>
      <c r="C282" s="11" t="s">
        <v>250</v>
      </c>
      <c r="D282" s="11" t="s">
        <v>17</v>
      </c>
      <c r="E282" s="17">
        <f>E283+E286</f>
        <v>11583919.639999999</v>
      </c>
      <c r="F282" s="17">
        <f>F283+F286</f>
        <v>11583919.639999999</v>
      </c>
      <c r="G282" s="22"/>
    </row>
    <row r="283" spans="1:7" ht="58.8" hidden="1" customHeight="1" outlineLevel="6">
      <c r="A283" s="19" t="s">
        <v>251</v>
      </c>
      <c r="B283" s="16" t="s">
        <v>222</v>
      </c>
      <c r="C283" s="16" t="s">
        <v>252</v>
      </c>
      <c r="D283" s="16" t="s">
        <v>17</v>
      </c>
      <c r="E283" s="17">
        <f>E284</f>
        <v>0</v>
      </c>
      <c r="F283" s="17">
        <f>F284</f>
        <v>0</v>
      </c>
      <c r="G283" s="22"/>
    </row>
    <row r="284" spans="1:7" ht="36" hidden="1" outlineLevel="6">
      <c r="A284" s="15" t="s">
        <v>34</v>
      </c>
      <c r="B284" s="16" t="s">
        <v>222</v>
      </c>
      <c r="C284" s="16" t="s">
        <v>252</v>
      </c>
      <c r="D284" s="16" t="s">
        <v>35</v>
      </c>
      <c r="E284" s="17">
        <f>E285</f>
        <v>0</v>
      </c>
      <c r="F284" s="17">
        <f>F285</f>
        <v>0</v>
      </c>
      <c r="G284" s="22"/>
    </row>
    <row r="285" spans="1:7" ht="36" hidden="1" outlineLevel="6">
      <c r="A285" s="15" t="s">
        <v>36</v>
      </c>
      <c r="B285" s="16" t="s">
        <v>222</v>
      </c>
      <c r="C285" s="16" t="s">
        <v>252</v>
      </c>
      <c r="D285" s="16" t="s">
        <v>37</v>
      </c>
      <c r="E285" s="17">
        <f>'[2]прил 8'!F293</f>
        <v>0</v>
      </c>
      <c r="F285" s="17">
        <f>'[2]прил 8'!G293</f>
        <v>0</v>
      </c>
      <c r="G285" s="22"/>
    </row>
    <row r="286" spans="1:7" ht="48.3" customHeight="1" outlineLevel="6">
      <c r="A286" s="15" t="s">
        <v>253</v>
      </c>
      <c r="B286" s="16" t="s">
        <v>222</v>
      </c>
      <c r="C286" s="16" t="s">
        <v>254</v>
      </c>
      <c r="D286" s="16" t="s">
        <v>17</v>
      </c>
      <c r="E286" s="17">
        <f>E287</f>
        <v>11583919.639999999</v>
      </c>
      <c r="F286" s="17">
        <f>F287</f>
        <v>11583919.639999999</v>
      </c>
      <c r="G286" s="22"/>
    </row>
    <row r="287" spans="1:7" ht="36" outlineLevel="6">
      <c r="A287" s="15" t="s">
        <v>34</v>
      </c>
      <c r="B287" s="16" t="s">
        <v>222</v>
      </c>
      <c r="C287" s="16" t="s">
        <v>254</v>
      </c>
      <c r="D287" s="16" t="s">
        <v>35</v>
      </c>
      <c r="E287" s="17">
        <f>E288</f>
        <v>11583919.639999999</v>
      </c>
      <c r="F287" s="17">
        <f>F288</f>
        <v>11583919.639999999</v>
      </c>
      <c r="G287" s="22"/>
    </row>
    <row r="288" spans="1:7" ht="36" outlineLevel="6">
      <c r="A288" s="15" t="s">
        <v>36</v>
      </c>
      <c r="B288" s="16" t="s">
        <v>222</v>
      </c>
      <c r="C288" s="16" t="s">
        <v>254</v>
      </c>
      <c r="D288" s="16" t="s">
        <v>37</v>
      </c>
      <c r="E288" s="17">
        <f>'[2]прил 8'!F296</f>
        <v>11583919.639999999</v>
      </c>
      <c r="F288" s="17">
        <f>'[2]прил 8'!G296</f>
        <v>11583919.639999999</v>
      </c>
      <c r="G288" s="22"/>
    </row>
    <row r="289" spans="1:8" ht="20.25" hidden="1" customHeight="1" outlineLevel="4">
      <c r="A289" s="15" t="s">
        <v>255</v>
      </c>
      <c r="B289" s="16" t="s">
        <v>256</v>
      </c>
      <c r="C289" s="16" t="s">
        <v>16</v>
      </c>
      <c r="D289" s="16" t="s">
        <v>17</v>
      </c>
      <c r="E289" s="17">
        <f t="shared" ref="E289:F296" si="16">E290</f>
        <v>0</v>
      </c>
      <c r="F289" s="17">
        <f t="shared" si="16"/>
        <v>0</v>
      </c>
      <c r="G289" s="22"/>
    </row>
    <row r="290" spans="1:8" ht="38.25" hidden="1" customHeight="1" outlineLevel="5">
      <c r="A290" s="10" t="s">
        <v>257</v>
      </c>
      <c r="B290" s="11" t="s">
        <v>256</v>
      </c>
      <c r="C290" s="11" t="s">
        <v>208</v>
      </c>
      <c r="D290" s="11" t="s">
        <v>17</v>
      </c>
      <c r="E290" s="17">
        <f t="shared" si="16"/>
        <v>0</v>
      </c>
      <c r="F290" s="17">
        <f t="shared" si="16"/>
        <v>0</v>
      </c>
      <c r="G290" s="22"/>
    </row>
    <row r="291" spans="1:8" ht="39.299999999999997" hidden="1" customHeight="1" outlineLevel="6">
      <c r="A291" s="15" t="s">
        <v>258</v>
      </c>
      <c r="B291" s="16" t="s">
        <v>256</v>
      </c>
      <c r="C291" s="16" t="s">
        <v>210</v>
      </c>
      <c r="D291" s="16" t="s">
        <v>17</v>
      </c>
      <c r="E291" s="17">
        <f>E295+E292</f>
        <v>0</v>
      </c>
      <c r="F291" s="17">
        <f>F295+F292</f>
        <v>0</v>
      </c>
      <c r="G291" s="22"/>
    </row>
    <row r="292" spans="1:8" ht="39.299999999999997" hidden="1" customHeight="1" outlineLevel="6">
      <c r="A292" s="18" t="s">
        <v>259</v>
      </c>
      <c r="B292" s="16" t="s">
        <v>256</v>
      </c>
      <c r="C292" s="16" t="s">
        <v>260</v>
      </c>
      <c r="D292" s="16" t="s">
        <v>17</v>
      </c>
      <c r="E292" s="17">
        <f>E293</f>
        <v>0</v>
      </c>
      <c r="F292" s="17">
        <f>F293</f>
        <v>0</v>
      </c>
      <c r="G292" s="22"/>
    </row>
    <row r="293" spans="1:8" ht="39.299999999999997" hidden="1" customHeight="1" outlineLevel="6">
      <c r="A293" s="15" t="s">
        <v>38</v>
      </c>
      <c r="B293" s="16" t="s">
        <v>256</v>
      </c>
      <c r="C293" s="16" t="s">
        <v>260</v>
      </c>
      <c r="D293" s="16" t="s">
        <v>39</v>
      </c>
      <c r="E293" s="17">
        <f>E294</f>
        <v>0</v>
      </c>
      <c r="F293" s="17">
        <f>F294</f>
        <v>0</v>
      </c>
      <c r="G293" s="22"/>
    </row>
    <row r="294" spans="1:8" ht="39.299999999999997" hidden="1" customHeight="1" outlineLevel="6">
      <c r="A294" s="15" t="s">
        <v>261</v>
      </c>
      <c r="B294" s="16" t="s">
        <v>256</v>
      </c>
      <c r="C294" s="16" t="s">
        <v>260</v>
      </c>
      <c r="D294" s="16" t="s">
        <v>186</v>
      </c>
      <c r="E294" s="17">
        <f>'[2]прил 8'!F305</f>
        <v>0</v>
      </c>
      <c r="F294" s="17">
        <f>'[2]прил 8'!G305</f>
        <v>0</v>
      </c>
      <c r="G294" s="22"/>
    </row>
    <row r="295" spans="1:8" ht="44.85" hidden="1" customHeight="1" outlineLevel="6">
      <c r="A295" s="15" t="s">
        <v>262</v>
      </c>
      <c r="B295" s="16" t="s">
        <v>256</v>
      </c>
      <c r="C295" s="16" t="s">
        <v>263</v>
      </c>
      <c r="D295" s="16" t="s">
        <v>17</v>
      </c>
      <c r="E295" s="17">
        <f t="shared" si="16"/>
        <v>0</v>
      </c>
      <c r="F295" s="17">
        <f t="shared" si="16"/>
        <v>0</v>
      </c>
      <c r="G295" s="22"/>
      <c r="H295" s="4" t="s">
        <v>264</v>
      </c>
    </row>
    <row r="296" spans="1:8" hidden="1" outlineLevel="6">
      <c r="A296" s="15" t="s">
        <v>38</v>
      </c>
      <c r="B296" s="16" t="s">
        <v>256</v>
      </c>
      <c r="C296" s="16" t="s">
        <v>263</v>
      </c>
      <c r="D296" s="16" t="s">
        <v>39</v>
      </c>
      <c r="E296" s="17">
        <f t="shared" si="16"/>
        <v>0</v>
      </c>
      <c r="F296" s="17">
        <f t="shared" si="16"/>
        <v>0</v>
      </c>
      <c r="G296" s="22"/>
    </row>
    <row r="297" spans="1:8" ht="39.299999999999997" hidden="1" customHeight="1" outlineLevel="6">
      <c r="A297" s="15" t="s">
        <v>261</v>
      </c>
      <c r="B297" s="16" t="s">
        <v>256</v>
      </c>
      <c r="C297" s="16" t="s">
        <v>263</v>
      </c>
      <c r="D297" s="16" t="s">
        <v>186</v>
      </c>
      <c r="E297" s="17">
        <f>'[2]прил 8'!F308</f>
        <v>0</v>
      </c>
      <c r="F297" s="17">
        <f>'[2]прил 8'!G308</f>
        <v>0</v>
      </c>
      <c r="G297" s="22"/>
    </row>
    <row r="298" spans="1:8" outlineLevel="6">
      <c r="A298" s="10" t="s">
        <v>265</v>
      </c>
      <c r="B298" s="11" t="s">
        <v>266</v>
      </c>
      <c r="C298" s="11" t="s">
        <v>16</v>
      </c>
      <c r="D298" s="11" t="s">
        <v>17</v>
      </c>
      <c r="E298" s="12">
        <f>E299</f>
        <v>515000</v>
      </c>
      <c r="F298" s="12">
        <f>F299</f>
        <v>515000</v>
      </c>
      <c r="G298" s="22"/>
      <c r="H298" s="22" t="e">
        <f>#REF!</f>
        <v>#REF!</v>
      </c>
    </row>
    <row r="299" spans="1:8" ht="18" customHeight="1" outlineLevel="6">
      <c r="A299" s="15" t="s">
        <v>267</v>
      </c>
      <c r="B299" s="16" t="s">
        <v>268</v>
      </c>
      <c r="C299" s="16" t="s">
        <v>16</v>
      </c>
      <c r="D299" s="16" t="s">
        <v>17</v>
      </c>
      <c r="E299" s="17">
        <f>E300+E309</f>
        <v>515000</v>
      </c>
      <c r="F299" s="17">
        <f>F300+F309</f>
        <v>515000</v>
      </c>
      <c r="G299" s="9"/>
    </row>
    <row r="300" spans="1:8" ht="36" outlineLevel="3">
      <c r="A300" s="10" t="s">
        <v>269</v>
      </c>
      <c r="B300" s="11" t="s">
        <v>268</v>
      </c>
      <c r="C300" s="11" t="s">
        <v>270</v>
      </c>
      <c r="D300" s="11" t="s">
        <v>17</v>
      </c>
      <c r="E300" s="17">
        <f>E301+E305</f>
        <v>470000</v>
      </c>
      <c r="F300" s="17">
        <f>F301+F305</f>
        <v>470000</v>
      </c>
      <c r="G300" s="9"/>
    </row>
    <row r="301" spans="1:8" ht="38.25" customHeight="1" outlineLevel="4">
      <c r="A301" s="15" t="s">
        <v>271</v>
      </c>
      <c r="B301" s="16" t="s">
        <v>268</v>
      </c>
      <c r="C301" s="16" t="s">
        <v>272</v>
      </c>
      <c r="D301" s="16" t="s">
        <v>17</v>
      </c>
      <c r="E301" s="17">
        <f t="shared" ref="E301:F303" si="17">E302</f>
        <v>440000</v>
      </c>
      <c r="F301" s="17">
        <f t="shared" si="17"/>
        <v>440000</v>
      </c>
      <c r="G301" s="9"/>
    </row>
    <row r="302" spans="1:8" ht="19.5" customHeight="1" outlineLevel="6">
      <c r="A302" s="15" t="s">
        <v>273</v>
      </c>
      <c r="B302" s="16" t="s">
        <v>268</v>
      </c>
      <c r="C302" s="16" t="s">
        <v>274</v>
      </c>
      <c r="D302" s="16" t="s">
        <v>17</v>
      </c>
      <c r="E302" s="17">
        <f t="shared" si="17"/>
        <v>440000</v>
      </c>
      <c r="F302" s="17">
        <f t="shared" si="17"/>
        <v>440000</v>
      </c>
      <c r="G302" s="9"/>
    </row>
    <row r="303" spans="1:8" ht="18" customHeight="1" outlineLevel="6">
      <c r="A303" s="15" t="s">
        <v>34</v>
      </c>
      <c r="B303" s="16" t="s">
        <v>268</v>
      </c>
      <c r="C303" s="16" t="s">
        <v>274</v>
      </c>
      <c r="D303" s="16" t="s">
        <v>35</v>
      </c>
      <c r="E303" s="17">
        <f t="shared" si="17"/>
        <v>440000</v>
      </c>
      <c r="F303" s="17">
        <f t="shared" si="17"/>
        <v>440000</v>
      </c>
      <c r="G303" s="9"/>
    </row>
    <row r="304" spans="1:8" ht="23.25" customHeight="1" outlineLevel="6">
      <c r="A304" s="15" t="s">
        <v>36</v>
      </c>
      <c r="B304" s="16" t="s">
        <v>268</v>
      </c>
      <c r="C304" s="16" t="s">
        <v>274</v>
      </c>
      <c r="D304" s="16" t="s">
        <v>37</v>
      </c>
      <c r="E304" s="17">
        <f>'[2]прил 8'!F315</f>
        <v>440000</v>
      </c>
      <c r="F304" s="17">
        <f>'[2]прил 8'!G315</f>
        <v>440000</v>
      </c>
      <c r="G304" s="9"/>
    </row>
    <row r="305" spans="1:8" ht="19.5" customHeight="1" outlineLevel="6">
      <c r="A305" s="15" t="s">
        <v>275</v>
      </c>
      <c r="B305" s="16" t="s">
        <v>268</v>
      </c>
      <c r="C305" s="16" t="s">
        <v>276</v>
      </c>
      <c r="D305" s="16" t="s">
        <v>17</v>
      </c>
      <c r="E305" s="17">
        <f t="shared" ref="E305:F307" si="18">E306</f>
        <v>30000</v>
      </c>
      <c r="F305" s="17">
        <f t="shared" si="18"/>
        <v>30000</v>
      </c>
      <c r="G305" s="9"/>
    </row>
    <row r="306" spans="1:8" outlineLevel="6">
      <c r="A306" s="15" t="s">
        <v>277</v>
      </c>
      <c r="B306" s="16" t="s">
        <v>268</v>
      </c>
      <c r="C306" s="16" t="s">
        <v>278</v>
      </c>
      <c r="D306" s="16" t="s">
        <v>17</v>
      </c>
      <c r="E306" s="17">
        <f t="shared" si="18"/>
        <v>30000</v>
      </c>
      <c r="F306" s="17">
        <f t="shared" si="18"/>
        <v>30000</v>
      </c>
      <c r="G306" s="9"/>
    </row>
    <row r="307" spans="1:8" ht="18.75" customHeight="1" outlineLevel="4">
      <c r="A307" s="15" t="s">
        <v>34</v>
      </c>
      <c r="B307" s="16" t="s">
        <v>268</v>
      </c>
      <c r="C307" s="16" t="s">
        <v>278</v>
      </c>
      <c r="D307" s="16" t="s">
        <v>35</v>
      </c>
      <c r="E307" s="17">
        <f t="shared" si="18"/>
        <v>30000</v>
      </c>
      <c r="F307" s="17">
        <f t="shared" si="18"/>
        <v>30000</v>
      </c>
      <c r="G307" s="9"/>
    </row>
    <row r="308" spans="1:8" ht="36" outlineLevel="5">
      <c r="A308" s="15" t="s">
        <v>36</v>
      </c>
      <c r="B308" s="16" t="s">
        <v>268</v>
      </c>
      <c r="C308" s="16" t="s">
        <v>278</v>
      </c>
      <c r="D308" s="16" t="s">
        <v>37</v>
      </c>
      <c r="E308" s="17">
        <f>'[2]прил 8'!F319</f>
        <v>30000</v>
      </c>
      <c r="F308" s="17">
        <f>'[2]прил 8'!G319</f>
        <v>30000</v>
      </c>
      <c r="G308" s="9"/>
    </row>
    <row r="309" spans="1:8" ht="75.3" customHeight="1" outlineLevel="6">
      <c r="A309" s="10" t="s">
        <v>279</v>
      </c>
      <c r="B309" s="11" t="s">
        <v>268</v>
      </c>
      <c r="C309" s="11" t="s">
        <v>280</v>
      </c>
      <c r="D309" s="11" t="s">
        <v>17</v>
      </c>
      <c r="E309" s="17">
        <f t="shared" ref="E309:F312" si="19">E310</f>
        <v>45000</v>
      </c>
      <c r="F309" s="17">
        <f t="shared" si="19"/>
        <v>45000</v>
      </c>
      <c r="G309" s="9"/>
    </row>
    <row r="310" spans="1:8" ht="27" customHeight="1" outlineLevel="2">
      <c r="A310" s="15" t="s">
        <v>281</v>
      </c>
      <c r="B310" s="16" t="s">
        <v>268</v>
      </c>
      <c r="C310" s="16" t="s">
        <v>282</v>
      </c>
      <c r="D310" s="16" t="s">
        <v>17</v>
      </c>
      <c r="E310" s="17">
        <f t="shared" si="19"/>
        <v>45000</v>
      </c>
      <c r="F310" s="17">
        <f t="shared" si="19"/>
        <v>45000</v>
      </c>
      <c r="G310" s="9"/>
    </row>
    <row r="311" spans="1:8" outlineLevel="4">
      <c r="A311" s="15" t="s">
        <v>283</v>
      </c>
      <c r="B311" s="16" t="s">
        <v>268</v>
      </c>
      <c r="C311" s="16" t="s">
        <v>284</v>
      </c>
      <c r="D311" s="16" t="s">
        <v>17</v>
      </c>
      <c r="E311" s="17">
        <f t="shared" si="19"/>
        <v>45000</v>
      </c>
      <c r="F311" s="17">
        <f t="shared" si="19"/>
        <v>45000</v>
      </c>
      <c r="G311" s="9"/>
    </row>
    <row r="312" spans="1:8" ht="18" customHeight="1" outlineLevel="5">
      <c r="A312" s="15" t="s">
        <v>34</v>
      </c>
      <c r="B312" s="16" t="s">
        <v>268</v>
      </c>
      <c r="C312" s="16" t="s">
        <v>284</v>
      </c>
      <c r="D312" s="16" t="s">
        <v>35</v>
      </c>
      <c r="E312" s="17">
        <f t="shared" si="19"/>
        <v>45000</v>
      </c>
      <c r="F312" s="17">
        <f t="shared" si="19"/>
        <v>45000</v>
      </c>
      <c r="G312" s="9"/>
    </row>
    <row r="313" spans="1:8" ht="36" outlineLevel="6">
      <c r="A313" s="15" t="s">
        <v>36</v>
      </c>
      <c r="B313" s="16" t="s">
        <v>268</v>
      </c>
      <c r="C313" s="16" t="s">
        <v>284</v>
      </c>
      <c r="D313" s="16" t="s">
        <v>37</v>
      </c>
      <c r="E313" s="17">
        <f>'[2]прил 8'!F324</f>
        <v>45000</v>
      </c>
      <c r="F313" s="17">
        <f>'[2]прил 8'!G324</f>
        <v>45000</v>
      </c>
      <c r="G313" s="9"/>
    </row>
    <row r="314" spans="1:8" outlineLevel="1">
      <c r="A314" s="10" t="s">
        <v>285</v>
      </c>
      <c r="B314" s="11" t="s">
        <v>286</v>
      </c>
      <c r="C314" s="11" t="s">
        <v>16</v>
      </c>
      <c r="D314" s="11" t="s">
        <v>17</v>
      </c>
      <c r="E314" s="12">
        <f>E315+E341+E385+E405+E416</f>
        <v>829845274.02999997</v>
      </c>
      <c r="F314" s="12">
        <f>F315+F341+F385+F405+F416</f>
        <v>859447344.75999999</v>
      </c>
      <c r="G314" s="22"/>
      <c r="H314" s="22" t="e">
        <f>#REF!</f>
        <v>#REF!</v>
      </c>
    </row>
    <row r="315" spans="1:8" ht="17.55" customHeight="1" outlineLevel="2">
      <c r="A315" s="15" t="s">
        <v>287</v>
      </c>
      <c r="B315" s="16" t="s">
        <v>288</v>
      </c>
      <c r="C315" s="16" t="s">
        <v>16</v>
      </c>
      <c r="D315" s="16" t="s">
        <v>17</v>
      </c>
      <c r="E315" s="17">
        <f>E316</f>
        <v>165033895</v>
      </c>
      <c r="F315" s="17">
        <f>F316</f>
        <v>170994541</v>
      </c>
      <c r="G315" s="9"/>
    </row>
    <row r="316" spans="1:8" ht="39.75" customHeight="1" outlineLevel="3">
      <c r="A316" s="10" t="s">
        <v>289</v>
      </c>
      <c r="B316" s="11" t="s">
        <v>288</v>
      </c>
      <c r="C316" s="11" t="s">
        <v>290</v>
      </c>
      <c r="D316" s="11" t="s">
        <v>17</v>
      </c>
      <c r="E316" s="17">
        <f>E317</f>
        <v>165033895</v>
      </c>
      <c r="F316" s="17">
        <f>F317</f>
        <v>170994541</v>
      </c>
      <c r="G316" s="9"/>
    </row>
    <row r="317" spans="1:8" ht="36" outlineLevel="3">
      <c r="A317" s="15" t="s">
        <v>291</v>
      </c>
      <c r="B317" s="16" t="s">
        <v>288</v>
      </c>
      <c r="C317" s="16" t="s">
        <v>292</v>
      </c>
      <c r="D317" s="16" t="s">
        <v>17</v>
      </c>
      <c r="E317" s="17">
        <f>E318+E325</f>
        <v>165033895</v>
      </c>
      <c r="F317" s="17">
        <f>F318+F325</f>
        <v>170994541</v>
      </c>
      <c r="G317" s="9"/>
    </row>
    <row r="318" spans="1:8" ht="36" outlineLevel="3">
      <c r="A318" s="15" t="s">
        <v>293</v>
      </c>
      <c r="B318" s="16" t="s">
        <v>288</v>
      </c>
      <c r="C318" s="16" t="s">
        <v>294</v>
      </c>
      <c r="D318" s="16" t="s">
        <v>17</v>
      </c>
      <c r="E318" s="17">
        <f>E319+E322</f>
        <v>164875895</v>
      </c>
      <c r="F318" s="17">
        <f>F319+F322</f>
        <v>170836541</v>
      </c>
      <c r="G318" s="9"/>
    </row>
    <row r="319" spans="1:8" ht="38.25" customHeight="1" outlineLevel="3">
      <c r="A319" s="15" t="s">
        <v>295</v>
      </c>
      <c r="B319" s="16" t="s">
        <v>288</v>
      </c>
      <c r="C319" s="16" t="s">
        <v>296</v>
      </c>
      <c r="D319" s="16" t="s">
        <v>17</v>
      </c>
      <c r="E319" s="17">
        <f>E320</f>
        <v>53565488</v>
      </c>
      <c r="F319" s="17">
        <f>F320</f>
        <v>53029688</v>
      </c>
      <c r="G319" s="9"/>
    </row>
    <row r="320" spans="1:8" ht="39.299999999999997" customHeight="1" outlineLevel="4">
      <c r="A320" s="15" t="s">
        <v>297</v>
      </c>
      <c r="B320" s="16" t="s">
        <v>288</v>
      </c>
      <c r="C320" s="16" t="s">
        <v>296</v>
      </c>
      <c r="D320" s="16" t="s">
        <v>298</v>
      </c>
      <c r="E320" s="17">
        <f>E321</f>
        <v>53565488</v>
      </c>
      <c r="F320" s="17">
        <f>F321</f>
        <v>53029688</v>
      </c>
      <c r="G320" s="9"/>
    </row>
    <row r="321" spans="1:9" outlineLevel="6">
      <c r="A321" s="15" t="s">
        <v>299</v>
      </c>
      <c r="B321" s="16" t="s">
        <v>288</v>
      </c>
      <c r="C321" s="16" t="s">
        <v>296</v>
      </c>
      <c r="D321" s="16" t="s">
        <v>300</v>
      </c>
      <c r="E321" s="17">
        <f>'[2]прил 8'!F457</f>
        <v>53565488</v>
      </c>
      <c r="F321" s="17">
        <f>'[2]прил 8'!G457</f>
        <v>53029688</v>
      </c>
      <c r="G321" s="9"/>
    </row>
    <row r="322" spans="1:9" ht="62.55" customHeight="1" outlineLevel="6">
      <c r="A322" s="19" t="s">
        <v>301</v>
      </c>
      <c r="B322" s="16" t="s">
        <v>288</v>
      </c>
      <c r="C322" s="16" t="s">
        <v>302</v>
      </c>
      <c r="D322" s="16" t="s">
        <v>17</v>
      </c>
      <c r="E322" s="17">
        <f>E323</f>
        <v>111310407</v>
      </c>
      <c r="F322" s="17">
        <f>F323</f>
        <v>117806853</v>
      </c>
      <c r="G322" s="9"/>
    </row>
    <row r="323" spans="1:9" ht="36" outlineLevel="5">
      <c r="A323" s="15" t="s">
        <v>297</v>
      </c>
      <c r="B323" s="16" t="s">
        <v>288</v>
      </c>
      <c r="C323" s="16" t="s">
        <v>302</v>
      </c>
      <c r="D323" s="16" t="s">
        <v>298</v>
      </c>
      <c r="E323" s="17">
        <f>E324</f>
        <v>111310407</v>
      </c>
      <c r="F323" s="17">
        <f>F324</f>
        <v>117806853</v>
      </c>
      <c r="G323" s="9"/>
    </row>
    <row r="324" spans="1:9" outlineLevel="6">
      <c r="A324" s="15" t="s">
        <v>299</v>
      </c>
      <c r="B324" s="16" t="s">
        <v>288</v>
      </c>
      <c r="C324" s="16" t="s">
        <v>302</v>
      </c>
      <c r="D324" s="16" t="s">
        <v>300</v>
      </c>
      <c r="E324" s="17">
        <f>'[2]прил 8'!F460</f>
        <v>111310407</v>
      </c>
      <c r="F324" s="17">
        <f>'[2]прил 8'!G460</f>
        <v>117806853</v>
      </c>
      <c r="G324" s="9"/>
    </row>
    <row r="325" spans="1:9" ht="36" outlineLevel="4">
      <c r="A325" s="15" t="s">
        <v>303</v>
      </c>
      <c r="B325" s="16" t="s">
        <v>288</v>
      </c>
      <c r="C325" s="16" t="s">
        <v>304</v>
      </c>
      <c r="D325" s="16" t="s">
        <v>17</v>
      </c>
      <c r="E325" s="17">
        <f>E338+E326+E329+E332+E335</f>
        <v>158000</v>
      </c>
      <c r="F325" s="17">
        <f>F338+F326+F329+F332+F335</f>
        <v>158000</v>
      </c>
      <c r="G325" s="9"/>
    </row>
    <row r="326" spans="1:9" ht="36" hidden="1" outlineLevel="6">
      <c r="A326" s="15" t="s">
        <v>305</v>
      </c>
      <c r="B326" s="16" t="s">
        <v>288</v>
      </c>
      <c r="C326" s="16" t="s">
        <v>306</v>
      </c>
      <c r="D326" s="16" t="s">
        <v>17</v>
      </c>
      <c r="E326" s="17">
        <f>E327</f>
        <v>0</v>
      </c>
      <c r="F326" s="17">
        <f>F327</f>
        <v>0</v>
      </c>
      <c r="G326" s="9"/>
    </row>
    <row r="327" spans="1:9" ht="36" hidden="1" outlineLevel="5">
      <c r="A327" s="15" t="s">
        <v>297</v>
      </c>
      <c r="B327" s="16" t="s">
        <v>288</v>
      </c>
      <c r="C327" s="16" t="s">
        <v>306</v>
      </c>
      <c r="D327" s="16" t="s">
        <v>298</v>
      </c>
      <c r="E327" s="17">
        <f>E328</f>
        <v>0</v>
      </c>
      <c r="F327" s="17">
        <f>F328</f>
        <v>0</v>
      </c>
      <c r="G327" s="9"/>
    </row>
    <row r="328" spans="1:9" hidden="1" outlineLevel="6">
      <c r="A328" s="15" t="s">
        <v>299</v>
      </c>
      <c r="B328" s="16" t="s">
        <v>288</v>
      </c>
      <c r="C328" s="16" t="s">
        <v>306</v>
      </c>
      <c r="D328" s="16" t="s">
        <v>300</v>
      </c>
      <c r="E328" s="17">
        <f>'[2]прил 8'!F464</f>
        <v>0</v>
      </c>
      <c r="F328" s="17">
        <f>'[2]прил 8'!G464</f>
        <v>0</v>
      </c>
      <c r="G328" s="9"/>
    </row>
    <row r="329" spans="1:9" outlineLevel="4" collapsed="1">
      <c r="A329" s="15" t="s">
        <v>307</v>
      </c>
      <c r="B329" s="16" t="s">
        <v>288</v>
      </c>
      <c r="C329" s="16" t="s">
        <v>308</v>
      </c>
      <c r="D329" s="16" t="s">
        <v>17</v>
      </c>
      <c r="E329" s="17">
        <f>E330</f>
        <v>158000</v>
      </c>
      <c r="F329" s="17">
        <f>F330</f>
        <v>158000</v>
      </c>
      <c r="G329" s="9"/>
      <c r="I329" s="4" t="s">
        <v>264</v>
      </c>
    </row>
    <row r="330" spans="1:9" ht="40.799999999999997" customHeight="1" outlineLevel="5">
      <c r="A330" s="15" t="s">
        <v>297</v>
      </c>
      <c r="B330" s="16" t="s">
        <v>288</v>
      </c>
      <c r="C330" s="16" t="s">
        <v>308</v>
      </c>
      <c r="D330" s="16" t="s">
        <v>298</v>
      </c>
      <c r="E330" s="17">
        <f>E331</f>
        <v>158000</v>
      </c>
      <c r="F330" s="17">
        <f>F331</f>
        <v>158000</v>
      </c>
      <c r="G330" s="9"/>
    </row>
    <row r="331" spans="1:9" outlineLevel="6">
      <c r="A331" s="15" t="s">
        <v>299</v>
      </c>
      <c r="B331" s="16" t="s">
        <v>288</v>
      </c>
      <c r="C331" s="16" t="s">
        <v>308</v>
      </c>
      <c r="D331" s="16" t="s">
        <v>300</v>
      </c>
      <c r="E331" s="17">
        <f>'[2]прил 8'!F467</f>
        <v>158000</v>
      </c>
      <c r="F331" s="17">
        <f>'[2]прил 8'!G467</f>
        <v>158000</v>
      </c>
      <c r="G331" s="9"/>
    </row>
    <row r="332" spans="1:9" hidden="1" outlineLevel="6">
      <c r="A332" s="15" t="s">
        <v>309</v>
      </c>
      <c r="B332" s="16" t="s">
        <v>288</v>
      </c>
      <c r="C332" s="16" t="s">
        <v>310</v>
      </c>
      <c r="D332" s="16" t="s">
        <v>17</v>
      </c>
      <c r="E332" s="17">
        <f>E333</f>
        <v>0</v>
      </c>
      <c r="F332" s="17">
        <f>F333</f>
        <v>0</v>
      </c>
      <c r="G332" s="9"/>
    </row>
    <row r="333" spans="1:9" ht="36" hidden="1" outlineLevel="6">
      <c r="A333" s="15" t="s">
        <v>297</v>
      </c>
      <c r="B333" s="16" t="s">
        <v>288</v>
      </c>
      <c r="C333" s="16" t="s">
        <v>310</v>
      </c>
      <c r="D333" s="16" t="s">
        <v>298</v>
      </c>
      <c r="E333" s="17">
        <f>E334</f>
        <v>0</v>
      </c>
      <c r="F333" s="17">
        <f>F334</f>
        <v>0</v>
      </c>
      <c r="G333" s="9"/>
    </row>
    <row r="334" spans="1:9" hidden="1" outlineLevel="6">
      <c r="A334" s="15" t="s">
        <v>299</v>
      </c>
      <c r="B334" s="16" t="s">
        <v>288</v>
      </c>
      <c r="C334" s="16" t="s">
        <v>310</v>
      </c>
      <c r="D334" s="16" t="s">
        <v>300</v>
      </c>
      <c r="E334" s="17">
        <f>'[2]прил 8'!F470</f>
        <v>0</v>
      </c>
      <c r="F334" s="17">
        <f>'[2]прил 8'!G470</f>
        <v>0</v>
      </c>
      <c r="G334" s="9"/>
    </row>
    <row r="335" spans="1:9" ht="34.5" hidden="1" customHeight="1" outlineLevel="6">
      <c r="A335" s="15" t="s">
        <v>311</v>
      </c>
      <c r="B335" s="16" t="s">
        <v>288</v>
      </c>
      <c r="C335" s="16" t="s">
        <v>312</v>
      </c>
      <c r="D335" s="16" t="s">
        <v>17</v>
      </c>
      <c r="E335" s="17">
        <f>E336</f>
        <v>0</v>
      </c>
      <c r="F335" s="17">
        <f>F336</f>
        <v>0</v>
      </c>
      <c r="G335" s="9"/>
    </row>
    <row r="336" spans="1:9" ht="36" hidden="1" outlineLevel="6">
      <c r="A336" s="15" t="s">
        <v>297</v>
      </c>
      <c r="B336" s="16" t="s">
        <v>288</v>
      </c>
      <c r="C336" s="16" t="s">
        <v>312</v>
      </c>
      <c r="D336" s="16" t="s">
        <v>298</v>
      </c>
      <c r="E336" s="17">
        <f>E337</f>
        <v>0</v>
      </c>
      <c r="F336" s="17">
        <f>F337</f>
        <v>0</v>
      </c>
      <c r="G336" s="9"/>
    </row>
    <row r="337" spans="1:7" ht="17.55" hidden="1" customHeight="1" outlineLevel="6">
      <c r="A337" s="15" t="s">
        <v>299</v>
      </c>
      <c r="B337" s="16" t="s">
        <v>288</v>
      </c>
      <c r="C337" s="16" t="s">
        <v>312</v>
      </c>
      <c r="D337" s="16" t="s">
        <v>300</v>
      </c>
      <c r="E337" s="17">
        <f>'[2]прил 8'!F473</f>
        <v>0</v>
      </c>
      <c r="F337" s="17">
        <f>'[2]прил 8'!G473</f>
        <v>0</v>
      </c>
      <c r="G337" s="9"/>
    </row>
    <row r="338" spans="1:7" ht="52.35" hidden="1" customHeight="1" outlineLevel="2">
      <c r="A338" s="15" t="s">
        <v>313</v>
      </c>
      <c r="B338" s="16" t="s">
        <v>288</v>
      </c>
      <c r="C338" s="16" t="s">
        <v>314</v>
      </c>
      <c r="D338" s="16" t="s">
        <v>17</v>
      </c>
      <c r="E338" s="17">
        <f>E339</f>
        <v>0</v>
      </c>
      <c r="F338" s="17">
        <f>F339</f>
        <v>0</v>
      </c>
      <c r="G338" s="9"/>
    </row>
    <row r="339" spans="1:7" ht="36" hidden="1" outlineLevel="4">
      <c r="A339" s="15" t="s">
        <v>297</v>
      </c>
      <c r="B339" s="16" t="s">
        <v>288</v>
      </c>
      <c r="C339" s="16" t="s">
        <v>314</v>
      </c>
      <c r="D339" s="16" t="s">
        <v>298</v>
      </c>
      <c r="E339" s="17">
        <f>E340</f>
        <v>0</v>
      </c>
      <c r="F339" s="17">
        <f>F340</f>
        <v>0</v>
      </c>
      <c r="G339" s="9"/>
    </row>
    <row r="340" spans="1:7" ht="21.3" hidden="1" customHeight="1" outlineLevel="5">
      <c r="A340" s="15" t="s">
        <v>299</v>
      </c>
      <c r="B340" s="16" t="s">
        <v>288</v>
      </c>
      <c r="C340" s="16" t="s">
        <v>314</v>
      </c>
      <c r="D340" s="16" t="s">
        <v>300</v>
      </c>
      <c r="E340" s="17">
        <f>'[2]прил 8'!F482</f>
        <v>0</v>
      </c>
      <c r="F340" s="17">
        <f>'[2]прил 8'!G482</f>
        <v>0</v>
      </c>
      <c r="G340" s="9"/>
    </row>
    <row r="341" spans="1:7" outlineLevel="5">
      <c r="A341" s="15" t="s">
        <v>315</v>
      </c>
      <c r="B341" s="16" t="s">
        <v>316</v>
      </c>
      <c r="C341" s="16" t="s">
        <v>16</v>
      </c>
      <c r="D341" s="16" t="s">
        <v>17</v>
      </c>
      <c r="E341" s="17">
        <f>E342</f>
        <v>595179088.63999999</v>
      </c>
      <c r="F341" s="17">
        <f>F342</f>
        <v>620823009.79999995</v>
      </c>
      <c r="G341" s="9"/>
    </row>
    <row r="342" spans="1:7" ht="36" outlineLevel="6">
      <c r="A342" s="10" t="s">
        <v>289</v>
      </c>
      <c r="B342" s="11" t="s">
        <v>316</v>
      </c>
      <c r="C342" s="11" t="s">
        <v>290</v>
      </c>
      <c r="D342" s="11" t="s">
        <v>17</v>
      </c>
      <c r="E342" s="17">
        <f>E343</f>
        <v>595179088.63999999</v>
      </c>
      <c r="F342" s="17">
        <f>F343</f>
        <v>620823009.79999995</v>
      </c>
      <c r="G342" s="9"/>
    </row>
    <row r="343" spans="1:7" ht="36" outlineLevel="5">
      <c r="A343" s="15" t="s">
        <v>317</v>
      </c>
      <c r="B343" s="16" t="s">
        <v>316</v>
      </c>
      <c r="C343" s="16" t="s">
        <v>318</v>
      </c>
      <c r="D343" s="16" t="s">
        <v>17</v>
      </c>
      <c r="E343" s="17">
        <f>E344+E357+E370+E377+E381</f>
        <v>595179088.63999999</v>
      </c>
      <c r="F343" s="17">
        <f>F344+F357+F370+F377+F381</f>
        <v>620823009.79999995</v>
      </c>
      <c r="G343" s="9"/>
    </row>
    <row r="344" spans="1:7" ht="39.75" customHeight="1" outlineLevel="6">
      <c r="A344" s="15" t="s">
        <v>319</v>
      </c>
      <c r="B344" s="16" t="s">
        <v>316</v>
      </c>
      <c r="C344" s="16" t="s">
        <v>320</v>
      </c>
      <c r="D344" s="16" t="s">
        <v>17</v>
      </c>
      <c r="E344" s="17">
        <f>E345+E348+E351+E354</f>
        <v>582927582</v>
      </c>
      <c r="F344" s="17">
        <f>F345+F348+F351+F354</f>
        <v>607725789</v>
      </c>
      <c r="G344" s="9"/>
    </row>
    <row r="345" spans="1:7" ht="39.75" customHeight="1" outlineLevel="6">
      <c r="A345" s="19" t="s">
        <v>321</v>
      </c>
      <c r="B345" s="16" t="s">
        <v>316</v>
      </c>
      <c r="C345" s="16" t="s">
        <v>322</v>
      </c>
      <c r="D345" s="16" t="s">
        <v>17</v>
      </c>
      <c r="E345" s="17">
        <f>E346</f>
        <v>23400000</v>
      </c>
      <c r="F345" s="17">
        <f>F346</f>
        <v>23400000</v>
      </c>
      <c r="G345" s="9"/>
    </row>
    <row r="346" spans="1:7" ht="39.75" customHeight="1" outlineLevel="6">
      <c r="A346" s="15" t="s">
        <v>297</v>
      </c>
      <c r="B346" s="16" t="s">
        <v>316</v>
      </c>
      <c r="C346" s="16" t="s">
        <v>322</v>
      </c>
      <c r="D346" s="16" t="s">
        <v>298</v>
      </c>
      <c r="E346" s="17">
        <f>E347</f>
        <v>23400000</v>
      </c>
      <c r="F346" s="17">
        <f>F347</f>
        <v>23400000</v>
      </c>
      <c r="G346" s="9"/>
    </row>
    <row r="347" spans="1:7" ht="22.8" customHeight="1" outlineLevel="6">
      <c r="A347" s="15" t="s">
        <v>299</v>
      </c>
      <c r="B347" s="16" t="s">
        <v>316</v>
      </c>
      <c r="C347" s="16" t="s">
        <v>322</v>
      </c>
      <c r="D347" s="16" t="s">
        <v>300</v>
      </c>
      <c r="E347" s="17">
        <f>'[2]прил 8'!F489</f>
        <v>23400000</v>
      </c>
      <c r="F347" s="17">
        <f>'[2]прил 8'!G489</f>
        <v>23400000</v>
      </c>
      <c r="G347" s="9"/>
    </row>
    <row r="348" spans="1:7" ht="38.25" customHeight="1" outlineLevel="6">
      <c r="A348" s="15" t="s">
        <v>323</v>
      </c>
      <c r="B348" s="16" t="s">
        <v>316</v>
      </c>
      <c r="C348" s="16" t="s">
        <v>324</v>
      </c>
      <c r="D348" s="16" t="s">
        <v>17</v>
      </c>
      <c r="E348" s="17">
        <f>E349</f>
        <v>115452712</v>
      </c>
      <c r="F348" s="17">
        <f>F349</f>
        <v>114952712</v>
      </c>
      <c r="G348" s="9"/>
    </row>
    <row r="349" spans="1:7" ht="36" outlineLevel="6">
      <c r="A349" s="15" t="s">
        <v>297</v>
      </c>
      <c r="B349" s="16" t="s">
        <v>316</v>
      </c>
      <c r="C349" s="16" t="s">
        <v>324</v>
      </c>
      <c r="D349" s="16" t="s">
        <v>298</v>
      </c>
      <c r="E349" s="17">
        <f>E350</f>
        <v>115452712</v>
      </c>
      <c r="F349" s="17">
        <f>F350</f>
        <v>114952712</v>
      </c>
      <c r="G349" s="9"/>
    </row>
    <row r="350" spans="1:7" outlineLevel="6">
      <c r="A350" s="15" t="s">
        <v>299</v>
      </c>
      <c r="B350" s="16" t="s">
        <v>316</v>
      </c>
      <c r="C350" s="16" t="s">
        <v>324</v>
      </c>
      <c r="D350" s="16" t="s">
        <v>300</v>
      </c>
      <c r="E350" s="17">
        <f>'[2]прил 8'!F492</f>
        <v>115452712</v>
      </c>
      <c r="F350" s="17">
        <f>'[2]прил 8'!G492</f>
        <v>114952712</v>
      </c>
      <c r="G350" s="9"/>
    </row>
    <row r="351" spans="1:7" s="14" customFormat="1" ht="78.45" customHeight="1">
      <c r="A351" s="19" t="s">
        <v>325</v>
      </c>
      <c r="B351" s="16" t="s">
        <v>316</v>
      </c>
      <c r="C351" s="16" t="s">
        <v>326</v>
      </c>
      <c r="D351" s="16" t="s">
        <v>17</v>
      </c>
      <c r="E351" s="17">
        <f>E352</f>
        <v>427876420</v>
      </c>
      <c r="F351" s="17">
        <f>F352</f>
        <v>453521427</v>
      </c>
      <c r="G351" s="9"/>
    </row>
    <row r="352" spans="1:7" ht="36" outlineLevel="1">
      <c r="A352" s="15" t="s">
        <v>297</v>
      </c>
      <c r="B352" s="16" t="s">
        <v>316</v>
      </c>
      <c r="C352" s="16" t="s">
        <v>326</v>
      </c>
      <c r="D352" s="16" t="s">
        <v>298</v>
      </c>
      <c r="E352" s="17">
        <f>E353</f>
        <v>427876420</v>
      </c>
      <c r="F352" s="17">
        <f>F353</f>
        <v>453521427</v>
      </c>
      <c r="G352" s="9"/>
    </row>
    <row r="353" spans="1:7" ht="19.5" customHeight="1" outlineLevel="2">
      <c r="A353" s="15" t="s">
        <v>299</v>
      </c>
      <c r="B353" s="16" t="s">
        <v>316</v>
      </c>
      <c r="C353" s="16" t="s">
        <v>326</v>
      </c>
      <c r="D353" s="16" t="s">
        <v>300</v>
      </c>
      <c r="E353" s="17">
        <f>'[2]прил 8'!F495</f>
        <v>427876420</v>
      </c>
      <c r="F353" s="17">
        <f>'[2]прил 8'!G495</f>
        <v>453521427</v>
      </c>
      <c r="G353" s="9"/>
    </row>
    <row r="354" spans="1:7" ht="72" outlineLevel="2">
      <c r="A354" s="19" t="s">
        <v>327</v>
      </c>
      <c r="B354" s="16" t="s">
        <v>316</v>
      </c>
      <c r="C354" s="16" t="s">
        <v>328</v>
      </c>
      <c r="D354" s="16" t="s">
        <v>17</v>
      </c>
      <c r="E354" s="17">
        <f>E355</f>
        <v>16198450</v>
      </c>
      <c r="F354" s="17">
        <f>F355</f>
        <v>15851650</v>
      </c>
      <c r="G354" s="9"/>
    </row>
    <row r="355" spans="1:7" ht="36" outlineLevel="2">
      <c r="A355" s="15" t="s">
        <v>297</v>
      </c>
      <c r="B355" s="16" t="s">
        <v>316</v>
      </c>
      <c r="C355" s="16" t="s">
        <v>328</v>
      </c>
      <c r="D355" s="16" t="s">
        <v>298</v>
      </c>
      <c r="E355" s="17">
        <f>E356</f>
        <v>16198450</v>
      </c>
      <c r="F355" s="17">
        <f>F356</f>
        <v>15851650</v>
      </c>
      <c r="G355" s="9"/>
    </row>
    <row r="356" spans="1:7" outlineLevel="2">
      <c r="A356" s="15" t="s">
        <v>299</v>
      </c>
      <c r="B356" s="16" t="s">
        <v>316</v>
      </c>
      <c r="C356" s="16" t="s">
        <v>328</v>
      </c>
      <c r="D356" s="16" t="s">
        <v>300</v>
      </c>
      <c r="E356" s="17">
        <f>'[2]прил 8'!F498</f>
        <v>16198450</v>
      </c>
      <c r="F356" s="17">
        <f>'[2]прил 8'!G498</f>
        <v>15851650</v>
      </c>
      <c r="G356" s="9"/>
    </row>
    <row r="357" spans="1:7" ht="41.25" customHeight="1" outlineLevel="6">
      <c r="A357" s="15" t="s">
        <v>329</v>
      </c>
      <c r="B357" s="16" t="s">
        <v>316</v>
      </c>
      <c r="C357" s="16" t="s">
        <v>330</v>
      </c>
      <c r="D357" s="16" t="s">
        <v>17</v>
      </c>
      <c r="E357" s="17">
        <f>E367+E358+E361+E364</f>
        <v>221200</v>
      </c>
      <c r="F357" s="17">
        <f>F367+F358+F361+F364</f>
        <v>221200</v>
      </c>
      <c r="G357" s="9"/>
    </row>
    <row r="358" spans="1:7" outlineLevel="6">
      <c r="A358" s="15" t="s">
        <v>307</v>
      </c>
      <c r="B358" s="16" t="s">
        <v>316</v>
      </c>
      <c r="C358" s="16" t="s">
        <v>331</v>
      </c>
      <c r="D358" s="16" t="s">
        <v>17</v>
      </c>
      <c r="E358" s="17">
        <f>E359</f>
        <v>221200</v>
      </c>
      <c r="F358" s="17">
        <f>F359</f>
        <v>221200</v>
      </c>
      <c r="G358" s="9"/>
    </row>
    <row r="359" spans="1:7" ht="36" outlineLevel="6">
      <c r="A359" s="15" t="s">
        <v>297</v>
      </c>
      <c r="B359" s="16" t="s">
        <v>316</v>
      </c>
      <c r="C359" s="16" t="s">
        <v>331</v>
      </c>
      <c r="D359" s="16" t="s">
        <v>298</v>
      </c>
      <c r="E359" s="17">
        <f>E360</f>
        <v>221200</v>
      </c>
      <c r="F359" s="17">
        <f>F360</f>
        <v>221200</v>
      </c>
      <c r="G359" s="9"/>
    </row>
    <row r="360" spans="1:7" outlineLevel="4">
      <c r="A360" s="15" t="s">
        <v>299</v>
      </c>
      <c r="B360" s="16" t="s">
        <v>316</v>
      </c>
      <c r="C360" s="16" t="s">
        <v>331</v>
      </c>
      <c r="D360" s="16" t="s">
        <v>300</v>
      </c>
      <c r="E360" s="17">
        <f>'[2]прил 8'!F502</f>
        <v>221200</v>
      </c>
      <c r="F360" s="17">
        <f>'[2]прил 8'!G502</f>
        <v>221200</v>
      </c>
      <c r="G360" s="9"/>
    </row>
    <row r="361" spans="1:7" hidden="1" outlineLevel="5">
      <c r="A361" s="27" t="s">
        <v>309</v>
      </c>
      <c r="B361" s="16" t="s">
        <v>316</v>
      </c>
      <c r="C361" s="16" t="s">
        <v>332</v>
      </c>
      <c r="D361" s="16" t="s">
        <v>17</v>
      </c>
      <c r="E361" s="17">
        <f>E362</f>
        <v>0</v>
      </c>
      <c r="F361" s="17">
        <f>F362</f>
        <v>0</v>
      </c>
      <c r="G361" s="9"/>
    </row>
    <row r="362" spans="1:7" ht="36" hidden="1" outlineLevel="6">
      <c r="A362" s="15" t="s">
        <v>297</v>
      </c>
      <c r="B362" s="16" t="s">
        <v>316</v>
      </c>
      <c r="C362" s="16" t="s">
        <v>332</v>
      </c>
      <c r="D362" s="16" t="s">
        <v>298</v>
      </c>
      <c r="E362" s="17">
        <f>E363</f>
        <v>0</v>
      </c>
      <c r="F362" s="17">
        <f>F363</f>
        <v>0</v>
      </c>
      <c r="G362" s="9"/>
    </row>
    <row r="363" spans="1:7" ht="19.5" hidden="1" customHeight="1" outlineLevel="6">
      <c r="A363" s="15" t="s">
        <v>299</v>
      </c>
      <c r="B363" s="16" t="s">
        <v>316</v>
      </c>
      <c r="C363" s="16" t="s">
        <v>332</v>
      </c>
      <c r="D363" s="16" t="s">
        <v>300</v>
      </c>
      <c r="E363" s="17">
        <v>0</v>
      </c>
      <c r="F363" s="17">
        <v>0</v>
      </c>
      <c r="G363" s="9"/>
    </row>
    <row r="364" spans="1:7" ht="18" hidden="1" customHeight="1" outlineLevel="6">
      <c r="A364" s="15" t="s">
        <v>311</v>
      </c>
      <c r="B364" s="16" t="s">
        <v>316</v>
      </c>
      <c r="C364" s="16" t="s">
        <v>333</v>
      </c>
      <c r="D364" s="16" t="s">
        <v>17</v>
      </c>
      <c r="E364" s="17">
        <f>E365</f>
        <v>0</v>
      </c>
      <c r="F364" s="17">
        <f>F365</f>
        <v>0</v>
      </c>
      <c r="G364" s="9"/>
    </row>
    <row r="365" spans="1:7" ht="19.5" hidden="1" customHeight="1" outlineLevel="6">
      <c r="A365" s="15" t="s">
        <v>297</v>
      </c>
      <c r="B365" s="16" t="s">
        <v>316</v>
      </c>
      <c r="C365" s="16" t="s">
        <v>333</v>
      </c>
      <c r="D365" s="16" t="s">
        <v>298</v>
      </c>
      <c r="E365" s="17">
        <f>E366</f>
        <v>0</v>
      </c>
      <c r="F365" s="17">
        <f>F366</f>
        <v>0</v>
      </c>
      <c r="G365" s="9"/>
    </row>
    <row r="366" spans="1:7" ht="18.75" hidden="1" customHeight="1" outlineLevel="6">
      <c r="A366" s="15" t="s">
        <v>299</v>
      </c>
      <c r="B366" s="16" t="s">
        <v>316</v>
      </c>
      <c r="C366" s="16" t="s">
        <v>333</v>
      </c>
      <c r="D366" s="16" t="s">
        <v>300</v>
      </c>
      <c r="E366" s="17">
        <v>0</v>
      </c>
      <c r="F366" s="17">
        <v>0</v>
      </c>
      <c r="G366" s="9"/>
    </row>
    <row r="367" spans="1:7" ht="49.8" hidden="1" customHeight="1" outlineLevel="6">
      <c r="A367" s="15" t="s">
        <v>334</v>
      </c>
      <c r="B367" s="16" t="s">
        <v>316</v>
      </c>
      <c r="C367" s="16" t="s">
        <v>335</v>
      </c>
      <c r="D367" s="16" t="s">
        <v>17</v>
      </c>
      <c r="E367" s="17">
        <f>E368</f>
        <v>0</v>
      </c>
      <c r="F367" s="17">
        <f>F368</f>
        <v>0</v>
      </c>
      <c r="G367" s="9"/>
    </row>
    <row r="368" spans="1:7" ht="41.25" hidden="1" customHeight="1" outlineLevel="6">
      <c r="A368" s="15" t="s">
        <v>297</v>
      </c>
      <c r="B368" s="16" t="s">
        <v>316</v>
      </c>
      <c r="C368" s="16" t="s">
        <v>335</v>
      </c>
      <c r="D368" s="16" t="s">
        <v>298</v>
      </c>
      <c r="E368" s="17">
        <f>E369</f>
        <v>0</v>
      </c>
      <c r="F368" s="17">
        <f>F369</f>
        <v>0</v>
      </c>
      <c r="G368" s="9"/>
    </row>
    <row r="369" spans="1:7" ht="19.5" hidden="1" customHeight="1" outlineLevel="6">
      <c r="A369" s="15" t="s">
        <v>299</v>
      </c>
      <c r="B369" s="16" t="s">
        <v>316</v>
      </c>
      <c r="C369" s="16" t="s">
        <v>335</v>
      </c>
      <c r="D369" s="16" t="s">
        <v>300</v>
      </c>
      <c r="E369" s="17">
        <f>'[2]прил 8'!F514</f>
        <v>0</v>
      </c>
      <c r="F369" s="17">
        <f>'[2]прил 8'!G514</f>
        <v>0</v>
      </c>
      <c r="G369" s="9"/>
    </row>
    <row r="370" spans="1:7" ht="36" outlineLevel="6">
      <c r="A370" s="15" t="s">
        <v>336</v>
      </c>
      <c r="B370" s="16" t="s">
        <v>316</v>
      </c>
      <c r="C370" s="16" t="s">
        <v>337</v>
      </c>
      <c r="D370" s="16" t="s">
        <v>17</v>
      </c>
      <c r="E370" s="17">
        <f>E371+E375</f>
        <v>8647450</v>
      </c>
      <c r="F370" s="17">
        <f>F371+F374</f>
        <v>8647450</v>
      </c>
      <c r="G370" s="9"/>
    </row>
    <row r="371" spans="1:7" ht="78" customHeight="1" outlineLevel="6">
      <c r="A371" s="15" t="s">
        <v>338</v>
      </c>
      <c r="B371" s="16" t="s">
        <v>316</v>
      </c>
      <c r="C371" s="16" t="s">
        <v>339</v>
      </c>
      <c r="D371" s="16" t="s">
        <v>17</v>
      </c>
      <c r="E371" s="17">
        <f t="shared" ref="E371:F372" si="20">E372</f>
        <v>8225450</v>
      </c>
      <c r="F371" s="17">
        <f t="shared" si="20"/>
        <v>8225450</v>
      </c>
      <c r="G371" s="9"/>
    </row>
    <row r="372" spans="1:7" ht="36" outlineLevel="6">
      <c r="A372" s="15" t="s">
        <v>297</v>
      </c>
      <c r="B372" s="16" t="s">
        <v>316</v>
      </c>
      <c r="C372" s="16" t="s">
        <v>339</v>
      </c>
      <c r="D372" s="16" t="s">
        <v>298</v>
      </c>
      <c r="E372" s="17">
        <f t="shared" si="20"/>
        <v>8225450</v>
      </c>
      <c r="F372" s="17">
        <f t="shared" si="20"/>
        <v>8225450</v>
      </c>
      <c r="G372" s="9"/>
    </row>
    <row r="373" spans="1:7" outlineLevel="6">
      <c r="A373" s="15" t="s">
        <v>299</v>
      </c>
      <c r="B373" s="16" t="s">
        <v>316</v>
      </c>
      <c r="C373" s="16" t="s">
        <v>339</v>
      </c>
      <c r="D373" s="16" t="s">
        <v>300</v>
      </c>
      <c r="E373" s="17">
        <f>'[2]прил 8'!F518</f>
        <v>8225450</v>
      </c>
      <c r="F373" s="17">
        <f>'[2]прил 8'!G518</f>
        <v>8225450</v>
      </c>
      <c r="G373" s="9"/>
    </row>
    <row r="374" spans="1:7" outlineLevel="6">
      <c r="A374" s="28" t="s">
        <v>340</v>
      </c>
      <c r="B374" s="16" t="s">
        <v>316</v>
      </c>
      <c r="C374" s="16" t="s">
        <v>341</v>
      </c>
      <c r="D374" s="16" t="s">
        <v>17</v>
      </c>
      <c r="E374" s="17">
        <f>E375</f>
        <v>422000</v>
      </c>
      <c r="F374" s="17">
        <f>F375</f>
        <v>422000</v>
      </c>
      <c r="G374" s="9"/>
    </row>
    <row r="375" spans="1:7" ht="36" outlineLevel="6">
      <c r="A375" s="15" t="s">
        <v>297</v>
      </c>
      <c r="B375" s="16" t="s">
        <v>316</v>
      </c>
      <c r="C375" s="16" t="s">
        <v>341</v>
      </c>
      <c r="D375" s="16" t="s">
        <v>298</v>
      </c>
      <c r="E375" s="17">
        <f>E376</f>
        <v>422000</v>
      </c>
      <c r="F375" s="17">
        <f>F376</f>
        <v>422000</v>
      </c>
      <c r="G375" s="9"/>
    </row>
    <row r="376" spans="1:7" outlineLevel="6">
      <c r="A376" s="15" t="s">
        <v>299</v>
      </c>
      <c r="B376" s="16" t="s">
        <v>316</v>
      </c>
      <c r="C376" s="16" t="s">
        <v>341</v>
      </c>
      <c r="D376" s="16" t="s">
        <v>300</v>
      </c>
      <c r="E376" s="17">
        <f>'[2]прил 8'!F521</f>
        <v>422000</v>
      </c>
      <c r="F376" s="17">
        <f>'[2]прил 8'!G521</f>
        <v>422000</v>
      </c>
      <c r="G376" s="9"/>
    </row>
    <row r="377" spans="1:7" hidden="1" outlineLevel="6">
      <c r="A377" s="15" t="s">
        <v>342</v>
      </c>
      <c r="B377" s="16" t="s">
        <v>316</v>
      </c>
      <c r="C377" s="16" t="s">
        <v>343</v>
      </c>
      <c r="D377" s="16" t="s">
        <v>17</v>
      </c>
      <c r="E377" s="17">
        <f t="shared" ref="E377:F379" si="21">E378</f>
        <v>0</v>
      </c>
      <c r="F377" s="17">
        <f t="shared" si="21"/>
        <v>0</v>
      </c>
      <c r="G377" s="9"/>
    </row>
    <row r="378" spans="1:7" ht="65.849999999999994" hidden="1" customHeight="1" outlineLevel="6">
      <c r="A378" s="29" t="s">
        <v>344</v>
      </c>
      <c r="B378" s="16" t="s">
        <v>316</v>
      </c>
      <c r="C378" s="16" t="s">
        <v>345</v>
      </c>
      <c r="D378" s="24" t="s">
        <v>17</v>
      </c>
      <c r="E378" s="17">
        <f t="shared" si="21"/>
        <v>0</v>
      </c>
      <c r="F378" s="17">
        <f t="shared" si="21"/>
        <v>0</v>
      </c>
      <c r="G378" s="9"/>
    </row>
    <row r="379" spans="1:7" ht="36" hidden="1" outlineLevel="6">
      <c r="A379" s="15" t="s">
        <v>297</v>
      </c>
      <c r="B379" s="16" t="s">
        <v>316</v>
      </c>
      <c r="C379" s="16" t="s">
        <v>345</v>
      </c>
      <c r="D379" s="24" t="s">
        <v>298</v>
      </c>
      <c r="E379" s="17">
        <f t="shared" si="21"/>
        <v>0</v>
      </c>
      <c r="F379" s="17">
        <f t="shared" si="21"/>
        <v>0</v>
      </c>
      <c r="G379" s="9"/>
    </row>
    <row r="380" spans="1:7" hidden="1" outlineLevel="6">
      <c r="A380" s="15" t="s">
        <v>299</v>
      </c>
      <c r="B380" s="16" t="s">
        <v>316</v>
      </c>
      <c r="C380" s="16" t="s">
        <v>345</v>
      </c>
      <c r="D380" s="24" t="s">
        <v>300</v>
      </c>
      <c r="E380" s="17">
        <f>'[2]прил 8'!F525</f>
        <v>0</v>
      </c>
      <c r="F380" s="17">
        <f>'[2]прил 8'!G525</f>
        <v>0</v>
      </c>
      <c r="G380" s="9"/>
    </row>
    <row r="381" spans="1:7" ht="33.6" outlineLevel="6">
      <c r="A381" s="30" t="s">
        <v>346</v>
      </c>
      <c r="B381" s="16" t="s">
        <v>316</v>
      </c>
      <c r="C381" s="16" t="s">
        <v>347</v>
      </c>
      <c r="D381" s="16" t="s">
        <v>17</v>
      </c>
      <c r="E381" s="17">
        <f t="shared" ref="E381:F383" si="22">E382</f>
        <v>3382856.64</v>
      </c>
      <c r="F381" s="17">
        <f t="shared" si="22"/>
        <v>4228570.8</v>
      </c>
      <c r="G381" s="9"/>
    </row>
    <row r="382" spans="1:7" ht="54" outlineLevel="6">
      <c r="A382" s="31" t="s">
        <v>348</v>
      </c>
      <c r="B382" s="16" t="s">
        <v>316</v>
      </c>
      <c r="C382" s="16" t="s">
        <v>347</v>
      </c>
      <c r="D382" s="16" t="s">
        <v>17</v>
      </c>
      <c r="E382" s="17">
        <f t="shared" si="22"/>
        <v>3382856.64</v>
      </c>
      <c r="F382" s="17">
        <f t="shared" si="22"/>
        <v>4228570.8</v>
      </c>
      <c r="G382" s="9"/>
    </row>
    <row r="383" spans="1:7" ht="36" outlineLevel="6">
      <c r="A383" s="15" t="s">
        <v>297</v>
      </c>
      <c r="B383" s="16" t="s">
        <v>316</v>
      </c>
      <c r="C383" s="16" t="s">
        <v>347</v>
      </c>
      <c r="D383" s="16" t="s">
        <v>298</v>
      </c>
      <c r="E383" s="17">
        <f t="shared" si="22"/>
        <v>3382856.64</v>
      </c>
      <c r="F383" s="17">
        <f t="shared" si="22"/>
        <v>4228570.8</v>
      </c>
      <c r="G383" s="9"/>
    </row>
    <row r="384" spans="1:7" outlineLevel="6">
      <c r="A384" s="15" t="s">
        <v>299</v>
      </c>
      <c r="B384" s="16" t="s">
        <v>316</v>
      </c>
      <c r="C384" s="16" t="s">
        <v>347</v>
      </c>
      <c r="D384" s="16" t="s">
        <v>300</v>
      </c>
      <c r="E384" s="17">
        <f>'[2]прил 8'!F529</f>
        <v>3382856.64</v>
      </c>
      <c r="F384" s="17">
        <f>'[2]прил 8'!G529</f>
        <v>4228570.8</v>
      </c>
      <c r="G384" s="9"/>
    </row>
    <row r="385" spans="1:7" outlineLevel="5">
      <c r="A385" s="15" t="s">
        <v>349</v>
      </c>
      <c r="B385" s="16" t="s">
        <v>350</v>
      </c>
      <c r="C385" s="16" t="s">
        <v>16</v>
      </c>
      <c r="D385" s="16" t="s">
        <v>17</v>
      </c>
      <c r="E385" s="17">
        <f>E386+E400</f>
        <v>46634412.370000005</v>
      </c>
      <c r="F385" s="17">
        <f>F386+F400</f>
        <v>45071801.329999998</v>
      </c>
      <c r="G385" s="9"/>
    </row>
    <row r="386" spans="1:7" ht="36" outlineLevel="6">
      <c r="A386" s="10" t="s">
        <v>289</v>
      </c>
      <c r="B386" s="11" t="s">
        <v>350</v>
      </c>
      <c r="C386" s="11" t="s">
        <v>290</v>
      </c>
      <c r="D386" s="11" t="s">
        <v>17</v>
      </c>
      <c r="E386" s="17">
        <f>E387</f>
        <v>26534882</v>
      </c>
      <c r="F386" s="17">
        <f>F387</f>
        <v>26034882</v>
      </c>
      <c r="G386" s="9"/>
    </row>
    <row r="387" spans="1:7" ht="39.75" customHeight="1" outlineLevel="6">
      <c r="A387" s="15" t="s">
        <v>351</v>
      </c>
      <c r="B387" s="16" t="s">
        <v>350</v>
      </c>
      <c r="C387" s="16" t="s">
        <v>352</v>
      </c>
      <c r="D387" s="16" t="s">
        <v>17</v>
      </c>
      <c r="E387" s="17">
        <f>E388+E392+E396</f>
        <v>26534882</v>
      </c>
      <c r="F387" s="17">
        <f>F388+F392+F396</f>
        <v>26034882</v>
      </c>
      <c r="G387" s="9"/>
    </row>
    <row r="388" spans="1:7" ht="36" outlineLevel="6">
      <c r="A388" s="32" t="s">
        <v>353</v>
      </c>
      <c r="B388" s="16" t="s">
        <v>350</v>
      </c>
      <c r="C388" s="16" t="s">
        <v>354</v>
      </c>
      <c r="D388" s="16" t="s">
        <v>17</v>
      </c>
      <c r="E388" s="17">
        <f>E389</f>
        <v>25267092</v>
      </c>
      <c r="F388" s="17">
        <f t="shared" ref="E388:F390" si="23">F389</f>
        <v>24767092</v>
      </c>
      <c r="G388" s="9"/>
    </row>
    <row r="389" spans="1:7" ht="37.5" customHeight="1" outlineLevel="6">
      <c r="A389" s="15" t="s">
        <v>355</v>
      </c>
      <c r="B389" s="16" t="s">
        <v>350</v>
      </c>
      <c r="C389" s="16" t="s">
        <v>356</v>
      </c>
      <c r="D389" s="16" t="s">
        <v>17</v>
      </c>
      <c r="E389" s="17">
        <f t="shared" si="23"/>
        <v>25267092</v>
      </c>
      <c r="F389" s="17">
        <f t="shared" si="23"/>
        <v>24767092</v>
      </c>
      <c r="G389" s="9"/>
    </row>
    <row r="390" spans="1:7" ht="36" outlineLevel="6">
      <c r="A390" s="15" t="s">
        <v>297</v>
      </c>
      <c r="B390" s="16" t="s">
        <v>350</v>
      </c>
      <c r="C390" s="16" t="s">
        <v>356</v>
      </c>
      <c r="D390" s="16" t="s">
        <v>298</v>
      </c>
      <c r="E390" s="17">
        <f t="shared" si="23"/>
        <v>25267092</v>
      </c>
      <c r="F390" s="17">
        <f t="shared" si="23"/>
        <v>24767092</v>
      </c>
      <c r="G390" s="9"/>
    </row>
    <row r="391" spans="1:7" outlineLevel="6">
      <c r="A391" s="15" t="s">
        <v>299</v>
      </c>
      <c r="B391" s="16" t="s">
        <v>350</v>
      </c>
      <c r="C391" s="16" t="s">
        <v>356</v>
      </c>
      <c r="D391" s="16" t="s">
        <v>300</v>
      </c>
      <c r="E391" s="17">
        <f>'[2]прил 8'!F536</f>
        <v>25267092</v>
      </c>
      <c r="F391" s="17">
        <f>'[2]прил 8'!G536</f>
        <v>24767092</v>
      </c>
      <c r="G391" s="9"/>
    </row>
    <row r="392" spans="1:7" ht="36" outlineLevel="6">
      <c r="A392" s="15" t="s">
        <v>357</v>
      </c>
      <c r="B392" s="16" t="s">
        <v>350</v>
      </c>
      <c r="C392" s="16" t="s">
        <v>358</v>
      </c>
      <c r="D392" s="16" t="s">
        <v>17</v>
      </c>
      <c r="E392" s="17">
        <f t="shared" ref="E392:F394" si="24">E393</f>
        <v>31600</v>
      </c>
      <c r="F392" s="17">
        <f t="shared" si="24"/>
        <v>31600</v>
      </c>
      <c r="G392" s="9"/>
    </row>
    <row r="393" spans="1:7" outlineLevel="6">
      <c r="A393" s="15" t="s">
        <v>307</v>
      </c>
      <c r="B393" s="16" t="s">
        <v>350</v>
      </c>
      <c r="C393" s="16" t="s">
        <v>359</v>
      </c>
      <c r="D393" s="16" t="s">
        <v>17</v>
      </c>
      <c r="E393" s="17">
        <f t="shared" si="24"/>
        <v>31600</v>
      </c>
      <c r="F393" s="17">
        <f t="shared" si="24"/>
        <v>31600</v>
      </c>
      <c r="G393" s="9"/>
    </row>
    <row r="394" spans="1:7" ht="36" outlineLevel="6">
      <c r="A394" s="15" t="s">
        <v>297</v>
      </c>
      <c r="B394" s="16" t="s">
        <v>350</v>
      </c>
      <c r="C394" s="16" t="s">
        <v>359</v>
      </c>
      <c r="D394" s="16" t="s">
        <v>298</v>
      </c>
      <c r="E394" s="17">
        <f t="shared" si="24"/>
        <v>31600</v>
      </c>
      <c r="F394" s="17">
        <f t="shared" si="24"/>
        <v>31600</v>
      </c>
      <c r="G394" s="9"/>
    </row>
    <row r="395" spans="1:7" outlineLevel="6">
      <c r="A395" s="15" t="s">
        <v>299</v>
      </c>
      <c r="B395" s="16" t="s">
        <v>350</v>
      </c>
      <c r="C395" s="16" t="s">
        <v>359</v>
      </c>
      <c r="D395" s="16" t="s">
        <v>300</v>
      </c>
      <c r="E395" s="17">
        <f>'[2]прил 8'!F540</f>
        <v>31600</v>
      </c>
      <c r="F395" s="17">
        <f>'[2]прил 8'!G540</f>
        <v>31600</v>
      </c>
      <c r="G395" s="9"/>
    </row>
    <row r="396" spans="1:7" ht="60.45" customHeight="1" outlineLevel="2">
      <c r="A396" s="15" t="s">
        <v>360</v>
      </c>
      <c r="B396" s="16" t="s">
        <v>350</v>
      </c>
      <c r="C396" s="16" t="s">
        <v>361</v>
      </c>
      <c r="D396" s="33" t="s">
        <v>17</v>
      </c>
      <c r="E396" s="17">
        <f t="shared" ref="E396:F398" si="25">E397</f>
        <v>1236190</v>
      </c>
      <c r="F396" s="17">
        <f t="shared" si="25"/>
        <v>1236190</v>
      </c>
      <c r="G396" s="9"/>
    </row>
    <row r="397" spans="1:7" ht="55.2" customHeight="1" outlineLevel="2">
      <c r="A397" s="15" t="s">
        <v>362</v>
      </c>
      <c r="B397" s="16" t="s">
        <v>350</v>
      </c>
      <c r="C397" s="16" t="s">
        <v>363</v>
      </c>
      <c r="D397" s="33" t="s">
        <v>17</v>
      </c>
      <c r="E397" s="17">
        <f t="shared" si="25"/>
        <v>1236190</v>
      </c>
      <c r="F397" s="17">
        <f t="shared" si="25"/>
        <v>1236190</v>
      </c>
      <c r="G397" s="9"/>
    </row>
    <row r="398" spans="1:7" ht="34.65" customHeight="1" outlineLevel="2">
      <c r="A398" s="15" t="s">
        <v>297</v>
      </c>
      <c r="B398" s="16" t="s">
        <v>350</v>
      </c>
      <c r="C398" s="16" t="s">
        <v>363</v>
      </c>
      <c r="D398" s="33" t="s">
        <v>298</v>
      </c>
      <c r="E398" s="17">
        <f t="shared" si="25"/>
        <v>1236190</v>
      </c>
      <c r="F398" s="17">
        <f t="shared" si="25"/>
        <v>1236190</v>
      </c>
      <c r="G398" s="9"/>
    </row>
    <row r="399" spans="1:7" ht="21.3" customHeight="1" outlineLevel="2">
      <c r="A399" s="15" t="s">
        <v>299</v>
      </c>
      <c r="B399" s="16" t="s">
        <v>350</v>
      </c>
      <c r="C399" s="16" t="s">
        <v>363</v>
      </c>
      <c r="D399" s="33" t="s">
        <v>300</v>
      </c>
      <c r="E399" s="17">
        <f>'[2]прил 8'!F553</f>
        <v>1236190</v>
      </c>
      <c r="F399" s="17">
        <f>'[2]прил 8'!G553</f>
        <v>1236190</v>
      </c>
      <c r="G399" s="9"/>
    </row>
    <row r="400" spans="1:7" s="34" customFormat="1" ht="36" outlineLevel="3">
      <c r="A400" s="10" t="s">
        <v>364</v>
      </c>
      <c r="B400" s="11" t="s">
        <v>350</v>
      </c>
      <c r="C400" s="11" t="s">
        <v>365</v>
      </c>
      <c r="D400" s="11" t="s">
        <v>17</v>
      </c>
      <c r="E400" s="12">
        <f t="shared" ref="E400:F403" si="26">E401</f>
        <v>20099530.370000001</v>
      </c>
      <c r="F400" s="12">
        <f t="shared" si="26"/>
        <v>19036919.329999998</v>
      </c>
      <c r="G400" s="21"/>
    </row>
    <row r="401" spans="1:7" ht="38.25" customHeight="1" outlineLevel="4">
      <c r="A401" s="15" t="s">
        <v>366</v>
      </c>
      <c r="B401" s="16" t="s">
        <v>350</v>
      </c>
      <c r="C401" s="16" t="s">
        <v>367</v>
      </c>
      <c r="D401" s="16" t="s">
        <v>17</v>
      </c>
      <c r="E401" s="17">
        <f t="shared" si="26"/>
        <v>20099530.370000001</v>
      </c>
      <c r="F401" s="17">
        <f t="shared" si="26"/>
        <v>19036919.329999998</v>
      </c>
      <c r="G401" s="9"/>
    </row>
    <row r="402" spans="1:7" ht="36" customHeight="1" outlineLevel="5">
      <c r="A402" s="15" t="s">
        <v>368</v>
      </c>
      <c r="B402" s="16" t="s">
        <v>350</v>
      </c>
      <c r="C402" s="16" t="s">
        <v>369</v>
      </c>
      <c r="D402" s="16" t="s">
        <v>17</v>
      </c>
      <c r="E402" s="17">
        <f t="shared" si="26"/>
        <v>20099530.370000001</v>
      </c>
      <c r="F402" s="17">
        <f t="shared" si="26"/>
        <v>19036919.329999998</v>
      </c>
      <c r="G402" s="9"/>
    </row>
    <row r="403" spans="1:7" ht="36" outlineLevel="6">
      <c r="A403" s="15" t="s">
        <v>297</v>
      </c>
      <c r="B403" s="16" t="s">
        <v>350</v>
      </c>
      <c r="C403" s="16" t="s">
        <v>369</v>
      </c>
      <c r="D403" s="16" t="s">
        <v>298</v>
      </c>
      <c r="E403" s="17">
        <f t="shared" si="26"/>
        <v>20099530.370000001</v>
      </c>
      <c r="F403" s="17">
        <f t="shared" si="26"/>
        <v>19036919.329999998</v>
      </c>
      <c r="G403" s="9"/>
    </row>
    <row r="404" spans="1:7" ht="18" customHeight="1" outlineLevel="5">
      <c r="A404" s="15" t="s">
        <v>299</v>
      </c>
      <c r="B404" s="16" t="s">
        <v>350</v>
      </c>
      <c r="C404" s="16" t="s">
        <v>369</v>
      </c>
      <c r="D404" s="16" t="s">
        <v>300</v>
      </c>
      <c r="E404" s="17">
        <f>'[2]прил 8'!F331</f>
        <v>20099530.370000001</v>
      </c>
      <c r="F404" s="17">
        <f>'[2]прил 8'!G331</f>
        <v>19036919.329999998</v>
      </c>
      <c r="G404" s="9"/>
    </row>
    <row r="405" spans="1:7" outlineLevel="6">
      <c r="A405" s="15" t="s">
        <v>370</v>
      </c>
      <c r="B405" s="16" t="s">
        <v>371</v>
      </c>
      <c r="C405" s="16" t="s">
        <v>16</v>
      </c>
      <c r="D405" s="16" t="s">
        <v>17</v>
      </c>
      <c r="E405" s="17">
        <f>E406</f>
        <v>195000</v>
      </c>
      <c r="F405" s="17">
        <f>F406</f>
        <v>195000</v>
      </c>
      <c r="G405" s="9"/>
    </row>
    <row r="406" spans="1:7" s="35" customFormat="1" ht="36">
      <c r="A406" s="10" t="s">
        <v>289</v>
      </c>
      <c r="B406" s="11" t="s">
        <v>371</v>
      </c>
      <c r="C406" s="11" t="s">
        <v>290</v>
      </c>
      <c r="D406" s="11" t="s">
        <v>17</v>
      </c>
      <c r="E406" s="12">
        <f>E407+E412</f>
        <v>195000</v>
      </c>
      <c r="F406" s="12">
        <f>F407+F412</f>
        <v>195000</v>
      </c>
      <c r="G406" s="21"/>
    </row>
    <row r="407" spans="1:7" ht="18" customHeight="1" outlineLevel="1">
      <c r="A407" s="15" t="s">
        <v>372</v>
      </c>
      <c r="B407" s="16" t="s">
        <v>371</v>
      </c>
      <c r="C407" s="16" t="s">
        <v>318</v>
      </c>
      <c r="D407" s="16" t="s">
        <v>17</v>
      </c>
      <c r="E407" s="17">
        <f>E408</f>
        <v>70000</v>
      </c>
      <c r="F407" s="17">
        <f>F408</f>
        <v>70000</v>
      </c>
      <c r="G407" s="9"/>
    </row>
    <row r="408" spans="1:7" ht="36" outlineLevel="2">
      <c r="A408" s="15" t="s">
        <v>329</v>
      </c>
      <c r="B408" s="16" t="s">
        <v>371</v>
      </c>
      <c r="C408" s="16" t="s">
        <v>330</v>
      </c>
      <c r="D408" s="16" t="s">
        <v>17</v>
      </c>
      <c r="E408" s="17">
        <f t="shared" ref="E408:F410" si="27">E409</f>
        <v>70000</v>
      </c>
      <c r="F408" s="17">
        <f t="shared" si="27"/>
        <v>70000</v>
      </c>
      <c r="G408" s="9"/>
    </row>
    <row r="409" spans="1:7" ht="18" customHeight="1" outlineLevel="2">
      <c r="A409" s="15" t="s">
        <v>373</v>
      </c>
      <c r="B409" s="16" t="s">
        <v>371</v>
      </c>
      <c r="C409" s="16" t="s">
        <v>374</v>
      </c>
      <c r="D409" s="16" t="s">
        <v>17</v>
      </c>
      <c r="E409" s="17">
        <f t="shared" si="27"/>
        <v>70000</v>
      </c>
      <c r="F409" s="17">
        <f t="shared" si="27"/>
        <v>70000</v>
      </c>
      <c r="G409" s="9"/>
    </row>
    <row r="410" spans="1:7" ht="18" customHeight="1" outlineLevel="2">
      <c r="A410" s="15" t="s">
        <v>34</v>
      </c>
      <c r="B410" s="16" t="s">
        <v>371</v>
      </c>
      <c r="C410" s="16" t="s">
        <v>374</v>
      </c>
      <c r="D410" s="16" t="s">
        <v>35</v>
      </c>
      <c r="E410" s="17">
        <f t="shared" si="27"/>
        <v>70000</v>
      </c>
      <c r="F410" s="17">
        <f t="shared" si="27"/>
        <v>70000</v>
      </c>
      <c r="G410" s="9"/>
    </row>
    <row r="411" spans="1:7" ht="36" outlineLevel="2">
      <c r="A411" s="15" t="s">
        <v>36</v>
      </c>
      <c r="B411" s="16" t="s">
        <v>371</v>
      </c>
      <c r="C411" s="16" t="s">
        <v>374</v>
      </c>
      <c r="D411" s="16" t="s">
        <v>37</v>
      </c>
      <c r="E411" s="17">
        <f>'[2]прил 8'!F560</f>
        <v>70000</v>
      </c>
      <c r="F411" s="17">
        <f>'[2]прил 8'!G560</f>
        <v>70000</v>
      </c>
      <c r="G411" s="9"/>
    </row>
    <row r="412" spans="1:7" ht="24" customHeight="1" outlineLevel="1">
      <c r="A412" s="15" t="s">
        <v>375</v>
      </c>
      <c r="B412" s="16" t="s">
        <v>371</v>
      </c>
      <c r="C412" s="16" t="s">
        <v>376</v>
      </c>
      <c r="D412" s="16" t="s">
        <v>17</v>
      </c>
      <c r="E412" s="17">
        <f t="shared" ref="E412:F414" si="28">E413</f>
        <v>125000</v>
      </c>
      <c r="F412" s="17">
        <f t="shared" si="28"/>
        <v>125000</v>
      </c>
      <c r="G412" s="9"/>
    </row>
    <row r="413" spans="1:7" outlineLevel="2">
      <c r="A413" s="15" t="s">
        <v>377</v>
      </c>
      <c r="B413" s="16" t="s">
        <v>371</v>
      </c>
      <c r="C413" s="16" t="s">
        <v>378</v>
      </c>
      <c r="D413" s="16" t="s">
        <v>17</v>
      </c>
      <c r="E413" s="17">
        <f t="shared" si="28"/>
        <v>125000</v>
      </c>
      <c r="F413" s="17">
        <f t="shared" si="28"/>
        <v>125000</v>
      </c>
      <c r="G413" s="9"/>
    </row>
    <row r="414" spans="1:7" ht="18.75" customHeight="1" outlineLevel="3">
      <c r="A414" s="15" t="s">
        <v>34</v>
      </c>
      <c r="B414" s="16" t="s">
        <v>371</v>
      </c>
      <c r="C414" s="16" t="s">
        <v>378</v>
      </c>
      <c r="D414" s="16" t="s">
        <v>35</v>
      </c>
      <c r="E414" s="17">
        <f t="shared" si="28"/>
        <v>125000</v>
      </c>
      <c r="F414" s="17">
        <f t="shared" si="28"/>
        <v>125000</v>
      </c>
      <c r="G414" s="9"/>
    </row>
    <row r="415" spans="1:7" ht="39.299999999999997" customHeight="1" outlineLevel="4">
      <c r="A415" s="15" t="s">
        <v>36</v>
      </c>
      <c r="B415" s="16" t="s">
        <v>371</v>
      </c>
      <c r="C415" s="16" t="s">
        <v>378</v>
      </c>
      <c r="D415" s="16" t="s">
        <v>37</v>
      </c>
      <c r="E415" s="17">
        <f>'[2]прил 8'!F564</f>
        <v>125000</v>
      </c>
      <c r="F415" s="17">
        <f>'[2]прил 8'!G564</f>
        <v>125000</v>
      </c>
      <c r="G415" s="9"/>
    </row>
    <row r="416" spans="1:7" outlineLevel="5">
      <c r="A416" s="15" t="s">
        <v>379</v>
      </c>
      <c r="B416" s="16" t="s">
        <v>380</v>
      </c>
      <c r="C416" s="16" t="s">
        <v>16</v>
      </c>
      <c r="D416" s="16" t="s">
        <v>17</v>
      </c>
      <c r="E416" s="17">
        <f>E417</f>
        <v>22802878.02</v>
      </c>
      <c r="F416" s="17">
        <f>F417</f>
        <v>22362992.629999999</v>
      </c>
      <c r="G416" s="9"/>
    </row>
    <row r="417" spans="1:9" ht="36" outlineLevel="6">
      <c r="A417" s="10" t="s">
        <v>381</v>
      </c>
      <c r="B417" s="11" t="s">
        <v>380</v>
      </c>
      <c r="C417" s="11" t="s">
        <v>290</v>
      </c>
      <c r="D417" s="11" t="s">
        <v>17</v>
      </c>
      <c r="E417" s="17">
        <f>E418+E436</f>
        <v>22802878.02</v>
      </c>
      <c r="F417" s="17">
        <f>F418+F436</f>
        <v>22362992.629999999</v>
      </c>
      <c r="G417" s="9"/>
    </row>
    <row r="418" spans="1:9" s="14" customFormat="1" ht="39.75" customHeight="1">
      <c r="A418" s="15" t="s">
        <v>382</v>
      </c>
      <c r="B418" s="16" t="s">
        <v>380</v>
      </c>
      <c r="C418" s="16" t="s">
        <v>383</v>
      </c>
      <c r="D418" s="16" t="s">
        <v>17</v>
      </c>
      <c r="E418" s="17">
        <f>E419+E426+E433</f>
        <v>20087758.02</v>
      </c>
      <c r="F418" s="17">
        <f>F419+F426+F433</f>
        <v>19647872.629999999</v>
      </c>
      <c r="G418" s="9"/>
    </row>
    <row r="419" spans="1:9" ht="39.299999999999997" customHeight="1" outlineLevel="1">
      <c r="A419" s="15" t="s">
        <v>32</v>
      </c>
      <c r="B419" s="16" t="s">
        <v>380</v>
      </c>
      <c r="C419" s="16" t="s">
        <v>384</v>
      </c>
      <c r="D419" s="16" t="s">
        <v>17</v>
      </c>
      <c r="E419" s="17">
        <f>E420+E422+E424</f>
        <v>5373360</v>
      </c>
      <c r="F419" s="17">
        <f>F420+F422+F424</f>
        <v>5775522</v>
      </c>
      <c r="G419" s="9"/>
    </row>
    <row r="420" spans="1:9" ht="36.75" customHeight="1" outlineLevel="2">
      <c r="A420" s="15" t="s">
        <v>24</v>
      </c>
      <c r="B420" s="16" t="s">
        <v>380</v>
      </c>
      <c r="C420" s="16" t="s">
        <v>384</v>
      </c>
      <c r="D420" s="16" t="s">
        <v>25</v>
      </c>
      <c r="E420" s="17">
        <f>E421</f>
        <v>5093360</v>
      </c>
      <c r="F420" s="17">
        <f>F421</f>
        <v>5495522</v>
      </c>
      <c r="G420" s="9"/>
    </row>
    <row r="421" spans="1:9" ht="18" customHeight="1" outlineLevel="4">
      <c r="A421" s="15" t="s">
        <v>26</v>
      </c>
      <c r="B421" s="16" t="s">
        <v>380</v>
      </c>
      <c r="C421" s="16" t="s">
        <v>384</v>
      </c>
      <c r="D421" s="16" t="s">
        <v>27</v>
      </c>
      <c r="E421" s="17">
        <f>'[2]прил 8'!F570</f>
        <v>5093360</v>
      </c>
      <c r="F421" s="17">
        <f>'[2]прил 8'!G570</f>
        <v>5495522</v>
      </c>
      <c r="G421" s="9"/>
    </row>
    <row r="422" spans="1:9" ht="18" customHeight="1" outlineLevel="5">
      <c r="A422" s="15" t="s">
        <v>34</v>
      </c>
      <c r="B422" s="16" t="s">
        <v>380</v>
      </c>
      <c r="C422" s="16" t="s">
        <v>384</v>
      </c>
      <c r="D422" s="16" t="s">
        <v>35</v>
      </c>
      <c r="E422" s="17">
        <f>E423</f>
        <v>280000</v>
      </c>
      <c r="F422" s="17">
        <f>F423</f>
        <v>280000</v>
      </c>
      <c r="G422" s="9"/>
    </row>
    <row r="423" spans="1:9" ht="36" customHeight="1" outlineLevel="6">
      <c r="A423" s="15" t="s">
        <v>36</v>
      </c>
      <c r="B423" s="16" t="s">
        <v>380</v>
      </c>
      <c r="C423" s="16" t="s">
        <v>384</v>
      </c>
      <c r="D423" s="16" t="s">
        <v>37</v>
      </c>
      <c r="E423" s="17">
        <f>'[2]прил 8'!F572</f>
        <v>280000</v>
      </c>
      <c r="F423" s="17">
        <f>'[2]прил 8'!G572</f>
        <v>280000</v>
      </c>
      <c r="G423" s="9"/>
    </row>
    <row r="424" spans="1:9" hidden="1" outlineLevel="4">
      <c r="A424" s="15" t="s">
        <v>38</v>
      </c>
      <c r="B424" s="16" t="s">
        <v>380</v>
      </c>
      <c r="C424" s="16" t="s">
        <v>384</v>
      </c>
      <c r="D424" s="16" t="s">
        <v>39</v>
      </c>
      <c r="E424" s="17">
        <f>E425</f>
        <v>0</v>
      </c>
      <c r="F424" s="17">
        <f>F425</f>
        <v>0</v>
      </c>
      <c r="G424" s="9"/>
    </row>
    <row r="425" spans="1:9" hidden="1" outlineLevel="5">
      <c r="A425" s="15" t="s">
        <v>40</v>
      </c>
      <c r="B425" s="16" t="s">
        <v>380</v>
      </c>
      <c r="C425" s="16" t="s">
        <v>384</v>
      </c>
      <c r="D425" s="16" t="s">
        <v>41</v>
      </c>
      <c r="E425" s="17">
        <f>'[2]прил '!F631</f>
        <v>0</v>
      </c>
      <c r="F425" s="17">
        <f>'[2]прил '!G631</f>
        <v>0</v>
      </c>
      <c r="G425" s="9"/>
    </row>
    <row r="426" spans="1:9" ht="36" outlineLevel="6">
      <c r="A426" s="15" t="s">
        <v>73</v>
      </c>
      <c r="B426" s="16" t="s">
        <v>380</v>
      </c>
      <c r="C426" s="16" t="s">
        <v>385</v>
      </c>
      <c r="D426" s="16" t="s">
        <v>17</v>
      </c>
      <c r="E426" s="17">
        <f>E427+E429+E431</f>
        <v>12760192.02</v>
      </c>
      <c r="F426" s="17">
        <f>F427+F429+F431</f>
        <v>11736367.629999999</v>
      </c>
      <c r="G426" s="9"/>
    </row>
    <row r="427" spans="1:9" s="14" customFormat="1" ht="54.75" customHeight="1">
      <c r="A427" s="15" t="s">
        <v>24</v>
      </c>
      <c r="B427" s="16" t="s">
        <v>380</v>
      </c>
      <c r="C427" s="16" t="s">
        <v>385</v>
      </c>
      <c r="D427" s="16" t="s">
        <v>25</v>
      </c>
      <c r="E427" s="17">
        <f>E428</f>
        <v>11374841.02</v>
      </c>
      <c r="F427" s="17">
        <f>F428</f>
        <v>10651744.629999999</v>
      </c>
      <c r="G427" s="9"/>
    </row>
    <row r="428" spans="1:9">
      <c r="A428" s="15" t="s">
        <v>75</v>
      </c>
      <c r="B428" s="16" t="s">
        <v>380</v>
      </c>
      <c r="C428" s="16" t="s">
        <v>385</v>
      </c>
      <c r="D428" s="16" t="s">
        <v>76</v>
      </c>
      <c r="E428" s="17">
        <f>'[2]прил 8'!F577</f>
        <v>11374841.02</v>
      </c>
      <c r="F428" s="17">
        <f>'[2]прил 8'!G577</f>
        <v>10651744.629999999</v>
      </c>
      <c r="G428" s="9"/>
    </row>
    <row r="429" spans="1:9" ht="18" customHeight="1">
      <c r="A429" s="15" t="s">
        <v>34</v>
      </c>
      <c r="B429" s="16" t="s">
        <v>380</v>
      </c>
      <c r="C429" s="16" t="s">
        <v>385</v>
      </c>
      <c r="D429" s="16" t="s">
        <v>35</v>
      </c>
      <c r="E429" s="17">
        <f>E430</f>
        <v>1354600</v>
      </c>
      <c r="F429" s="17">
        <f>F430</f>
        <v>1054600</v>
      </c>
      <c r="G429" s="9"/>
    </row>
    <row r="430" spans="1:9" ht="36">
      <c r="A430" s="15" t="s">
        <v>36</v>
      </c>
      <c r="B430" s="16" t="s">
        <v>380</v>
      </c>
      <c r="C430" s="16" t="s">
        <v>385</v>
      </c>
      <c r="D430" s="16" t="s">
        <v>37</v>
      </c>
      <c r="E430" s="17">
        <f>'[2]прил 8'!F579</f>
        <v>1354600</v>
      </c>
      <c r="F430" s="17">
        <f>'[2]прил 8'!G579</f>
        <v>1054600</v>
      </c>
      <c r="G430" s="9"/>
      <c r="H430" s="36"/>
      <c r="I430" s="36"/>
    </row>
    <row r="431" spans="1:9">
      <c r="A431" s="15" t="s">
        <v>38</v>
      </c>
      <c r="B431" s="16" t="s">
        <v>380</v>
      </c>
      <c r="C431" s="16" t="s">
        <v>385</v>
      </c>
      <c r="D431" s="16" t="s">
        <v>39</v>
      </c>
      <c r="E431" s="17">
        <f>E432</f>
        <v>30751</v>
      </c>
      <c r="F431" s="17">
        <f>F432</f>
        <v>30023</v>
      </c>
      <c r="G431" s="9"/>
      <c r="H431" s="36"/>
      <c r="I431" s="36"/>
    </row>
    <row r="432" spans="1:9">
      <c r="A432" s="15" t="s">
        <v>40</v>
      </c>
      <c r="B432" s="16" t="s">
        <v>380</v>
      </c>
      <c r="C432" s="16" t="s">
        <v>385</v>
      </c>
      <c r="D432" s="16" t="s">
        <v>41</v>
      </c>
      <c r="E432" s="17">
        <f>'[2]прил 8'!F581</f>
        <v>30751</v>
      </c>
      <c r="F432" s="17">
        <f>'[2]прил 8'!G581</f>
        <v>30023</v>
      </c>
      <c r="G432" s="9"/>
      <c r="H432" s="36"/>
      <c r="I432" s="36"/>
    </row>
    <row r="433" spans="1:9" ht="39.299999999999997" customHeight="1">
      <c r="A433" s="15" t="s">
        <v>386</v>
      </c>
      <c r="B433" s="16" t="s">
        <v>380</v>
      </c>
      <c r="C433" s="16" t="s">
        <v>387</v>
      </c>
      <c r="D433" s="16" t="s">
        <v>17</v>
      </c>
      <c r="E433" s="17">
        <f>E434</f>
        <v>1954206</v>
      </c>
      <c r="F433" s="17">
        <f>F434</f>
        <v>2135983</v>
      </c>
      <c r="G433" s="9"/>
      <c r="H433" s="36"/>
      <c r="I433" s="36"/>
    </row>
    <row r="434" spans="1:9" ht="36">
      <c r="A434" s="15" t="s">
        <v>297</v>
      </c>
      <c r="B434" s="16" t="s">
        <v>380</v>
      </c>
      <c r="C434" s="16" t="s">
        <v>387</v>
      </c>
      <c r="D434" s="16" t="s">
        <v>298</v>
      </c>
      <c r="E434" s="17">
        <f>E435</f>
        <v>1954206</v>
      </c>
      <c r="F434" s="17">
        <f>F435</f>
        <v>2135983</v>
      </c>
      <c r="G434" s="9"/>
      <c r="H434" s="36"/>
      <c r="I434" s="36"/>
    </row>
    <row r="435" spans="1:9">
      <c r="A435" s="15" t="s">
        <v>388</v>
      </c>
      <c r="B435" s="16" t="s">
        <v>380</v>
      </c>
      <c r="C435" s="16" t="s">
        <v>387</v>
      </c>
      <c r="D435" s="16" t="s">
        <v>389</v>
      </c>
      <c r="E435" s="17">
        <f>'[2]прил 8'!F583</f>
        <v>1954206</v>
      </c>
      <c r="F435" s="17">
        <f>'[2]прил 8'!G584</f>
        <v>2135983</v>
      </c>
      <c r="G435" s="9"/>
      <c r="H435" s="36"/>
      <c r="I435" s="36"/>
    </row>
    <row r="436" spans="1:9" ht="36">
      <c r="A436" s="15" t="s">
        <v>390</v>
      </c>
      <c r="B436" s="16" t="s">
        <v>380</v>
      </c>
      <c r="C436" s="16" t="s">
        <v>318</v>
      </c>
      <c r="D436" s="16" t="s">
        <v>17</v>
      </c>
      <c r="E436" s="17">
        <f t="shared" ref="E436:F441" si="29">E437</f>
        <v>2715120</v>
      </c>
      <c r="F436" s="17">
        <f t="shared" si="29"/>
        <v>2715120</v>
      </c>
      <c r="G436" s="9"/>
      <c r="H436" s="36"/>
      <c r="I436" s="36"/>
    </row>
    <row r="437" spans="1:9" ht="36">
      <c r="A437" s="15" t="s">
        <v>336</v>
      </c>
      <c r="B437" s="16" t="s">
        <v>380</v>
      </c>
      <c r="C437" s="16" t="s">
        <v>337</v>
      </c>
      <c r="D437" s="16" t="s">
        <v>17</v>
      </c>
      <c r="E437" s="17">
        <f t="shared" si="29"/>
        <v>2715120</v>
      </c>
      <c r="F437" s="17">
        <f t="shared" si="29"/>
        <v>2715120</v>
      </c>
      <c r="G437" s="9"/>
      <c r="H437" s="36"/>
      <c r="I437" s="36"/>
    </row>
    <row r="438" spans="1:9" ht="54">
      <c r="A438" s="18" t="s">
        <v>391</v>
      </c>
      <c r="B438" s="16" t="s">
        <v>380</v>
      </c>
      <c r="C438" s="16" t="s">
        <v>392</v>
      </c>
      <c r="D438" s="16" t="s">
        <v>17</v>
      </c>
      <c r="E438" s="17">
        <f>E441+E439+E443</f>
        <v>2715120</v>
      </c>
      <c r="F438" s="17">
        <f>F441+F439+F443</f>
        <v>2715120</v>
      </c>
      <c r="G438" s="9"/>
      <c r="H438" s="36"/>
      <c r="I438" s="36"/>
    </row>
    <row r="439" spans="1:9" ht="36">
      <c r="A439" s="15" t="s">
        <v>34</v>
      </c>
      <c r="B439" s="16" t="s">
        <v>380</v>
      </c>
      <c r="C439" s="16" t="s">
        <v>392</v>
      </c>
      <c r="D439" s="16" t="s">
        <v>35</v>
      </c>
      <c r="E439" s="17">
        <f>E440</f>
        <v>2000</v>
      </c>
      <c r="F439" s="17">
        <f>F440</f>
        <v>2000</v>
      </c>
      <c r="G439" s="9"/>
      <c r="H439" s="36"/>
      <c r="I439" s="36"/>
    </row>
    <row r="440" spans="1:9" ht="36">
      <c r="A440" s="15" t="s">
        <v>36</v>
      </c>
      <c r="B440" s="16" t="s">
        <v>380</v>
      </c>
      <c r="C440" s="16" t="s">
        <v>392</v>
      </c>
      <c r="D440" s="16" t="s">
        <v>37</v>
      </c>
      <c r="E440" s="17">
        <f>'[2]прил 8'!F589</f>
        <v>2000</v>
      </c>
      <c r="F440" s="17">
        <f>'[2]прил 8'!G589</f>
        <v>2000</v>
      </c>
      <c r="G440" s="9"/>
      <c r="H440" s="36"/>
      <c r="I440" s="36"/>
    </row>
    <row r="441" spans="1:9">
      <c r="A441" s="15" t="s">
        <v>393</v>
      </c>
      <c r="B441" s="16" t="s">
        <v>380</v>
      </c>
      <c r="C441" s="16" t="s">
        <v>392</v>
      </c>
      <c r="D441" s="16" t="s">
        <v>394</v>
      </c>
      <c r="E441" s="17">
        <f t="shared" si="29"/>
        <v>320000</v>
      </c>
      <c r="F441" s="17">
        <f t="shared" si="29"/>
        <v>320000</v>
      </c>
      <c r="G441" s="9"/>
      <c r="H441" s="36"/>
      <c r="I441" s="36"/>
    </row>
    <row r="442" spans="1:9" ht="36">
      <c r="A442" s="15" t="s">
        <v>395</v>
      </c>
      <c r="B442" s="16" t="s">
        <v>380</v>
      </c>
      <c r="C442" s="16" t="s">
        <v>392</v>
      </c>
      <c r="D442" s="16" t="s">
        <v>396</v>
      </c>
      <c r="E442" s="17">
        <f>'[2]прил 8'!F591</f>
        <v>320000</v>
      </c>
      <c r="F442" s="17">
        <f>'[2]прил 8'!G591</f>
        <v>320000</v>
      </c>
      <c r="G442" s="9"/>
      <c r="H442" s="36"/>
      <c r="I442" s="36"/>
    </row>
    <row r="443" spans="1:9" ht="36">
      <c r="A443" s="15" t="s">
        <v>297</v>
      </c>
      <c r="B443" s="16" t="s">
        <v>380</v>
      </c>
      <c r="C443" s="16" t="s">
        <v>392</v>
      </c>
      <c r="D443" s="16" t="s">
        <v>298</v>
      </c>
      <c r="E443" s="17">
        <f>E444</f>
        <v>2393120</v>
      </c>
      <c r="F443" s="17">
        <f>F444</f>
        <v>2393120</v>
      </c>
      <c r="G443" s="9"/>
      <c r="H443" s="36"/>
      <c r="I443" s="36"/>
    </row>
    <row r="444" spans="1:9">
      <c r="A444" s="15" t="s">
        <v>299</v>
      </c>
      <c r="B444" s="16" t="s">
        <v>380</v>
      </c>
      <c r="C444" s="16" t="s">
        <v>392</v>
      </c>
      <c r="D444" s="16" t="s">
        <v>300</v>
      </c>
      <c r="E444" s="17">
        <f>'[2]прил 8'!F593</f>
        <v>2393120</v>
      </c>
      <c r="F444" s="17">
        <f>'[2]прил 8'!G593</f>
        <v>2393120</v>
      </c>
      <c r="G444" s="9"/>
      <c r="H444" s="36"/>
      <c r="I444" s="36"/>
    </row>
    <row r="445" spans="1:9">
      <c r="A445" s="10" t="s">
        <v>397</v>
      </c>
      <c r="B445" s="11" t="s">
        <v>398</v>
      </c>
      <c r="C445" s="11" t="s">
        <v>16</v>
      </c>
      <c r="D445" s="11" t="s">
        <v>17</v>
      </c>
      <c r="E445" s="12">
        <f>E446</f>
        <v>36679498.950000003</v>
      </c>
      <c r="F445" s="12">
        <f>F446</f>
        <v>36194001.609999999</v>
      </c>
      <c r="G445" s="22"/>
      <c r="H445" s="22" t="e">
        <f>#REF!</f>
        <v>#REF!</v>
      </c>
      <c r="I445" s="36"/>
    </row>
    <row r="446" spans="1:9">
      <c r="A446" s="15" t="s">
        <v>399</v>
      </c>
      <c r="B446" s="16" t="s">
        <v>400</v>
      </c>
      <c r="C446" s="16" t="s">
        <v>16</v>
      </c>
      <c r="D446" s="16" t="s">
        <v>17</v>
      </c>
      <c r="E446" s="17">
        <f>E447</f>
        <v>36679498.950000003</v>
      </c>
      <c r="F446" s="17">
        <f>F447</f>
        <v>36194001.609999999</v>
      </c>
      <c r="G446" s="9"/>
      <c r="H446" s="36"/>
      <c r="I446" s="36"/>
    </row>
    <row r="447" spans="1:9" ht="39.75" customHeight="1">
      <c r="A447" s="10" t="s">
        <v>401</v>
      </c>
      <c r="B447" s="11" t="s">
        <v>400</v>
      </c>
      <c r="C447" s="11" t="s">
        <v>365</v>
      </c>
      <c r="D447" s="11" t="s">
        <v>17</v>
      </c>
      <c r="E447" s="17">
        <f>E448+E462+E458</f>
        <v>36679498.950000003</v>
      </c>
      <c r="F447" s="17">
        <f>F448+F462+F458</f>
        <v>36194001.609999999</v>
      </c>
      <c r="G447" s="9"/>
      <c r="H447" s="36"/>
      <c r="I447" s="36"/>
    </row>
    <row r="448" spans="1:9" ht="36">
      <c r="A448" s="15" t="s">
        <v>402</v>
      </c>
      <c r="B448" s="16" t="s">
        <v>400</v>
      </c>
      <c r="C448" s="16" t="s">
        <v>403</v>
      </c>
      <c r="D448" s="16" t="s">
        <v>17</v>
      </c>
      <c r="E448" s="17">
        <f>E449+E452+E455</f>
        <v>9718145.9399999995</v>
      </c>
      <c r="F448" s="17">
        <f>F449+F452+F455</f>
        <v>9684155.6500000004</v>
      </c>
      <c r="G448" s="9"/>
      <c r="H448" s="36"/>
      <c r="I448" s="36"/>
    </row>
    <row r="449" spans="1:9" ht="39.75" customHeight="1">
      <c r="A449" s="15" t="s">
        <v>404</v>
      </c>
      <c r="B449" s="16" t="s">
        <v>400</v>
      </c>
      <c r="C449" s="16" t="s">
        <v>405</v>
      </c>
      <c r="D449" s="16" t="s">
        <v>17</v>
      </c>
      <c r="E449" s="17">
        <f>E450</f>
        <v>9548443.9199999999</v>
      </c>
      <c r="F449" s="17">
        <f>F450</f>
        <v>9514453.6300000008</v>
      </c>
      <c r="G449" s="9"/>
      <c r="H449" s="36"/>
      <c r="I449" s="36"/>
    </row>
    <row r="450" spans="1:9" ht="36">
      <c r="A450" s="15" t="s">
        <v>297</v>
      </c>
      <c r="B450" s="16" t="s">
        <v>400</v>
      </c>
      <c r="C450" s="16" t="s">
        <v>405</v>
      </c>
      <c r="D450" s="16" t="s">
        <v>298</v>
      </c>
      <c r="E450" s="17">
        <f>E451</f>
        <v>9548443.9199999999</v>
      </c>
      <c r="F450" s="17">
        <f>F451</f>
        <v>9514453.6300000008</v>
      </c>
      <c r="G450" s="9"/>
      <c r="H450" s="36"/>
      <c r="I450" s="36"/>
    </row>
    <row r="451" spans="1:9">
      <c r="A451" s="15" t="s">
        <v>299</v>
      </c>
      <c r="B451" s="16" t="s">
        <v>400</v>
      </c>
      <c r="C451" s="16" t="s">
        <v>405</v>
      </c>
      <c r="D451" s="16" t="s">
        <v>300</v>
      </c>
      <c r="E451" s="17">
        <f>'[2]прил 8'!F338</f>
        <v>9548443.9199999999</v>
      </c>
      <c r="F451" s="17">
        <f>'[2]прил 8'!G338</f>
        <v>9514453.6300000008</v>
      </c>
      <c r="G451" s="9"/>
      <c r="H451" s="36"/>
      <c r="I451" s="36"/>
    </row>
    <row r="452" spans="1:9" ht="54" hidden="1">
      <c r="A452" s="19" t="s">
        <v>406</v>
      </c>
      <c r="B452" s="16" t="s">
        <v>400</v>
      </c>
      <c r="C452" s="16" t="s">
        <v>407</v>
      </c>
      <c r="D452" s="16" t="s">
        <v>17</v>
      </c>
      <c r="E452" s="17">
        <f>E453</f>
        <v>0</v>
      </c>
      <c r="F452" s="17">
        <f>F453</f>
        <v>0</v>
      </c>
      <c r="G452" s="9"/>
      <c r="H452" s="36"/>
      <c r="I452" s="36"/>
    </row>
    <row r="453" spans="1:9" ht="36" hidden="1">
      <c r="A453" s="15" t="s">
        <v>297</v>
      </c>
      <c r="B453" s="16" t="s">
        <v>400</v>
      </c>
      <c r="C453" s="16" t="s">
        <v>407</v>
      </c>
      <c r="D453" s="16" t="s">
        <v>298</v>
      </c>
      <c r="E453" s="17">
        <f>E454</f>
        <v>0</v>
      </c>
      <c r="F453" s="17">
        <f>F454</f>
        <v>0</v>
      </c>
      <c r="G453" s="9"/>
      <c r="H453" s="36"/>
      <c r="I453" s="36"/>
    </row>
    <row r="454" spans="1:9" hidden="1">
      <c r="A454" s="15" t="s">
        <v>299</v>
      </c>
      <c r="B454" s="16" t="s">
        <v>400</v>
      </c>
      <c r="C454" s="16" t="s">
        <v>407</v>
      </c>
      <c r="D454" s="16" t="s">
        <v>300</v>
      </c>
      <c r="E454" s="17">
        <f>'[2]прил 8'!F341</f>
        <v>0</v>
      </c>
      <c r="F454" s="17">
        <f>'[2]прил 8'!G341</f>
        <v>0</v>
      </c>
      <c r="G454" s="9"/>
      <c r="H454" s="36"/>
      <c r="I454" s="36"/>
    </row>
    <row r="455" spans="1:9" ht="36">
      <c r="A455" s="15" t="s">
        <v>408</v>
      </c>
      <c r="B455" s="16" t="s">
        <v>400</v>
      </c>
      <c r="C455" s="16" t="s">
        <v>409</v>
      </c>
      <c r="D455" s="16" t="s">
        <v>17</v>
      </c>
      <c r="E455" s="17">
        <f>E456</f>
        <v>169702.02</v>
      </c>
      <c r="F455" s="17">
        <f>F456</f>
        <v>169702.02</v>
      </c>
      <c r="G455" s="9"/>
      <c r="H455" s="36"/>
      <c r="I455" s="36"/>
    </row>
    <row r="456" spans="1:9" ht="36">
      <c r="A456" s="15" t="s">
        <v>297</v>
      </c>
      <c r="B456" s="16" t="s">
        <v>400</v>
      </c>
      <c r="C456" s="16" t="s">
        <v>409</v>
      </c>
      <c r="D456" s="16" t="s">
        <v>298</v>
      </c>
      <c r="E456" s="17">
        <f>E457</f>
        <v>169702.02</v>
      </c>
      <c r="F456" s="17">
        <f>F457</f>
        <v>169702.02</v>
      </c>
      <c r="G456" s="9"/>
      <c r="H456" s="36"/>
      <c r="I456" s="36"/>
    </row>
    <row r="457" spans="1:9">
      <c r="A457" s="15" t="s">
        <v>299</v>
      </c>
      <c r="B457" s="16" t="s">
        <v>400</v>
      </c>
      <c r="C457" s="16" t="s">
        <v>409</v>
      </c>
      <c r="D457" s="16" t="s">
        <v>300</v>
      </c>
      <c r="E457" s="17">
        <f>'[2]прил 8'!F344</f>
        <v>169702.02</v>
      </c>
      <c r="F457" s="17">
        <f>'[2]прил 8'!G344</f>
        <v>169702.02</v>
      </c>
      <c r="G457" s="9"/>
      <c r="H457" s="36"/>
      <c r="I457" s="36"/>
    </row>
    <row r="458" spans="1:9" ht="36">
      <c r="A458" s="15" t="s">
        <v>410</v>
      </c>
      <c r="B458" s="16" t="s">
        <v>400</v>
      </c>
      <c r="C458" s="16" t="s">
        <v>411</v>
      </c>
      <c r="D458" s="16" t="s">
        <v>17</v>
      </c>
      <c r="E458" s="17">
        <f t="shared" ref="E458:F460" si="30">E459</f>
        <v>24589059.219999999</v>
      </c>
      <c r="F458" s="17">
        <f t="shared" si="30"/>
        <v>24116458.77</v>
      </c>
      <c r="G458" s="9"/>
      <c r="H458" s="36"/>
      <c r="I458" s="36"/>
    </row>
    <row r="459" spans="1:9" ht="36" customHeight="1">
      <c r="A459" s="15" t="s">
        <v>404</v>
      </c>
      <c r="B459" s="16" t="s">
        <v>400</v>
      </c>
      <c r="C459" s="16" t="s">
        <v>412</v>
      </c>
      <c r="D459" s="16" t="s">
        <v>17</v>
      </c>
      <c r="E459" s="17">
        <f t="shared" si="30"/>
        <v>24589059.219999999</v>
      </c>
      <c r="F459" s="17">
        <f t="shared" si="30"/>
        <v>24116458.77</v>
      </c>
      <c r="G459" s="9"/>
      <c r="H459" s="36"/>
      <c r="I459" s="36"/>
    </row>
    <row r="460" spans="1:9" ht="36">
      <c r="A460" s="15" t="s">
        <v>297</v>
      </c>
      <c r="B460" s="16" t="s">
        <v>400</v>
      </c>
      <c r="C460" s="16" t="s">
        <v>412</v>
      </c>
      <c r="D460" s="16" t="s">
        <v>298</v>
      </c>
      <c r="E460" s="17">
        <f t="shared" si="30"/>
        <v>24589059.219999999</v>
      </c>
      <c r="F460" s="17">
        <f t="shared" si="30"/>
        <v>24116458.77</v>
      </c>
      <c r="G460" s="9"/>
      <c r="H460" s="36"/>
      <c r="I460" s="36"/>
    </row>
    <row r="461" spans="1:9" ht="16.5" customHeight="1">
      <c r="A461" s="15" t="s">
        <v>299</v>
      </c>
      <c r="B461" s="16" t="s">
        <v>400</v>
      </c>
      <c r="C461" s="16" t="s">
        <v>412</v>
      </c>
      <c r="D461" s="16" t="s">
        <v>300</v>
      </c>
      <c r="E461" s="17">
        <f>'[2]прил 8'!F348</f>
        <v>24589059.219999999</v>
      </c>
      <c r="F461" s="17">
        <f>'[2]прил 8'!G348</f>
        <v>24116458.77</v>
      </c>
      <c r="G461" s="9"/>
      <c r="H461" s="36"/>
      <c r="I461" s="36"/>
    </row>
    <row r="462" spans="1:9" ht="21.3" customHeight="1">
      <c r="A462" s="15" t="s">
        <v>413</v>
      </c>
      <c r="B462" s="16" t="s">
        <v>400</v>
      </c>
      <c r="C462" s="16" t="s">
        <v>414</v>
      </c>
      <c r="D462" s="16" t="s">
        <v>17</v>
      </c>
      <c r="E462" s="17">
        <f>E463+E466</f>
        <v>2372293.79</v>
      </c>
      <c r="F462" s="17">
        <f>F463+F466</f>
        <v>2393387.19</v>
      </c>
      <c r="G462" s="9"/>
      <c r="H462" s="36"/>
      <c r="I462" s="36"/>
    </row>
    <row r="463" spans="1:9">
      <c r="A463" s="15" t="s">
        <v>415</v>
      </c>
      <c r="B463" s="16" t="s">
        <v>400</v>
      </c>
      <c r="C463" s="16" t="s">
        <v>416</v>
      </c>
      <c r="D463" s="16" t="s">
        <v>17</v>
      </c>
      <c r="E463" s="17">
        <f>E464</f>
        <v>632000</v>
      </c>
      <c r="F463" s="17">
        <f>F464</f>
        <v>632000</v>
      </c>
      <c r="G463" s="9"/>
      <c r="H463" s="36"/>
      <c r="I463" s="36"/>
    </row>
    <row r="464" spans="1:9" ht="36">
      <c r="A464" s="15" t="s">
        <v>297</v>
      </c>
      <c r="B464" s="16" t="s">
        <v>400</v>
      </c>
      <c r="C464" s="16" t="s">
        <v>416</v>
      </c>
      <c r="D464" s="16" t="s">
        <v>298</v>
      </c>
      <c r="E464" s="17">
        <f>E465</f>
        <v>632000</v>
      </c>
      <c r="F464" s="17">
        <f>F465</f>
        <v>632000</v>
      </c>
      <c r="G464" s="9"/>
      <c r="H464" s="36"/>
      <c r="I464" s="36"/>
    </row>
    <row r="465" spans="1:9">
      <c r="A465" s="15" t="s">
        <v>299</v>
      </c>
      <c r="B465" s="16" t="s">
        <v>400</v>
      </c>
      <c r="C465" s="16" t="s">
        <v>416</v>
      </c>
      <c r="D465" s="16" t="s">
        <v>300</v>
      </c>
      <c r="E465" s="17">
        <f>'[2]прил 8'!F352</f>
        <v>632000</v>
      </c>
      <c r="F465" s="17">
        <f>'[2]прил 8'!G352</f>
        <v>632000</v>
      </c>
      <c r="G465" s="9"/>
      <c r="H465" s="36"/>
      <c r="I465" s="36"/>
    </row>
    <row r="466" spans="1:9" ht="43.5" customHeight="1">
      <c r="A466" s="15" t="s">
        <v>417</v>
      </c>
      <c r="B466" s="16" t="s">
        <v>400</v>
      </c>
      <c r="C466" s="16" t="s">
        <v>418</v>
      </c>
      <c r="D466" s="24" t="s">
        <v>17</v>
      </c>
      <c r="E466" s="37">
        <f>E467</f>
        <v>1740293.79</v>
      </c>
      <c r="F466" s="17">
        <f>F467</f>
        <v>1761387.19</v>
      </c>
      <c r="G466" s="9"/>
      <c r="H466" s="36"/>
      <c r="I466" s="36"/>
    </row>
    <row r="467" spans="1:9" ht="34.5" customHeight="1">
      <c r="A467" s="15" t="s">
        <v>297</v>
      </c>
      <c r="B467" s="16" t="s">
        <v>400</v>
      </c>
      <c r="C467" s="16" t="s">
        <v>418</v>
      </c>
      <c r="D467" s="24" t="s">
        <v>298</v>
      </c>
      <c r="E467" s="37">
        <f>E468</f>
        <v>1740293.79</v>
      </c>
      <c r="F467" s="17">
        <f>F468</f>
        <v>1761387.19</v>
      </c>
      <c r="G467" s="9"/>
      <c r="H467" s="36"/>
      <c r="I467" s="36"/>
    </row>
    <row r="468" spans="1:9" ht="34.5" customHeight="1">
      <c r="A468" s="15" t="s">
        <v>299</v>
      </c>
      <c r="B468" s="16" t="s">
        <v>400</v>
      </c>
      <c r="C468" s="16" t="s">
        <v>418</v>
      </c>
      <c r="D468" s="24" t="s">
        <v>300</v>
      </c>
      <c r="E468" s="37">
        <f>'[2]прил 8'!F355</f>
        <v>1740293.79</v>
      </c>
      <c r="F468" s="17">
        <f>'[2]прил 8'!G355</f>
        <v>1761387.19</v>
      </c>
      <c r="G468" s="9"/>
      <c r="H468" s="36"/>
      <c r="I468" s="36"/>
    </row>
    <row r="469" spans="1:9">
      <c r="A469" s="10" t="s">
        <v>419</v>
      </c>
      <c r="B469" s="11" t="s">
        <v>420</v>
      </c>
      <c r="C469" s="11" t="s">
        <v>16</v>
      </c>
      <c r="D469" s="11" t="s">
        <v>17</v>
      </c>
      <c r="E469" s="12">
        <f>E470+E495+E475+E515</f>
        <v>39228391.990000002</v>
      </c>
      <c r="F469" s="12">
        <f>F470+F495+F475+F515</f>
        <v>47809544.780000001</v>
      </c>
      <c r="G469" s="22"/>
      <c r="H469" s="22" t="e">
        <f>#REF!</f>
        <v>#REF!</v>
      </c>
      <c r="I469" s="36"/>
    </row>
    <row r="470" spans="1:9">
      <c r="A470" s="15" t="s">
        <v>421</v>
      </c>
      <c r="B470" s="16" t="s">
        <v>422</v>
      </c>
      <c r="C470" s="16" t="s">
        <v>16</v>
      </c>
      <c r="D470" s="16" t="s">
        <v>17</v>
      </c>
      <c r="E470" s="17">
        <f t="shared" ref="E470:F473" si="31">E471</f>
        <v>6157334</v>
      </c>
      <c r="F470" s="17">
        <f t="shared" si="31"/>
        <v>6157334</v>
      </c>
      <c r="G470" s="9"/>
      <c r="H470" s="36"/>
      <c r="I470" s="36"/>
    </row>
    <row r="471" spans="1:9">
      <c r="A471" s="15" t="s">
        <v>20</v>
      </c>
      <c r="B471" s="16" t="s">
        <v>422</v>
      </c>
      <c r="C471" s="16" t="s">
        <v>21</v>
      </c>
      <c r="D471" s="16" t="s">
        <v>17</v>
      </c>
      <c r="E471" s="17">
        <f t="shared" si="31"/>
        <v>6157334</v>
      </c>
      <c r="F471" s="17">
        <f t="shared" si="31"/>
        <v>6157334</v>
      </c>
      <c r="G471" s="9"/>
      <c r="H471" s="36"/>
      <c r="I471" s="36"/>
    </row>
    <row r="472" spans="1:9">
      <c r="A472" s="15" t="s">
        <v>423</v>
      </c>
      <c r="B472" s="16" t="s">
        <v>422</v>
      </c>
      <c r="C472" s="16" t="s">
        <v>424</v>
      </c>
      <c r="D472" s="16" t="s">
        <v>17</v>
      </c>
      <c r="E472" s="17">
        <f t="shared" si="31"/>
        <v>6157334</v>
      </c>
      <c r="F472" s="17">
        <f t="shared" si="31"/>
        <v>6157334</v>
      </c>
      <c r="G472" s="9"/>
      <c r="H472" s="36"/>
      <c r="I472" s="36"/>
    </row>
    <row r="473" spans="1:9">
      <c r="A473" s="15" t="s">
        <v>393</v>
      </c>
      <c r="B473" s="16" t="s">
        <v>422</v>
      </c>
      <c r="C473" s="16" t="s">
        <v>424</v>
      </c>
      <c r="D473" s="16" t="s">
        <v>394</v>
      </c>
      <c r="E473" s="17">
        <f t="shared" si="31"/>
        <v>6157334</v>
      </c>
      <c r="F473" s="17">
        <f t="shared" si="31"/>
        <v>6157334</v>
      </c>
      <c r="G473" s="9"/>
      <c r="H473" s="36"/>
      <c r="I473" s="36"/>
    </row>
    <row r="474" spans="1:9">
      <c r="A474" s="15" t="s">
        <v>425</v>
      </c>
      <c r="B474" s="16" t="s">
        <v>422</v>
      </c>
      <c r="C474" s="16" t="s">
        <v>424</v>
      </c>
      <c r="D474" s="16" t="s">
        <v>426</v>
      </c>
      <c r="E474" s="17">
        <f>'[2]прил 8'!F361</f>
        <v>6157334</v>
      </c>
      <c r="F474" s="17">
        <f>'[2]прил 8'!G361</f>
        <v>6157334</v>
      </c>
      <c r="G474" s="9"/>
      <c r="H474" s="36"/>
      <c r="I474" s="36"/>
    </row>
    <row r="475" spans="1:9">
      <c r="A475" s="15" t="s">
        <v>427</v>
      </c>
      <c r="B475" s="16" t="s">
        <v>428</v>
      </c>
      <c r="C475" s="16" t="s">
        <v>16</v>
      </c>
      <c r="D475" s="16" t="s">
        <v>17</v>
      </c>
      <c r="E475" s="17">
        <f>E476+E481+E486+E491</f>
        <v>2222021.3200000003</v>
      </c>
      <c r="F475" s="17">
        <f>F476+F481+F486+F491</f>
        <v>939952.86</v>
      </c>
      <c r="G475" s="9"/>
      <c r="H475" s="36"/>
      <c r="I475" s="36"/>
    </row>
    <row r="476" spans="1:9" ht="36">
      <c r="A476" s="10" t="s">
        <v>289</v>
      </c>
      <c r="B476" s="11" t="s">
        <v>428</v>
      </c>
      <c r="C476" s="11" t="s">
        <v>290</v>
      </c>
      <c r="D476" s="11" t="s">
        <v>17</v>
      </c>
      <c r="E476" s="17">
        <f t="shared" ref="E476:F479" si="32">E477</f>
        <v>1310000</v>
      </c>
      <c r="F476" s="17">
        <f t="shared" si="32"/>
        <v>0</v>
      </c>
      <c r="G476" s="9"/>
      <c r="H476" s="36"/>
      <c r="I476" s="36"/>
    </row>
    <row r="477" spans="1:9">
      <c r="A477" s="15" t="s">
        <v>429</v>
      </c>
      <c r="B477" s="16" t="s">
        <v>428</v>
      </c>
      <c r="C477" s="16" t="s">
        <v>430</v>
      </c>
      <c r="D477" s="16" t="s">
        <v>17</v>
      </c>
      <c r="E477" s="17">
        <f t="shared" si="32"/>
        <v>1310000</v>
      </c>
      <c r="F477" s="17">
        <f t="shared" si="32"/>
        <v>0</v>
      </c>
      <c r="G477" s="9"/>
      <c r="H477" s="36"/>
      <c r="I477" s="36"/>
    </row>
    <row r="478" spans="1:9" ht="78.75" customHeight="1">
      <c r="A478" s="18" t="s">
        <v>431</v>
      </c>
      <c r="B478" s="16" t="s">
        <v>428</v>
      </c>
      <c r="C478" s="16" t="s">
        <v>432</v>
      </c>
      <c r="D478" s="16" t="s">
        <v>17</v>
      </c>
      <c r="E478" s="17">
        <f t="shared" si="32"/>
        <v>1310000</v>
      </c>
      <c r="F478" s="17">
        <f t="shared" si="32"/>
        <v>0</v>
      </c>
      <c r="G478" s="9"/>
      <c r="H478" s="36"/>
      <c r="I478" s="36"/>
    </row>
    <row r="479" spans="1:9">
      <c r="A479" s="15" t="s">
        <v>393</v>
      </c>
      <c r="B479" s="16" t="s">
        <v>428</v>
      </c>
      <c r="C479" s="16" t="s">
        <v>432</v>
      </c>
      <c r="D479" s="16" t="s">
        <v>394</v>
      </c>
      <c r="E479" s="17">
        <f t="shared" si="32"/>
        <v>1310000</v>
      </c>
      <c r="F479" s="17">
        <f t="shared" si="32"/>
        <v>0</v>
      </c>
      <c r="G479" s="9"/>
      <c r="H479" s="36"/>
      <c r="I479" s="36"/>
    </row>
    <row r="480" spans="1:9" ht="36">
      <c r="A480" s="15" t="s">
        <v>395</v>
      </c>
      <c r="B480" s="16" t="s">
        <v>428</v>
      </c>
      <c r="C480" s="16" t="s">
        <v>432</v>
      </c>
      <c r="D480" s="16" t="s">
        <v>396</v>
      </c>
      <c r="E480" s="17">
        <f>'[2]прил 8'!F600</f>
        <v>1310000</v>
      </c>
      <c r="F480" s="17">
        <f>'[2]прил 8'!G600</f>
        <v>0</v>
      </c>
      <c r="G480" s="9"/>
      <c r="H480" s="36"/>
      <c r="I480" s="36"/>
    </row>
    <row r="481" spans="1:9" ht="35.549999999999997" customHeight="1">
      <c r="A481" s="38" t="s">
        <v>433</v>
      </c>
      <c r="B481" s="11" t="s">
        <v>428</v>
      </c>
      <c r="C481" s="11" t="s">
        <v>434</v>
      </c>
      <c r="D481" s="11" t="s">
        <v>17</v>
      </c>
      <c r="E481" s="17">
        <f t="shared" ref="E481:F484" si="33">E482</f>
        <v>150000</v>
      </c>
      <c r="F481" s="17">
        <f t="shared" si="33"/>
        <v>150000</v>
      </c>
      <c r="G481" s="9"/>
      <c r="H481" s="36"/>
      <c r="I481" s="36"/>
    </row>
    <row r="482" spans="1:9" ht="37.5" customHeight="1">
      <c r="A482" s="39" t="s">
        <v>435</v>
      </c>
      <c r="B482" s="16" t="s">
        <v>428</v>
      </c>
      <c r="C482" s="16" t="s">
        <v>436</v>
      </c>
      <c r="D482" s="16" t="s">
        <v>17</v>
      </c>
      <c r="E482" s="17">
        <f t="shared" si="33"/>
        <v>150000</v>
      </c>
      <c r="F482" s="17">
        <f t="shared" si="33"/>
        <v>150000</v>
      </c>
      <c r="G482" s="9"/>
      <c r="H482" s="36"/>
      <c r="I482" s="36"/>
    </row>
    <row r="483" spans="1:9" ht="36">
      <c r="A483" s="15" t="s">
        <v>437</v>
      </c>
      <c r="B483" s="16" t="s">
        <v>428</v>
      </c>
      <c r="C483" s="16" t="s">
        <v>438</v>
      </c>
      <c r="D483" s="16" t="s">
        <v>17</v>
      </c>
      <c r="E483" s="17">
        <f t="shared" si="33"/>
        <v>150000</v>
      </c>
      <c r="F483" s="17">
        <f t="shared" si="33"/>
        <v>150000</v>
      </c>
      <c r="G483" s="9"/>
      <c r="H483" s="36"/>
      <c r="I483" s="36"/>
    </row>
    <row r="484" spans="1:9">
      <c r="A484" s="15" t="s">
        <v>393</v>
      </c>
      <c r="B484" s="16" t="s">
        <v>428</v>
      </c>
      <c r="C484" s="16" t="s">
        <v>438</v>
      </c>
      <c r="D484" s="16" t="s">
        <v>394</v>
      </c>
      <c r="E484" s="17">
        <f t="shared" si="33"/>
        <v>150000</v>
      </c>
      <c r="F484" s="17">
        <f t="shared" si="33"/>
        <v>150000</v>
      </c>
      <c r="G484" s="9"/>
      <c r="H484" s="36"/>
      <c r="I484" s="36"/>
    </row>
    <row r="485" spans="1:9" ht="36">
      <c r="A485" s="15" t="s">
        <v>395</v>
      </c>
      <c r="B485" s="16" t="s">
        <v>428</v>
      </c>
      <c r="C485" s="16" t="s">
        <v>438</v>
      </c>
      <c r="D485" s="16" t="s">
        <v>396</v>
      </c>
      <c r="E485" s="17">
        <f>'[2]прил 8'!F367</f>
        <v>150000</v>
      </c>
      <c r="F485" s="17">
        <f>'[2]прил 8'!G367</f>
        <v>150000</v>
      </c>
      <c r="G485" s="9"/>
      <c r="H485" s="36"/>
      <c r="I485" s="36"/>
    </row>
    <row r="486" spans="1:9" ht="38.25" customHeight="1">
      <c r="A486" s="10" t="s">
        <v>439</v>
      </c>
      <c r="B486" s="11" t="s">
        <v>428</v>
      </c>
      <c r="C486" s="11" t="s">
        <v>440</v>
      </c>
      <c r="D486" s="11" t="s">
        <v>17</v>
      </c>
      <c r="E486" s="17">
        <f t="shared" ref="E486:F489" si="34">E487</f>
        <v>662021.32000000007</v>
      </c>
      <c r="F486" s="17">
        <f t="shared" si="34"/>
        <v>689952.86</v>
      </c>
      <c r="G486" s="9"/>
      <c r="H486" s="36"/>
      <c r="I486" s="36"/>
    </row>
    <row r="487" spans="1:9" ht="39.299999999999997" customHeight="1">
      <c r="A487" s="15" t="s">
        <v>441</v>
      </c>
      <c r="B487" s="16" t="s">
        <v>428</v>
      </c>
      <c r="C487" s="16" t="s">
        <v>442</v>
      </c>
      <c r="D487" s="16" t="s">
        <v>17</v>
      </c>
      <c r="E487" s="17">
        <f t="shared" si="34"/>
        <v>662021.32000000007</v>
      </c>
      <c r="F487" s="17">
        <f t="shared" si="34"/>
        <v>689952.86</v>
      </c>
      <c r="G487" s="9"/>
      <c r="H487" s="36"/>
      <c r="I487" s="36"/>
    </row>
    <row r="488" spans="1:9" ht="42.45" customHeight="1">
      <c r="A488" s="15" t="s">
        <v>443</v>
      </c>
      <c r="B488" s="16" t="s">
        <v>428</v>
      </c>
      <c r="C488" s="16" t="s">
        <v>444</v>
      </c>
      <c r="D488" s="16" t="s">
        <v>17</v>
      </c>
      <c r="E488" s="17">
        <f t="shared" si="34"/>
        <v>662021.32000000007</v>
      </c>
      <c r="F488" s="17">
        <f t="shared" si="34"/>
        <v>689952.86</v>
      </c>
      <c r="G488" s="9"/>
      <c r="H488" s="36"/>
      <c r="I488" s="36"/>
    </row>
    <row r="489" spans="1:9">
      <c r="A489" s="15" t="s">
        <v>393</v>
      </c>
      <c r="B489" s="16" t="s">
        <v>428</v>
      </c>
      <c r="C489" s="16" t="s">
        <v>444</v>
      </c>
      <c r="D489" s="16" t="s">
        <v>394</v>
      </c>
      <c r="E489" s="17">
        <f t="shared" si="34"/>
        <v>662021.32000000007</v>
      </c>
      <c r="F489" s="17">
        <f t="shared" si="34"/>
        <v>689952.86</v>
      </c>
      <c r="G489" s="9"/>
      <c r="H489" s="36"/>
      <c r="I489" s="36"/>
    </row>
    <row r="490" spans="1:9" ht="36">
      <c r="A490" s="15" t="s">
        <v>395</v>
      </c>
      <c r="B490" s="16" t="s">
        <v>428</v>
      </c>
      <c r="C490" s="16" t="s">
        <v>444</v>
      </c>
      <c r="D490" s="16" t="s">
        <v>396</v>
      </c>
      <c r="E490" s="17">
        <f>'[2]прил 8'!F372</f>
        <v>662021.32000000007</v>
      </c>
      <c r="F490" s="17">
        <f>'[2]прил 8'!G372</f>
        <v>689952.86</v>
      </c>
      <c r="G490" s="9"/>
      <c r="H490" s="36"/>
      <c r="I490" s="36"/>
    </row>
    <row r="491" spans="1:9" ht="18.75" customHeight="1">
      <c r="A491" s="15" t="s">
        <v>48</v>
      </c>
      <c r="B491" s="16" t="s">
        <v>428</v>
      </c>
      <c r="C491" s="16" t="s">
        <v>21</v>
      </c>
      <c r="D491" s="16" t="s">
        <v>17</v>
      </c>
      <c r="E491" s="17">
        <f t="shared" ref="E491:F493" si="35">E492</f>
        <v>100000</v>
      </c>
      <c r="F491" s="17">
        <f t="shared" si="35"/>
        <v>100000</v>
      </c>
      <c r="G491" s="9"/>
      <c r="H491" s="36"/>
      <c r="I491" s="36"/>
    </row>
    <row r="492" spans="1:9" ht="18.75" customHeight="1">
      <c r="A492" s="15" t="s">
        <v>445</v>
      </c>
      <c r="B492" s="16" t="s">
        <v>428</v>
      </c>
      <c r="C492" s="16" t="s">
        <v>446</v>
      </c>
      <c r="D492" s="16" t="s">
        <v>17</v>
      </c>
      <c r="E492" s="17">
        <f t="shared" si="35"/>
        <v>100000</v>
      </c>
      <c r="F492" s="17">
        <f t="shared" si="35"/>
        <v>100000</v>
      </c>
      <c r="G492" s="9"/>
      <c r="H492" s="36"/>
      <c r="I492" s="36"/>
    </row>
    <row r="493" spans="1:9">
      <c r="A493" s="15" t="s">
        <v>393</v>
      </c>
      <c r="B493" s="16" t="s">
        <v>428</v>
      </c>
      <c r="C493" s="16" t="s">
        <v>446</v>
      </c>
      <c r="D493" s="16" t="s">
        <v>394</v>
      </c>
      <c r="E493" s="17">
        <f t="shared" si="35"/>
        <v>100000</v>
      </c>
      <c r="F493" s="17">
        <f t="shared" si="35"/>
        <v>100000</v>
      </c>
      <c r="G493" s="9"/>
      <c r="H493" s="36"/>
      <c r="I493" s="36"/>
    </row>
    <row r="494" spans="1:9">
      <c r="A494" s="15" t="s">
        <v>447</v>
      </c>
      <c r="B494" s="16" t="s">
        <v>428</v>
      </c>
      <c r="C494" s="16" t="s">
        <v>446</v>
      </c>
      <c r="D494" s="16" t="s">
        <v>448</v>
      </c>
      <c r="E494" s="17">
        <f>'[2]прил 8'!F376</f>
        <v>100000</v>
      </c>
      <c r="F494" s="17">
        <f>'[2]прил 8'!G376</f>
        <v>100000</v>
      </c>
      <c r="G494" s="9"/>
      <c r="H494" s="36"/>
      <c r="I494" s="36"/>
    </row>
    <row r="495" spans="1:9">
      <c r="A495" s="15" t="s">
        <v>449</v>
      </c>
      <c r="B495" s="16" t="s">
        <v>450</v>
      </c>
      <c r="C495" s="16" t="s">
        <v>16</v>
      </c>
      <c r="D495" s="16" t="s">
        <v>17</v>
      </c>
      <c r="E495" s="17">
        <f>E496+E504</f>
        <v>30735036.670000002</v>
      </c>
      <c r="F495" s="17">
        <f>F496+F504</f>
        <v>40598257.920000002</v>
      </c>
      <c r="G495" s="9"/>
      <c r="H495" s="36"/>
      <c r="I495" s="36"/>
    </row>
    <row r="496" spans="1:9" ht="36">
      <c r="A496" s="10" t="s">
        <v>381</v>
      </c>
      <c r="B496" s="11" t="s">
        <v>450</v>
      </c>
      <c r="C496" s="11" t="s">
        <v>290</v>
      </c>
      <c r="D496" s="11" t="s">
        <v>17</v>
      </c>
      <c r="E496" s="17">
        <f t="shared" ref="E496:F498" si="36">E497</f>
        <v>4081437</v>
      </c>
      <c r="F496" s="17">
        <f t="shared" si="36"/>
        <v>4244892</v>
      </c>
      <c r="G496" s="9"/>
      <c r="H496" s="36"/>
      <c r="I496" s="36"/>
    </row>
    <row r="497" spans="1:7" ht="36">
      <c r="A497" s="15" t="s">
        <v>291</v>
      </c>
      <c r="B497" s="16" t="s">
        <v>450</v>
      </c>
      <c r="C497" s="16" t="s">
        <v>292</v>
      </c>
      <c r="D497" s="16" t="s">
        <v>17</v>
      </c>
      <c r="E497" s="17">
        <f t="shared" si="36"/>
        <v>4081437</v>
      </c>
      <c r="F497" s="17">
        <f t="shared" si="36"/>
        <v>4244892</v>
      </c>
      <c r="G497" s="9"/>
    </row>
    <row r="498" spans="1:7" ht="20.25" customHeight="1">
      <c r="A498" s="15" t="s">
        <v>451</v>
      </c>
      <c r="B498" s="16" t="s">
        <v>450</v>
      </c>
      <c r="C498" s="16" t="s">
        <v>452</v>
      </c>
      <c r="D498" s="16" t="s">
        <v>17</v>
      </c>
      <c r="E498" s="17">
        <f t="shared" si="36"/>
        <v>4081437</v>
      </c>
      <c r="F498" s="17">
        <f t="shared" si="36"/>
        <v>4244892</v>
      </c>
      <c r="G498" s="9"/>
    </row>
    <row r="499" spans="1:7" ht="72.75" customHeight="1">
      <c r="A499" s="18" t="s">
        <v>453</v>
      </c>
      <c r="B499" s="16" t="s">
        <v>450</v>
      </c>
      <c r="C499" s="16" t="s">
        <v>454</v>
      </c>
      <c r="D499" s="16" t="s">
        <v>17</v>
      </c>
      <c r="E499" s="17">
        <f>E502+E500</f>
        <v>4081437</v>
      </c>
      <c r="F499" s="17">
        <f>F502+F500</f>
        <v>4244892</v>
      </c>
      <c r="G499" s="9"/>
    </row>
    <row r="500" spans="1:7" ht="36.75" customHeight="1">
      <c r="A500" s="15" t="s">
        <v>34</v>
      </c>
      <c r="B500" s="16" t="s">
        <v>450</v>
      </c>
      <c r="C500" s="16" t="s">
        <v>454</v>
      </c>
      <c r="D500" s="16" t="s">
        <v>35</v>
      </c>
      <c r="E500" s="17">
        <f>E501</f>
        <v>30000</v>
      </c>
      <c r="F500" s="17">
        <f>F501</f>
        <v>30000</v>
      </c>
      <c r="G500" s="9"/>
    </row>
    <row r="501" spans="1:7" ht="36.75" customHeight="1">
      <c r="A501" s="15" t="s">
        <v>36</v>
      </c>
      <c r="B501" s="16" t="s">
        <v>450</v>
      </c>
      <c r="C501" s="16" t="s">
        <v>454</v>
      </c>
      <c r="D501" s="16" t="s">
        <v>37</v>
      </c>
      <c r="E501" s="17">
        <f>'[2]прил 8'!F607</f>
        <v>30000</v>
      </c>
      <c r="F501" s="17">
        <f>'[2]прил 8'!G607</f>
        <v>30000</v>
      </c>
      <c r="G501" s="9"/>
    </row>
    <row r="502" spans="1:7">
      <c r="A502" s="15" t="s">
        <v>393</v>
      </c>
      <c r="B502" s="16" t="s">
        <v>450</v>
      </c>
      <c r="C502" s="16" t="s">
        <v>454</v>
      </c>
      <c r="D502" s="16" t="s">
        <v>394</v>
      </c>
      <c r="E502" s="17">
        <f>E503</f>
        <v>4051437</v>
      </c>
      <c r="F502" s="17">
        <f>F503</f>
        <v>4214892</v>
      </c>
      <c r="G502" s="9"/>
    </row>
    <row r="503" spans="1:7" ht="34.049999999999997" customHeight="1">
      <c r="A503" s="15" t="s">
        <v>425</v>
      </c>
      <c r="B503" s="16" t="s">
        <v>450</v>
      </c>
      <c r="C503" s="16" t="s">
        <v>454</v>
      </c>
      <c r="D503" s="16" t="s">
        <v>426</v>
      </c>
      <c r="E503" s="17">
        <f>'[2]прил 8'!F609</f>
        <v>4051437</v>
      </c>
      <c r="F503" s="17">
        <f>'[2]прил 8'!G609</f>
        <v>4214892</v>
      </c>
      <c r="G503" s="9"/>
    </row>
    <row r="504" spans="1:7" ht="18.75" customHeight="1">
      <c r="A504" s="15" t="s">
        <v>48</v>
      </c>
      <c r="B504" s="16" t="s">
        <v>450</v>
      </c>
      <c r="C504" s="16" t="s">
        <v>21</v>
      </c>
      <c r="D504" s="16" t="s">
        <v>17</v>
      </c>
      <c r="E504" s="17">
        <f>E505</f>
        <v>26653599.670000002</v>
      </c>
      <c r="F504" s="17">
        <f>F505</f>
        <v>36353365.920000002</v>
      </c>
      <c r="G504" s="9"/>
    </row>
    <row r="505" spans="1:7">
      <c r="A505" s="15" t="s">
        <v>49</v>
      </c>
      <c r="B505" s="16" t="s">
        <v>450</v>
      </c>
      <c r="C505" s="16" t="s">
        <v>50</v>
      </c>
      <c r="D505" s="16" t="s">
        <v>17</v>
      </c>
      <c r="E505" s="17">
        <f>E512+E506</f>
        <v>26653599.670000002</v>
      </c>
      <c r="F505" s="17">
        <f>F512+F506</f>
        <v>36353365.920000002</v>
      </c>
      <c r="G505" s="9"/>
    </row>
    <row r="506" spans="1:7" ht="55.65" customHeight="1">
      <c r="A506" s="18" t="s">
        <v>455</v>
      </c>
      <c r="B506" s="16" t="s">
        <v>450</v>
      </c>
      <c r="C506" s="16" t="s">
        <v>456</v>
      </c>
      <c r="D506" s="16" t="s">
        <v>17</v>
      </c>
      <c r="E506" s="17">
        <f>E507+E509</f>
        <v>17101159.710000001</v>
      </c>
      <c r="F506" s="17">
        <f>F507+F509</f>
        <v>17784560.02</v>
      </c>
      <c r="G506" s="9"/>
    </row>
    <row r="507" spans="1:7" ht="36">
      <c r="A507" s="15" t="s">
        <v>34</v>
      </c>
      <c r="B507" s="16" t="s">
        <v>450</v>
      </c>
      <c r="C507" s="16" t="s">
        <v>456</v>
      </c>
      <c r="D507" s="16" t="s">
        <v>35</v>
      </c>
      <c r="E507" s="17">
        <f>E508</f>
        <v>130000</v>
      </c>
      <c r="F507" s="17">
        <f>F508</f>
        <v>130000</v>
      </c>
      <c r="G507" s="9"/>
    </row>
    <row r="508" spans="1:7" ht="36">
      <c r="A508" s="15" t="s">
        <v>36</v>
      </c>
      <c r="B508" s="16" t="s">
        <v>450</v>
      </c>
      <c r="C508" s="16" t="s">
        <v>456</v>
      </c>
      <c r="D508" s="16" t="s">
        <v>37</v>
      </c>
      <c r="E508" s="17">
        <f>'[2]прил 8'!F382</f>
        <v>130000</v>
      </c>
      <c r="F508" s="17">
        <f>'[2]прил 8'!G382</f>
        <v>130000</v>
      </c>
      <c r="G508" s="9"/>
    </row>
    <row r="509" spans="1:7">
      <c r="A509" s="15" t="s">
        <v>393</v>
      </c>
      <c r="B509" s="16" t="s">
        <v>450</v>
      </c>
      <c r="C509" s="16" t="s">
        <v>456</v>
      </c>
      <c r="D509" s="16" t="s">
        <v>394</v>
      </c>
      <c r="E509" s="17">
        <f>E510+E511</f>
        <v>16971159.710000001</v>
      </c>
      <c r="F509" s="17">
        <f>F510+F511</f>
        <v>17654560.02</v>
      </c>
      <c r="G509" s="9"/>
    </row>
    <row r="510" spans="1:7">
      <c r="A510" s="15" t="s">
        <v>425</v>
      </c>
      <c r="B510" s="16" t="s">
        <v>450</v>
      </c>
      <c r="C510" s="16" t="s">
        <v>456</v>
      </c>
      <c r="D510" s="16" t="s">
        <v>426</v>
      </c>
      <c r="E510" s="17">
        <f>'[2]прил 8'!F384</f>
        <v>14971159.710000001</v>
      </c>
      <c r="F510" s="17">
        <f>'[2]прил 8'!G384</f>
        <v>15654560.02</v>
      </c>
      <c r="G510" s="9"/>
    </row>
    <row r="511" spans="1:7" ht="38.1" customHeight="1">
      <c r="A511" s="15" t="s">
        <v>395</v>
      </c>
      <c r="B511" s="16" t="s">
        <v>450</v>
      </c>
      <c r="C511" s="16" t="s">
        <v>456</v>
      </c>
      <c r="D511" s="16" t="s">
        <v>396</v>
      </c>
      <c r="E511" s="17">
        <f>'[2]прил 8'!F385</f>
        <v>2000000</v>
      </c>
      <c r="F511" s="17">
        <f>'[2]прил 8'!G385</f>
        <v>2000000</v>
      </c>
      <c r="G511" s="9"/>
    </row>
    <row r="512" spans="1:7" ht="73.5" customHeight="1">
      <c r="A512" s="19" t="s">
        <v>129</v>
      </c>
      <c r="B512" s="16" t="s">
        <v>450</v>
      </c>
      <c r="C512" s="16" t="s">
        <v>130</v>
      </c>
      <c r="D512" s="16" t="s">
        <v>17</v>
      </c>
      <c r="E512" s="17">
        <f>E513</f>
        <v>9552439.9600000009</v>
      </c>
      <c r="F512" s="17">
        <f>F513</f>
        <v>18568805.900000002</v>
      </c>
      <c r="G512" s="9"/>
    </row>
    <row r="513" spans="1:8" ht="39.299999999999997" customHeight="1">
      <c r="A513" s="15" t="s">
        <v>213</v>
      </c>
      <c r="B513" s="16" t="s">
        <v>450</v>
      </c>
      <c r="C513" s="16" t="s">
        <v>130</v>
      </c>
      <c r="D513" s="16" t="s">
        <v>214</v>
      </c>
      <c r="E513" s="17">
        <f>E514</f>
        <v>9552439.9600000009</v>
      </c>
      <c r="F513" s="17">
        <f>F514</f>
        <v>18568805.900000002</v>
      </c>
      <c r="G513" s="9"/>
    </row>
    <row r="514" spans="1:8">
      <c r="A514" s="15" t="s">
        <v>215</v>
      </c>
      <c r="B514" s="16" t="s">
        <v>450</v>
      </c>
      <c r="C514" s="16" t="s">
        <v>130</v>
      </c>
      <c r="D514" s="16" t="s">
        <v>216</v>
      </c>
      <c r="E514" s="17">
        <f>'[2]прил 8'!F388</f>
        <v>9552439.9600000009</v>
      </c>
      <c r="F514" s="17">
        <f>'[2]прил 8'!G388</f>
        <v>18568805.900000002</v>
      </c>
      <c r="G514" s="9"/>
    </row>
    <row r="515" spans="1:8">
      <c r="A515" s="15" t="s">
        <v>457</v>
      </c>
      <c r="B515" s="16" t="s">
        <v>458</v>
      </c>
      <c r="C515" s="16" t="s">
        <v>16</v>
      </c>
      <c r="D515" s="16" t="s">
        <v>17</v>
      </c>
      <c r="E515" s="17">
        <f t="shared" ref="E515:F519" si="37">E516</f>
        <v>114000</v>
      </c>
      <c r="F515" s="17">
        <f t="shared" si="37"/>
        <v>114000</v>
      </c>
      <c r="G515" s="9"/>
    </row>
    <row r="516" spans="1:8" ht="36">
      <c r="A516" s="10" t="s">
        <v>364</v>
      </c>
      <c r="B516" s="16" t="s">
        <v>458</v>
      </c>
      <c r="C516" s="16" t="s">
        <v>365</v>
      </c>
      <c r="D516" s="16" t="s">
        <v>17</v>
      </c>
      <c r="E516" s="17">
        <f t="shared" si="37"/>
        <v>114000</v>
      </c>
      <c r="F516" s="17">
        <f t="shared" si="37"/>
        <v>114000</v>
      </c>
      <c r="G516" s="9"/>
    </row>
    <row r="517" spans="1:8">
      <c r="A517" s="15" t="s">
        <v>413</v>
      </c>
      <c r="B517" s="16" t="s">
        <v>458</v>
      </c>
      <c r="C517" s="16" t="s">
        <v>414</v>
      </c>
      <c r="D517" s="16" t="s">
        <v>17</v>
      </c>
      <c r="E517" s="17">
        <f t="shared" si="37"/>
        <v>114000</v>
      </c>
      <c r="F517" s="17">
        <f t="shared" si="37"/>
        <v>114000</v>
      </c>
      <c r="G517" s="9"/>
    </row>
    <row r="518" spans="1:8">
      <c r="A518" s="15" t="s">
        <v>415</v>
      </c>
      <c r="B518" s="16" t="s">
        <v>458</v>
      </c>
      <c r="C518" s="16" t="s">
        <v>416</v>
      </c>
      <c r="D518" s="16" t="s">
        <v>17</v>
      </c>
      <c r="E518" s="17">
        <f t="shared" si="37"/>
        <v>114000</v>
      </c>
      <c r="F518" s="17">
        <f t="shared" si="37"/>
        <v>114000</v>
      </c>
      <c r="G518" s="9"/>
    </row>
    <row r="519" spans="1:8" ht="36">
      <c r="A519" s="15" t="s">
        <v>297</v>
      </c>
      <c r="B519" s="16" t="s">
        <v>458</v>
      </c>
      <c r="C519" s="16" t="s">
        <v>416</v>
      </c>
      <c r="D519" s="16" t="s">
        <v>298</v>
      </c>
      <c r="E519" s="17">
        <f t="shared" si="37"/>
        <v>114000</v>
      </c>
      <c r="F519" s="17">
        <f t="shared" si="37"/>
        <v>114000</v>
      </c>
      <c r="G519" s="9"/>
    </row>
    <row r="520" spans="1:8" ht="36">
      <c r="A520" s="15" t="s">
        <v>459</v>
      </c>
      <c r="B520" s="16" t="s">
        <v>458</v>
      </c>
      <c r="C520" s="16" t="s">
        <v>416</v>
      </c>
      <c r="D520" s="16" t="s">
        <v>460</v>
      </c>
      <c r="E520" s="17">
        <f>'[2]прил 8'!F394</f>
        <v>114000</v>
      </c>
      <c r="F520" s="17">
        <f>'[2]прил 8'!G394</f>
        <v>114000</v>
      </c>
      <c r="G520" s="9"/>
    </row>
    <row r="521" spans="1:8">
      <c r="A521" s="10" t="s">
        <v>461</v>
      </c>
      <c r="B521" s="11" t="s">
        <v>462</v>
      </c>
      <c r="C521" s="11" t="s">
        <v>16</v>
      </c>
      <c r="D521" s="11" t="s">
        <v>17</v>
      </c>
      <c r="E521" s="12">
        <f>E522</f>
        <v>983256.32000000007</v>
      </c>
      <c r="F521" s="12">
        <f>F522</f>
        <v>983503.63</v>
      </c>
      <c r="G521" s="22"/>
      <c r="H521" s="22" t="e">
        <f>#REF!</f>
        <v>#REF!</v>
      </c>
    </row>
    <row r="522" spans="1:8">
      <c r="A522" s="15" t="s">
        <v>463</v>
      </c>
      <c r="B522" s="16" t="s">
        <v>464</v>
      </c>
      <c r="C522" s="16" t="s">
        <v>16</v>
      </c>
      <c r="D522" s="16" t="s">
        <v>17</v>
      </c>
      <c r="E522" s="17">
        <f>E523+E536</f>
        <v>983256.32000000007</v>
      </c>
      <c r="F522" s="17">
        <f>F523+F536</f>
        <v>983503.63</v>
      </c>
      <c r="G522" s="9"/>
    </row>
    <row r="523" spans="1:8" ht="35.549999999999997" customHeight="1">
      <c r="A523" s="38" t="s">
        <v>465</v>
      </c>
      <c r="B523" s="11" t="s">
        <v>464</v>
      </c>
      <c r="C523" s="11" t="s">
        <v>466</v>
      </c>
      <c r="D523" s="11" t="s">
        <v>17</v>
      </c>
      <c r="E523" s="17">
        <f>E524</f>
        <v>933256.32000000007</v>
      </c>
      <c r="F523" s="17">
        <f>F524</f>
        <v>933503.63</v>
      </c>
      <c r="G523" s="9"/>
    </row>
    <row r="524" spans="1:8" ht="35.549999999999997" customHeight="1">
      <c r="A524" s="39" t="s">
        <v>467</v>
      </c>
      <c r="B524" s="16" t="s">
        <v>464</v>
      </c>
      <c r="C524" s="16" t="s">
        <v>468</v>
      </c>
      <c r="D524" s="16" t="s">
        <v>17</v>
      </c>
      <c r="E524" s="17">
        <f>E525+E530+E533</f>
        <v>933256.32000000007</v>
      </c>
      <c r="F524" s="17">
        <f>F525+F530+F533</f>
        <v>933503.63</v>
      </c>
      <c r="G524" s="9"/>
    </row>
    <row r="525" spans="1:8" ht="18.75" customHeight="1">
      <c r="A525" s="15" t="s">
        <v>469</v>
      </c>
      <c r="B525" s="16" t="s">
        <v>464</v>
      </c>
      <c r="C525" s="16" t="s">
        <v>470</v>
      </c>
      <c r="D525" s="16" t="s">
        <v>17</v>
      </c>
      <c r="E525" s="17">
        <f>E526+E528</f>
        <v>661000</v>
      </c>
      <c r="F525" s="17">
        <f>F526+F528</f>
        <v>661000</v>
      </c>
      <c r="G525" s="9"/>
    </row>
    <row r="526" spans="1:8" ht="18" customHeight="1">
      <c r="A526" s="15" t="s">
        <v>34</v>
      </c>
      <c r="B526" s="16" t="s">
        <v>464</v>
      </c>
      <c r="C526" s="16" t="s">
        <v>470</v>
      </c>
      <c r="D526" s="16" t="s">
        <v>35</v>
      </c>
      <c r="E526" s="17">
        <f>E527</f>
        <v>631000</v>
      </c>
      <c r="F526" s="17">
        <f>F527</f>
        <v>631000</v>
      </c>
      <c r="G526" s="9"/>
    </row>
    <row r="527" spans="1:8" ht="34.5" customHeight="1">
      <c r="A527" s="39" t="s">
        <v>36</v>
      </c>
      <c r="B527" s="16" t="s">
        <v>464</v>
      </c>
      <c r="C527" s="16" t="s">
        <v>470</v>
      </c>
      <c r="D527" s="16" t="s">
        <v>37</v>
      </c>
      <c r="E527" s="17">
        <f>'[2]прил 8'!F401</f>
        <v>631000</v>
      </c>
      <c r="F527" s="17">
        <f>'[2]прил 8'!G401</f>
        <v>631000</v>
      </c>
      <c r="G527" s="9"/>
    </row>
    <row r="528" spans="1:8" ht="19.5" customHeight="1">
      <c r="A528" s="15" t="s">
        <v>471</v>
      </c>
      <c r="B528" s="16" t="s">
        <v>464</v>
      </c>
      <c r="C528" s="16" t="s">
        <v>470</v>
      </c>
      <c r="D528" s="16" t="s">
        <v>39</v>
      </c>
      <c r="E528" s="17">
        <f>E529</f>
        <v>30000</v>
      </c>
      <c r="F528" s="17">
        <f>F529</f>
        <v>30000</v>
      </c>
      <c r="G528" s="9"/>
    </row>
    <row r="529" spans="1:8" ht="19.5" customHeight="1">
      <c r="A529" s="15" t="s">
        <v>472</v>
      </c>
      <c r="B529" s="16" t="s">
        <v>464</v>
      </c>
      <c r="C529" s="16" t="s">
        <v>470</v>
      </c>
      <c r="D529" s="16" t="s">
        <v>41</v>
      </c>
      <c r="E529" s="17">
        <f>'[2]прил 8'!F403</f>
        <v>30000</v>
      </c>
      <c r="F529" s="17">
        <f>'[2]прил 8'!G403</f>
        <v>30000</v>
      </c>
      <c r="G529" s="9"/>
    </row>
    <row r="530" spans="1:8" ht="61.2" hidden="1" customHeight="1">
      <c r="A530" s="15" t="s">
        <v>473</v>
      </c>
      <c r="B530" s="16" t="s">
        <v>464</v>
      </c>
      <c r="C530" s="16" t="s">
        <v>474</v>
      </c>
      <c r="D530" s="24" t="s">
        <v>17</v>
      </c>
      <c r="E530" s="17">
        <f>E531</f>
        <v>0</v>
      </c>
      <c r="F530" s="17">
        <f>F531</f>
        <v>0</v>
      </c>
      <c r="G530" s="9"/>
    </row>
    <row r="531" spans="1:8" ht="19.5" hidden="1" customHeight="1">
      <c r="A531" s="15" t="s">
        <v>297</v>
      </c>
      <c r="B531" s="16" t="s">
        <v>464</v>
      </c>
      <c r="C531" s="16" t="s">
        <v>474</v>
      </c>
      <c r="D531" s="24" t="s">
        <v>35</v>
      </c>
      <c r="E531" s="17">
        <f>E532</f>
        <v>0</v>
      </c>
      <c r="F531" s="17">
        <f>F532</f>
        <v>0</v>
      </c>
      <c r="G531" s="9"/>
    </row>
    <row r="532" spans="1:8" ht="18" hidden="1" customHeight="1">
      <c r="A532" s="15" t="s">
        <v>299</v>
      </c>
      <c r="B532" s="16" t="s">
        <v>464</v>
      </c>
      <c r="C532" s="16" t="s">
        <v>474</v>
      </c>
      <c r="D532" s="24" t="s">
        <v>37</v>
      </c>
      <c r="E532" s="17">
        <f>'[2]прил 8'!F406</f>
        <v>0</v>
      </c>
      <c r="F532" s="17">
        <f>'[2]прил 8'!G406</f>
        <v>0</v>
      </c>
      <c r="G532" s="9"/>
    </row>
    <row r="533" spans="1:8" ht="31.2" customHeight="1">
      <c r="A533" s="15" t="s">
        <v>475</v>
      </c>
      <c r="B533" s="16" t="s">
        <v>464</v>
      </c>
      <c r="C533" s="16" t="s">
        <v>476</v>
      </c>
      <c r="D533" s="24" t="s">
        <v>17</v>
      </c>
      <c r="E533" s="17">
        <f>E534</f>
        <v>272256.32</v>
      </c>
      <c r="F533" s="17">
        <f>F534</f>
        <v>272503.63</v>
      </c>
      <c r="G533" s="9"/>
    </row>
    <row r="534" spans="1:8" ht="39.299999999999997" customHeight="1">
      <c r="A534" s="15" t="s">
        <v>34</v>
      </c>
      <c r="B534" s="16" t="s">
        <v>464</v>
      </c>
      <c r="C534" s="16" t="s">
        <v>476</v>
      </c>
      <c r="D534" s="24" t="s">
        <v>35</v>
      </c>
      <c r="E534" s="17">
        <f>E535</f>
        <v>272256.32</v>
      </c>
      <c r="F534" s="17">
        <f>F535</f>
        <v>272503.63</v>
      </c>
      <c r="G534" s="9"/>
    </row>
    <row r="535" spans="1:8" ht="39.75" customHeight="1">
      <c r="A535" s="15" t="s">
        <v>36</v>
      </c>
      <c r="B535" s="16" t="s">
        <v>464</v>
      </c>
      <c r="C535" s="16" t="s">
        <v>476</v>
      </c>
      <c r="D535" s="24" t="s">
        <v>37</v>
      </c>
      <c r="E535" s="17">
        <f>'[2]прил 8'!F409</f>
        <v>272256.32</v>
      </c>
      <c r="F535" s="17">
        <f>'[2]прил 8'!G409</f>
        <v>272503.63</v>
      </c>
      <c r="G535" s="9"/>
    </row>
    <row r="536" spans="1:8" ht="36">
      <c r="A536" s="10" t="s">
        <v>477</v>
      </c>
      <c r="B536" s="11" t="s">
        <v>464</v>
      </c>
      <c r="C536" s="11" t="s">
        <v>478</v>
      </c>
      <c r="D536" s="11" t="s">
        <v>17</v>
      </c>
      <c r="E536" s="17">
        <f t="shared" ref="E536:F539" si="38">E537</f>
        <v>50000</v>
      </c>
      <c r="F536" s="17">
        <f t="shared" si="38"/>
        <v>50000</v>
      </c>
      <c r="G536" s="9"/>
    </row>
    <row r="537" spans="1:8" ht="19.5" customHeight="1">
      <c r="A537" s="15" t="s">
        <v>479</v>
      </c>
      <c r="B537" s="16" t="s">
        <v>464</v>
      </c>
      <c r="C537" s="16" t="s">
        <v>480</v>
      </c>
      <c r="D537" s="16" t="s">
        <v>17</v>
      </c>
      <c r="E537" s="17">
        <f t="shared" si="38"/>
        <v>50000</v>
      </c>
      <c r="F537" s="17">
        <f t="shared" si="38"/>
        <v>50000</v>
      </c>
      <c r="G537" s="9"/>
    </row>
    <row r="538" spans="1:8" ht="36">
      <c r="A538" s="15" t="s">
        <v>481</v>
      </c>
      <c r="B538" s="16" t="s">
        <v>464</v>
      </c>
      <c r="C538" s="16" t="s">
        <v>482</v>
      </c>
      <c r="D538" s="16" t="s">
        <v>17</v>
      </c>
      <c r="E538" s="17">
        <f t="shared" si="38"/>
        <v>50000</v>
      </c>
      <c r="F538" s="17">
        <f t="shared" si="38"/>
        <v>50000</v>
      </c>
      <c r="G538" s="9"/>
    </row>
    <row r="539" spans="1:8" ht="20.25" customHeight="1">
      <c r="A539" s="15" t="s">
        <v>34</v>
      </c>
      <c r="B539" s="16" t="s">
        <v>464</v>
      </c>
      <c r="C539" s="16" t="s">
        <v>482</v>
      </c>
      <c r="D539" s="16" t="s">
        <v>35</v>
      </c>
      <c r="E539" s="17">
        <f t="shared" si="38"/>
        <v>50000</v>
      </c>
      <c r="F539" s="17">
        <f t="shared" si="38"/>
        <v>50000</v>
      </c>
      <c r="G539" s="9"/>
    </row>
    <row r="540" spans="1:8" ht="36">
      <c r="A540" s="15" t="s">
        <v>36</v>
      </c>
      <c r="B540" s="16" t="s">
        <v>464</v>
      </c>
      <c r="C540" s="16" t="s">
        <v>482</v>
      </c>
      <c r="D540" s="16" t="s">
        <v>37</v>
      </c>
      <c r="E540" s="17">
        <f>'[2]прил 8'!F414</f>
        <v>50000</v>
      </c>
      <c r="F540" s="17">
        <f>'[2]прил 8'!G414</f>
        <v>50000</v>
      </c>
      <c r="G540" s="9"/>
    </row>
    <row r="541" spans="1:8">
      <c r="A541" s="10" t="s">
        <v>483</v>
      </c>
      <c r="B541" s="11" t="s">
        <v>484</v>
      </c>
      <c r="C541" s="11" t="s">
        <v>16</v>
      </c>
      <c r="D541" s="11" t="s">
        <v>17</v>
      </c>
      <c r="E541" s="12">
        <f t="shared" ref="E541:F546" si="39">E542</f>
        <v>2500000</v>
      </c>
      <c r="F541" s="12">
        <f t="shared" si="39"/>
        <v>2500000</v>
      </c>
      <c r="G541" s="22"/>
      <c r="H541" s="22" t="e">
        <f>#REF!</f>
        <v>#REF!</v>
      </c>
    </row>
    <row r="542" spans="1:8">
      <c r="A542" s="15" t="s">
        <v>485</v>
      </c>
      <c r="B542" s="16" t="s">
        <v>486</v>
      </c>
      <c r="C542" s="16" t="s">
        <v>16</v>
      </c>
      <c r="D542" s="16" t="s">
        <v>17</v>
      </c>
      <c r="E542" s="17">
        <f t="shared" si="39"/>
        <v>2500000</v>
      </c>
      <c r="F542" s="17">
        <f t="shared" si="39"/>
        <v>2500000</v>
      </c>
      <c r="G542" s="9"/>
    </row>
    <row r="543" spans="1:8" ht="38.25" customHeight="1">
      <c r="A543" s="10" t="s">
        <v>89</v>
      </c>
      <c r="B543" s="11" t="s">
        <v>486</v>
      </c>
      <c r="C543" s="11" t="s">
        <v>90</v>
      </c>
      <c r="D543" s="11" t="s">
        <v>17</v>
      </c>
      <c r="E543" s="17">
        <f t="shared" si="39"/>
        <v>2500000</v>
      </c>
      <c r="F543" s="17">
        <f t="shared" si="39"/>
        <v>2500000</v>
      </c>
      <c r="G543" s="9"/>
    </row>
    <row r="544" spans="1:8" ht="36">
      <c r="A544" s="15" t="s">
        <v>91</v>
      </c>
      <c r="B544" s="16" t="s">
        <v>486</v>
      </c>
      <c r="C544" s="16" t="s">
        <v>92</v>
      </c>
      <c r="D544" s="16" t="s">
        <v>17</v>
      </c>
      <c r="E544" s="17">
        <f t="shared" si="39"/>
        <v>2500000</v>
      </c>
      <c r="F544" s="17">
        <f t="shared" si="39"/>
        <v>2500000</v>
      </c>
      <c r="G544" s="9"/>
    </row>
    <row r="545" spans="1:8" ht="39.75" customHeight="1">
      <c r="A545" s="15" t="s">
        <v>487</v>
      </c>
      <c r="B545" s="16" t="s">
        <v>486</v>
      </c>
      <c r="C545" s="16" t="s">
        <v>96</v>
      </c>
      <c r="D545" s="16" t="s">
        <v>17</v>
      </c>
      <c r="E545" s="17">
        <f t="shared" si="39"/>
        <v>2500000</v>
      </c>
      <c r="F545" s="17">
        <f t="shared" si="39"/>
        <v>2500000</v>
      </c>
      <c r="G545" s="9"/>
    </row>
    <row r="546" spans="1:8" ht="36">
      <c r="A546" s="15" t="s">
        <v>297</v>
      </c>
      <c r="B546" s="16" t="s">
        <v>486</v>
      </c>
      <c r="C546" s="16" t="s">
        <v>96</v>
      </c>
      <c r="D546" s="16" t="s">
        <v>298</v>
      </c>
      <c r="E546" s="17">
        <f t="shared" si="39"/>
        <v>2500000</v>
      </c>
      <c r="F546" s="17">
        <f t="shared" si="39"/>
        <v>2500000</v>
      </c>
      <c r="G546" s="9"/>
    </row>
    <row r="547" spans="1:8">
      <c r="A547" s="15" t="s">
        <v>388</v>
      </c>
      <c r="B547" s="16" t="s">
        <v>486</v>
      </c>
      <c r="C547" s="16" t="s">
        <v>96</v>
      </c>
      <c r="D547" s="16" t="s">
        <v>389</v>
      </c>
      <c r="E547" s="17">
        <f>'[2]прил 8'!F421</f>
        <v>2500000</v>
      </c>
      <c r="F547" s="17">
        <f>'[2]прил 8'!G421</f>
        <v>2500000</v>
      </c>
      <c r="G547" s="9"/>
    </row>
    <row r="548" spans="1:8" ht="17.399999999999999">
      <c r="A548" s="46" t="s">
        <v>488</v>
      </c>
      <c r="B548" s="46"/>
      <c r="C548" s="46"/>
      <c r="D548" s="46"/>
      <c r="E548" s="40">
        <f>E16+E167+E177+E186+E232+E298+E314+E445+E469+E521+E541</f>
        <v>1061603471.7700001</v>
      </c>
      <c r="F548" s="40">
        <f>F16+F167+F177+F186+F232+F298+F314+F445+F469+F521+F541</f>
        <v>1097441780.1200001</v>
      </c>
      <c r="G548" s="22">
        <f>'[2]прил 4'!C69</f>
        <v>1072097996.6700002</v>
      </c>
      <c r="H548" s="22">
        <f>'[2]прил 4'!D69</f>
        <v>1118641779.9200001</v>
      </c>
    </row>
    <row r="549" spans="1:8">
      <c r="A549" s="2"/>
      <c r="E549" s="41"/>
      <c r="F549" s="2"/>
      <c r="G549" s="9"/>
    </row>
    <row r="550" spans="1:8">
      <c r="A550" s="20"/>
      <c r="B550" s="20"/>
      <c r="C550" s="20" t="s">
        <v>489</v>
      </c>
      <c r="D550" s="20"/>
      <c r="E550" s="42">
        <f>G548-E548</f>
        <v>10494524.900000095</v>
      </c>
      <c r="F550" s="42">
        <f>H548-F548</f>
        <v>21199999.799999952</v>
      </c>
      <c r="G550" s="9"/>
    </row>
    <row r="551" spans="1:8">
      <c r="A551" s="2"/>
      <c r="C551" s="43"/>
      <c r="E551" s="41">
        <f>E548+E550</f>
        <v>1072097996.6700002</v>
      </c>
      <c r="F551" s="41">
        <f>F548+F550</f>
        <v>1118641779.9200001</v>
      </c>
      <c r="G551" s="9"/>
    </row>
    <row r="552" spans="1:8">
      <c r="A552" s="2"/>
      <c r="C552" s="43"/>
      <c r="E552" s="41"/>
      <c r="F552" s="2"/>
      <c r="G552" s="9"/>
    </row>
    <row r="553" spans="1:8">
      <c r="A553" s="2"/>
      <c r="C553" s="43" t="s">
        <v>290</v>
      </c>
      <c r="E553" s="41">
        <f>E316+E342+E386+E406+E417+E476+E496</f>
        <v>815137180.65999997</v>
      </c>
      <c r="F553" s="41">
        <f>F316+F342+F386+F406+F417+F476+F496</f>
        <v>844655317.42999995</v>
      </c>
      <c r="G553" s="9"/>
    </row>
    <row r="554" spans="1:8">
      <c r="A554" s="2"/>
      <c r="C554" s="43" t="s">
        <v>365</v>
      </c>
      <c r="E554" s="41">
        <f>E400+E447+E516</f>
        <v>56893029.320000008</v>
      </c>
      <c r="F554" s="41">
        <f>F400+F447+F516</f>
        <v>55344920.939999998</v>
      </c>
      <c r="G554" s="9"/>
    </row>
    <row r="555" spans="1:8">
      <c r="A555" s="2"/>
      <c r="C555" s="43" t="s">
        <v>270</v>
      </c>
      <c r="E555" s="41">
        <f>E300</f>
        <v>470000</v>
      </c>
      <c r="F555" s="41">
        <f>F300</f>
        <v>470000</v>
      </c>
      <c r="G555" s="9"/>
    </row>
    <row r="556" spans="1:8">
      <c r="A556" s="2"/>
      <c r="C556" s="43" t="s">
        <v>466</v>
      </c>
      <c r="E556" s="41">
        <f>E523</f>
        <v>933256.32000000007</v>
      </c>
      <c r="F556" s="41">
        <f>F523</f>
        <v>933503.63</v>
      </c>
      <c r="G556" s="9"/>
    </row>
    <row r="557" spans="1:8">
      <c r="A557" s="2"/>
      <c r="C557" s="43" t="s">
        <v>434</v>
      </c>
      <c r="E557" s="41">
        <f>E481</f>
        <v>150000</v>
      </c>
      <c r="F557" s="41">
        <f>F481</f>
        <v>150000</v>
      </c>
      <c r="G557" s="9"/>
    </row>
    <row r="558" spans="1:8">
      <c r="A558" s="2"/>
      <c r="C558" s="43" t="s">
        <v>62</v>
      </c>
      <c r="E558" s="41">
        <f>E66</f>
        <v>20439380</v>
      </c>
      <c r="F558" s="41">
        <f>F66</f>
        <v>18521585.600000001</v>
      </c>
      <c r="G558" s="9"/>
    </row>
    <row r="559" spans="1:8">
      <c r="A559" s="2"/>
      <c r="C559" s="43" t="s">
        <v>208</v>
      </c>
      <c r="E559" s="41">
        <f>E240+E256+E290</f>
        <v>300000</v>
      </c>
      <c r="F559" s="41">
        <f>F240+F256+F290</f>
        <v>300000</v>
      </c>
      <c r="G559" s="9"/>
    </row>
    <row r="560" spans="1:8">
      <c r="A560" s="2"/>
      <c r="C560" s="43" t="s">
        <v>84</v>
      </c>
      <c r="E560" s="41">
        <f>E94</f>
        <v>50000</v>
      </c>
      <c r="F560" s="41">
        <f>F94</f>
        <v>50000</v>
      </c>
      <c r="G560" s="9"/>
    </row>
    <row r="561" spans="1:7">
      <c r="A561" s="2"/>
      <c r="C561" s="43" t="s">
        <v>180</v>
      </c>
      <c r="E561" s="41">
        <f>E218</f>
        <v>100000</v>
      </c>
      <c r="F561" s="41">
        <f>F218</f>
        <v>100000</v>
      </c>
      <c r="G561" s="9"/>
    </row>
    <row r="562" spans="1:7">
      <c r="A562" s="2"/>
      <c r="C562" s="43" t="s">
        <v>440</v>
      </c>
      <c r="E562" s="41">
        <f>E486</f>
        <v>662021.32000000007</v>
      </c>
      <c r="F562" s="41">
        <f>F486</f>
        <v>689952.86</v>
      </c>
      <c r="G562" s="9"/>
    </row>
    <row r="563" spans="1:7">
      <c r="A563" s="2"/>
      <c r="C563" s="43" t="s">
        <v>90</v>
      </c>
      <c r="E563" s="41">
        <f>E99+E543</f>
        <v>3871937</v>
      </c>
      <c r="F563" s="41">
        <f>F99+F543</f>
        <v>3990857</v>
      </c>
      <c r="G563" s="9"/>
    </row>
    <row r="564" spans="1:7">
      <c r="A564" s="2"/>
      <c r="C564" s="43" t="s">
        <v>166</v>
      </c>
      <c r="E564" s="41">
        <f>E205</f>
        <v>17038000</v>
      </c>
      <c r="F564" s="41">
        <f>F205</f>
        <v>17735000</v>
      </c>
      <c r="G564" s="9"/>
    </row>
    <row r="565" spans="1:7">
      <c r="A565" s="2"/>
      <c r="C565" s="43" t="s">
        <v>280</v>
      </c>
      <c r="E565" s="41">
        <f>E309</f>
        <v>45000</v>
      </c>
      <c r="F565" s="41">
        <f>F309</f>
        <v>45000</v>
      </c>
      <c r="G565" s="9"/>
    </row>
    <row r="566" spans="1:7">
      <c r="A566" s="2"/>
      <c r="C566" s="43" t="s">
        <v>188</v>
      </c>
      <c r="E566" s="41">
        <f>E223</f>
        <v>230000</v>
      </c>
      <c r="F566" s="41">
        <f>F223</f>
        <v>230000</v>
      </c>
      <c r="G566" s="9"/>
    </row>
    <row r="567" spans="1:7">
      <c r="A567" s="2"/>
      <c r="C567" s="43" t="s">
        <v>98</v>
      </c>
      <c r="E567" s="41">
        <f>E107+E234</f>
        <v>1200000</v>
      </c>
      <c r="F567" s="41">
        <f>F107+F234</f>
        <v>1200000</v>
      </c>
      <c r="G567" s="9"/>
    </row>
    <row r="568" spans="1:7">
      <c r="A568" s="2"/>
      <c r="C568" s="43" t="s">
        <v>158</v>
      </c>
      <c r="E568" s="41">
        <f>E200</f>
        <v>1284000</v>
      </c>
      <c r="F568" s="41">
        <f>F200</f>
        <v>1284000</v>
      </c>
      <c r="G568" s="9"/>
    </row>
    <row r="569" spans="1:7">
      <c r="A569" s="2"/>
      <c r="C569" s="43" t="s">
        <v>478</v>
      </c>
      <c r="E569" s="41">
        <f>E536</f>
        <v>50000</v>
      </c>
      <c r="F569" s="41">
        <f>F536</f>
        <v>50000</v>
      </c>
      <c r="G569" s="9"/>
    </row>
    <row r="570" spans="1:7">
      <c r="A570" s="2"/>
      <c r="C570" s="43" t="s">
        <v>230</v>
      </c>
      <c r="E570" s="41">
        <f>E264</f>
        <v>1343817.96</v>
      </c>
      <c r="F570" s="41">
        <f>F264</f>
        <v>887354.96</v>
      </c>
      <c r="G570" s="9"/>
    </row>
    <row r="571" spans="1:7">
      <c r="A571" s="2"/>
      <c r="C571" s="43" t="s">
        <v>240</v>
      </c>
      <c r="E571" s="41">
        <f>E275</f>
        <v>11583919.639999999</v>
      </c>
      <c r="F571" s="41">
        <f>F275</f>
        <v>11583919.639999999</v>
      </c>
      <c r="G571" s="9"/>
    </row>
    <row r="572" spans="1:7">
      <c r="A572" s="2"/>
      <c r="C572" s="43" t="s">
        <v>490</v>
      </c>
      <c r="E572" s="41">
        <f>E114</f>
        <v>100000</v>
      </c>
      <c r="F572" s="41">
        <f>F114</f>
        <v>100000</v>
      </c>
      <c r="G572" s="9"/>
    </row>
    <row r="573" spans="1:7">
      <c r="A573" s="2"/>
      <c r="C573" s="43" t="s">
        <v>21</v>
      </c>
      <c r="E573" s="41">
        <f>E18+E23+E38+E45+E51+E119+E178+E188+E194+E471+E491+E504+E169</f>
        <v>129721929.55</v>
      </c>
      <c r="F573" s="41">
        <f>F18+F23+F38+F45+F51+F119+F178+F188+F194+F471+F491+F504+F169</f>
        <v>139120368.06</v>
      </c>
      <c r="G573" s="9"/>
    </row>
    <row r="574" spans="1:7">
      <c r="A574" s="2"/>
      <c r="C574" s="43"/>
      <c r="E574" s="41">
        <f>SUM(E553:E573)</f>
        <v>1061603471.7700001</v>
      </c>
      <c r="F574" s="41">
        <f>SUM(F553:F573)</f>
        <v>1097441780.1199999</v>
      </c>
      <c r="G574" s="9"/>
    </row>
    <row r="575" spans="1:7">
      <c r="A575" s="2"/>
      <c r="C575" s="43"/>
      <c r="E575" s="41">
        <f>E553+E554+E555+E556+E557+E558+E559+E560+E561+E562+E563+E564+E565+E566+E567+E568+E569+E570+E571+E572</f>
        <v>931881542.22000015</v>
      </c>
      <c r="F575" s="41">
        <f>F553+F554+F555+F556+F557+F558+F559+F560+F561+F562+F563+F564+F565+F566+F567+F568+F569+F570+F571+F572</f>
        <v>958321412.05999994</v>
      </c>
      <c r="G575" s="9"/>
    </row>
    <row r="576" spans="1:7">
      <c r="A576" s="2"/>
      <c r="C576" s="43"/>
      <c r="E576" s="41">
        <f>E548-E574</f>
        <v>0</v>
      </c>
      <c r="F576" s="41">
        <f>F548-F574</f>
        <v>0</v>
      </c>
      <c r="G576" s="9"/>
    </row>
    <row r="577" spans="1:7">
      <c r="A577" s="2"/>
      <c r="C577" s="43"/>
      <c r="E577" s="41"/>
      <c r="F577" s="41"/>
      <c r="G577" s="9"/>
    </row>
    <row r="578" spans="1:7">
      <c r="A578" s="2"/>
      <c r="C578" s="43" t="s">
        <v>294</v>
      </c>
      <c r="E578" s="41">
        <f>E318</f>
        <v>164875895</v>
      </c>
      <c r="F578" s="41">
        <f>F318</f>
        <v>170836541</v>
      </c>
      <c r="G578" s="9"/>
    </row>
    <row r="579" spans="1:7">
      <c r="A579" s="2"/>
      <c r="C579" s="43" t="s">
        <v>304</v>
      </c>
      <c r="E579" s="41">
        <f>E325</f>
        <v>158000</v>
      </c>
      <c r="F579" s="41">
        <f>F325</f>
        <v>158000</v>
      </c>
      <c r="G579" s="9"/>
    </row>
    <row r="580" spans="1:7">
      <c r="A580" s="2"/>
      <c r="C580" s="43" t="s">
        <v>452</v>
      </c>
      <c r="E580" s="41">
        <f>E498</f>
        <v>4081437</v>
      </c>
      <c r="F580" s="41">
        <f>F498</f>
        <v>4244892</v>
      </c>
      <c r="G580" s="9"/>
    </row>
    <row r="581" spans="1:7">
      <c r="A581" s="2"/>
      <c r="C581" s="43" t="s">
        <v>320</v>
      </c>
      <c r="E581" s="41">
        <f>E344</f>
        <v>582927582</v>
      </c>
      <c r="F581" s="41">
        <f>F344</f>
        <v>607725789</v>
      </c>
      <c r="G581" s="9"/>
    </row>
    <row r="582" spans="1:7">
      <c r="A582" s="2"/>
      <c r="C582" s="43" t="s">
        <v>330</v>
      </c>
      <c r="E582" s="41">
        <f>E408+E357</f>
        <v>291200</v>
      </c>
      <c r="F582" s="41">
        <f>F408+F357</f>
        <v>291200</v>
      </c>
      <c r="G582" s="9"/>
    </row>
    <row r="583" spans="1:7">
      <c r="A583" s="2"/>
      <c r="C583" s="43" t="s">
        <v>337</v>
      </c>
      <c r="E583" s="41">
        <f>E370+E437</f>
        <v>11362570</v>
      </c>
      <c r="F583" s="41">
        <f>F370+F437</f>
        <v>11362570</v>
      </c>
      <c r="G583" s="9"/>
    </row>
    <row r="584" spans="1:7">
      <c r="A584" s="2"/>
      <c r="C584" s="43" t="s">
        <v>343</v>
      </c>
      <c r="E584" s="41">
        <f>E377</f>
        <v>0</v>
      </c>
      <c r="F584" s="41">
        <f>F377</f>
        <v>0</v>
      </c>
      <c r="G584" s="9"/>
    </row>
    <row r="585" spans="1:7">
      <c r="A585" s="2"/>
      <c r="C585" s="43" t="s">
        <v>491</v>
      </c>
      <c r="E585" s="41">
        <f>E381</f>
        <v>3382856.64</v>
      </c>
      <c r="F585" s="41">
        <f>F381</f>
        <v>4228570.8</v>
      </c>
      <c r="G585" s="9"/>
    </row>
    <row r="586" spans="1:7">
      <c r="A586" s="2"/>
      <c r="C586" s="43" t="s">
        <v>354</v>
      </c>
      <c r="E586" s="41">
        <f>E388</f>
        <v>25267092</v>
      </c>
      <c r="F586" s="41">
        <f>F388</f>
        <v>24767092</v>
      </c>
      <c r="G586" s="9"/>
    </row>
    <row r="587" spans="1:7">
      <c r="A587" s="2"/>
      <c r="C587" s="43" t="s">
        <v>358</v>
      </c>
      <c r="E587" s="41">
        <f>E392</f>
        <v>31600</v>
      </c>
      <c r="F587" s="41">
        <f>F392</f>
        <v>31600</v>
      </c>
      <c r="G587" s="9"/>
    </row>
    <row r="588" spans="1:7">
      <c r="A588" s="2"/>
      <c r="C588" s="43" t="s">
        <v>492</v>
      </c>
      <c r="E588" s="41">
        <f>E396</f>
        <v>1236190</v>
      </c>
      <c r="F588" s="41">
        <f>F396</f>
        <v>1236190</v>
      </c>
      <c r="G588" s="9"/>
    </row>
    <row r="589" spans="1:7">
      <c r="A589" s="2"/>
      <c r="C589" s="43" t="s">
        <v>383</v>
      </c>
      <c r="E589" s="41">
        <f>E418</f>
        <v>20087758.02</v>
      </c>
      <c r="F589" s="41">
        <f>F418</f>
        <v>19647872.629999999</v>
      </c>
      <c r="G589" s="9"/>
    </row>
    <row r="590" spans="1:7">
      <c r="A590" s="2"/>
      <c r="C590" s="43" t="s">
        <v>376</v>
      </c>
      <c r="E590" s="41">
        <f>E412</f>
        <v>125000</v>
      </c>
      <c r="F590" s="41">
        <f>F412</f>
        <v>125000</v>
      </c>
      <c r="G590" s="9"/>
    </row>
    <row r="591" spans="1:7">
      <c r="A591" s="2"/>
      <c r="C591" s="43" t="s">
        <v>493</v>
      </c>
      <c r="E591" s="41">
        <f>E477</f>
        <v>1310000</v>
      </c>
      <c r="F591" s="41">
        <f>F477</f>
        <v>0</v>
      </c>
      <c r="G591" s="9"/>
    </row>
    <row r="592" spans="1:7">
      <c r="A592" s="2"/>
      <c r="C592" s="43" t="s">
        <v>403</v>
      </c>
      <c r="E592" s="41">
        <f>E448</f>
        <v>9718145.9399999995</v>
      </c>
      <c r="F592" s="41">
        <f>F448</f>
        <v>9684155.6500000004</v>
      </c>
      <c r="G592" s="9"/>
    </row>
    <row r="593" spans="1:7">
      <c r="A593" s="2"/>
      <c r="C593" s="43" t="s">
        <v>367</v>
      </c>
      <c r="E593" s="41">
        <f>E401</f>
        <v>20099530.370000001</v>
      </c>
      <c r="F593" s="41">
        <f>F401</f>
        <v>19036919.329999998</v>
      </c>
      <c r="G593" s="9"/>
    </row>
    <row r="594" spans="1:7">
      <c r="A594" s="2"/>
      <c r="C594" s="43" t="s">
        <v>414</v>
      </c>
      <c r="E594" s="41">
        <f>E462+E517</f>
        <v>2486293.79</v>
      </c>
      <c r="F594" s="41">
        <f>F462+F517</f>
        <v>2507387.19</v>
      </c>
      <c r="G594" s="9"/>
    </row>
    <row r="595" spans="1:7">
      <c r="A595" s="2"/>
      <c r="C595" s="43" t="s">
        <v>411</v>
      </c>
      <c r="E595" s="41">
        <f>E458</f>
        <v>24589059.219999999</v>
      </c>
      <c r="F595" s="41">
        <f>F458</f>
        <v>24116458.77</v>
      </c>
      <c r="G595" s="9"/>
    </row>
    <row r="596" spans="1:7">
      <c r="A596" s="2"/>
      <c r="C596" s="43" t="s">
        <v>272</v>
      </c>
      <c r="E596" s="41">
        <f>E301</f>
        <v>440000</v>
      </c>
      <c r="F596" s="41">
        <f>F301</f>
        <v>440000</v>
      </c>
      <c r="G596" s="9"/>
    </row>
    <row r="597" spans="1:7">
      <c r="A597" s="2"/>
      <c r="C597" s="43" t="s">
        <v>276</v>
      </c>
      <c r="E597" s="41">
        <f>E305</f>
        <v>30000</v>
      </c>
      <c r="F597" s="41">
        <f>F305</f>
        <v>30000</v>
      </c>
      <c r="G597" s="9"/>
    </row>
    <row r="598" spans="1:7">
      <c r="A598" s="2"/>
      <c r="C598" s="43" t="s">
        <v>468</v>
      </c>
      <c r="E598" s="41">
        <f>E524</f>
        <v>933256.32000000007</v>
      </c>
      <c r="F598" s="41">
        <f>F524</f>
        <v>933503.63</v>
      </c>
      <c r="G598" s="9"/>
    </row>
    <row r="599" spans="1:7">
      <c r="A599" s="2"/>
      <c r="C599" s="43" t="s">
        <v>436</v>
      </c>
      <c r="E599" s="41">
        <f>E482</f>
        <v>150000</v>
      </c>
      <c r="F599" s="41">
        <f>F482</f>
        <v>150000</v>
      </c>
      <c r="G599" s="9"/>
    </row>
    <row r="600" spans="1:7">
      <c r="A600" s="2"/>
      <c r="C600" s="43" t="s">
        <v>64</v>
      </c>
      <c r="E600" s="41">
        <f>E67</f>
        <v>1015625</v>
      </c>
      <c r="F600" s="41">
        <f>F67</f>
        <v>1019434.6</v>
      </c>
      <c r="G600" s="9"/>
    </row>
    <row r="601" spans="1:7">
      <c r="A601" s="2"/>
      <c r="C601" s="43" t="s">
        <v>72</v>
      </c>
      <c r="E601" s="41">
        <f>E77</f>
        <v>17959911</v>
      </c>
      <c r="F601" s="41">
        <f>F77</f>
        <v>16038307</v>
      </c>
      <c r="G601" s="9"/>
    </row>
    <row r="602" spans="1:7">
      <c r="A602" s="2"/>
      <c r="C602" s="43" t="s">
        <v>494</v>
      </c>
      <c r="E602" s="41">
        <f>E85</f>
        <v>1463844</v>
      </c>
      <c r="F602" s="41">
        <f>F85</f>
        <v>1463844</v>
      </c>
      <c r="G602" s="9"/>
    </row>
    <row r="603" spans="1:7">
      <c r="A603" s="2"/>
      <c r="C603" s="43" t="s">
        <v>210</v>
      </c>
      <c r="E603" s="41">
        <f>E241+E291</f>
        <v>100000</v>
      </c>
      <c r="F603" s="41">
        <f>F241+F291</f>
        <v>100000</v>
      </c>
      <c r="G603" s="9"/>
    </row>
    <row r="604" spans="1:7">
      <c r="A604" s="2"/>
      <c r="C604" s="43" t="s">
        <v>224</v>
      </c>
      <c r="E604" s="41">
        <f>E257</f>
        <v>200000</v>
      </c>
      <c r="F604" s="41">
        <f>F257</f>
        <v>200000</v>
      </c>
      <c r="G604" s="9"/>
    </row>
    <row r="605" spans="1:7">
      <c r="A605" s="2"/>
      <c r="C605" s="43" t="s">
        <v>86</v>
      </c>
      <c r="E605" s="41">
        <f>E95</f>
        <v>50000</v>
      </c>
      <c r="F605" s="41">
        <f>F95</f>
        <v>50000</v>
      </c>
      <c r="G605" s="9"/>
    </row>
    <row r="606" spans="1:7">
      <c r="A606" s="2"/>
      <c r="C606" s="43" t="s">
        <v>182</v>
      </c>
      <c r="E606" s="41">
        <f>E219</f>
        <v>100000</v>
      </c>
      <c r="F606" s="41">
        <f>F219</f>
        <v>100000</v>
      </c>
      <c r="G606" s="9"/>
    </row>
    <row r="607" spans="1:7">
      <c r="A607" s="2"/>
      <c r="C607" s="43" t="s">
        <v>442</v>
      </c>
      <c r="E607" s="41">
        <f>E487</f>
        <v>662021.32000000007</v>
      </c>
      <c r="F607" s="41">
        <f>F487</f>
        <v>689952.86</v>
      </c>
      <c r="G607" s="9"/>
    </row>
    <row r="608" spans="1:7">
      <c r="A608" s="2"/>
      <c r="C608" s="43" t="s">
        <v>92</v>
      </c>
      <c r="E608" s="41">
        <f>E100+E544</f>
        <v>3871937</v>
      </c>
      <c r="F608" s="41">
        <f>F100+F544</f>
        <v>3990857</v>
      </c>
      <c r="G608" s="9"/>
    </row>
    <row r="609" spans="1:7">
      <c r="A609" s="2"/>
      <c r="C609" s="43" t="s">
        <v>168</v>
      </c>
      <c r="E609" s="41">
        <f>E206</f>
        <v>17038000</v>
      </c>
      <c r="F609" s="41">
        <f>F206</f>
        <v>17735000</v>
      </c>
      <c r="G609" s="9"/>
    </row>
    <row r="610" spans="1:7">
      <c r="A610" s="2"/>
      <c r="C610" s="43" t="s">
        <v>174</v>
      </c>
      <c r="E610" s="41">
        <f>E213</f>
        <v>0</v>
      </c>
      <c r="F610" s="41">
        <f>F216</f>
        <v>0</v>
      </c>
      <c r="G610" s="9"/>
    </row>
    <row r="611" spans="1:7">
      <c r="A611" s="2"/>
      <c r="C611" s="43" t="s">
        <v>282</v>
      </c>
      <c r="E611" s="41">
        <f>E310</f>
        <v>45000</v>
      </c>
      <c r="F611" s="41">
        <f>F310</f>
        <v>45000</v>
      </c>
      <c r="G611" s="9"/>
    </row>
    <row r="612" spans="1:7">
      <c r="A612" s="2"/>
      <c r="C612" s="43">
        <v>1495300000</v>
      </c>
      <c r="E612" s="41">
        <f>E224</f>
        <v>100000</v>
      </c>
      <c r="F612" s="41">
        <f>F224</f>
        <v>100000</v>
      </c>
      <c r="G612" s="9"/>
    </row>
    <row r="613" spans="1:7">
      <c r="A613" s="2"/>
      <c r="C613" s="43" t="s">
        <v>194</v>
      </c>
      <c r="E613" s="41">
        <f>E228</f>
        <v>130000</v>
      </c>
      <c r="F613" s="41">
        <f>F228</f>
        <v>130000</v>
      </c>
      <c r="G613" s="9"/>
    </row>
    <row r="614" spans="1:7">
      <c r="A614" s="2"/>
      <c r="C614" s="43" t="s">
        <v>100</v>
      </c>
      <c r="E614" s="41">
        <f>E235+E108</f>
        <v>1200000</v>
      </c>
      <c r="F614" s="41">
        <f>F235+F108</f>
        <v>1200000</v>
      </c>
      <c r="G614" s="9"/>
    </row>
    <row r="615" spans="1:7">
      <c r="A615" s="2"/>
      <c r="C615" s="43" t="s">
        <v>160</v>
      </c>
      <c r="E615" s="41">
        <f>E200</f>
        <v>1284000</v>
      </c>
      <c r="F615" s="41">
        <f>F200</f>
        <v>1284000</v>
      </c>
      <c r="G615" s="9"/>
    </row>
    <row r="616" spans="1:7">
      <c r="A616" s="2"/>
      <c r="C616" s="43" t="s">
        <v>480</v>
      </c>
      <c r="E616" s="41">
        <f>E537</f>
        <v>50000</v>
      </c>
      <c r="F616" s="41">
        <f>F537</f>
        <v>50000</v>
      </c>
      <c r="G616" s="9"/>
    </row>
    <row r="617" spans="1:7">
      <c r="A617" s="2"/>
      <c r="C617" s="43" t="s">
        <v>232</v>
      </c>
      <c r="E617" s="41">
        <f>E265</f>
        <v>1343817.96</v>
      </c>
      <c r="F617" s="41">
        <f>F265</f>
        <v>887354.96</v>
      </c>
      <c r="G617" s="9"/>
    </row>
    <row r="618" spans="1:7">
      <c r="A618" s="2"/>
      <c r="C618" s="43" t="s">
        <v>244</v>
      </c>
      <c r="E618" s="41">
        <f>E277</f>
        <v>0</v>
      </c>
      <c r="F618" s="41">
        <f>F277</f>
        <v>0</v>
      </c>
      <c r="G618" s="9"/>
    </row>
    <row r="619" spans="1:7">
      <c r="A619" s="2"/>
      <c r="C619" s="43" t="s">
        <v>250</v>
      </c>
      <c r="E619" s="41">
        <f>E282</f>
        <v>11583919.639999999</v>
      </c>
      <c r="F619" s="41">
        <f>F282</f>
        <v>11583919.639999999</v>
      </c>
      <c r="G619" s="9"/>
    </row>
    <row r="620" spans="1:7">
      <c r="A620" s="2"/>
      <c r="C620" s="43" t="s">
        <v>106</v>
      </c>
      <c r="E620" s="41">
        <f>E115</f>
        <v>100000</v>
      </c>
      <c r="F620" s="41">
        <f>F115</f>
        <v>100000</v>
      </c>
      <c r="G620" s="9"/>
    </row>
    <row r="621" spans="1:7">
      <c r="A621" s="2"/>
      <c r="C621" s="43" t="s">
        <v>21</v>
      </c>
      <c r="E621" s="41">
        <f>E18+E23+E38+E45+E51+E119+E179+E188+E194+E471+E491+E504+E169</f>
        <v>129136929.55</v>
      </c>
      <c r="F621" s="41">
        <f>F18+F23+F38+F45+F51+F119+F179+F188+F194+F471+F491+F504+F169</f>
        <v>138535368.06</v>
      </c>
      <c r="G621" s="9"/>
    </row>
    <row r="622" spans="1:7">
      <c r="A622" s="2"/>
      <c r="C622" s="43"/>
      <c r="E622" s="41">
        <f>SUM(E578:E621)</f>
        <v>1061018471.7700001</v>
      </c>
      <c r="F622" s="41">
        <f>SUM(F578:F621)</f>
        <v>1096856780.1200001</v>
      </c>
      <c r="G622" s="9"/>
    </row>
    <row r="623" spans="1:7">
      <c r="A623" s="2"/>
      <c r="C623" s="43"/>
      <c r="E623" s="41">
        <f>SUM(E578:E619)+E620</f>
        <v>931881542.22000015</v>
      </c>
      <c r="F623" s="41">
        <f>SUM(F578:F619)+F620</f>
        <v>958321412.06000006</v>
      </c>
      <c r="G623" s="9"/>
    </row>
    <row r="625" spans="5:6">
      <c r="E625" s="41">
        <f>E574-E622</f>
        <v>585000</v>
      </c>
      <c r="F625" s="41">
        <f>F574-F622</f>
        <v>584999.99999976158</v>
      </c>
    </row>
  </sheetData>
  <mergeCells count="7">
    <mergeCell ref="A548:D548"/>
    <mergeCell ref="E2:F2"/>
    <mergeCell ref="A9:F9"/>
    <mergeCell ref="A10:F10"/>
    <mergeCell ref="A11:F11"/>
    <mergeCell ref="A12:F12"/>
    <mergeCell ref="A13:F13"/>
  </mergeCells>
  <pageMargins left="1.1811023622047245" right="0.39370078740157483" top="0.39370078740157483" bottom="0.39370078740157483" header="0.31496062992125984" footer="0.31496062992125984"/>
  <pageSetup paperSize="9" scale="54" fitToHeight="0" orientation="portrait" r:id="rId1"/>
  <colBreaks count="1" manualBreakCount="1">
    <brk id="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 10 </vt:lpstr>
      <vt:lpstr>'прил 10 '!Область_печати</vt:lpstr>
    </vt:vector>
  </TitlesOfParts>
  <Company>DG Win&amp;Soft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Остапенко Елена Евгеньевна</dc:creator>
  <cp:lastModifiedBy>PonomarevaEV</cp:lastModifiedBy>
  <dcterms:created xsi:type="dcterms:W3CDTF">2024-03-15T05:54:04Z</dcterms:created>
  <dcterms:modified xsi:type="dcterms:W3CDTF">2024-03-27T05:16:09Z</dcterms:modified>
</cp:coreProperties>
</file>