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5" windowWidth="15570" windowHeight="12015" tabRatio="849" activeTab="1"/>
  </bookViews>
  <sheets>
    <sheet name="11.02.2022 прил 3" sheetId="12" r:id="rId1"/>
    <sheet name="11.02.2022 Прил 4" sheetId="13" r:id="rId2"/>
  </sheets>
  <definedNames>
    <definedName name="_xlnm.Print_Titles" localSheetId="0">'11.02.2022 прил 3'!$15:$16</definedName>
    <definedName name="_xlnm.Print_Area" localSheetId="0">'11.02.2022 прил 3'!$A$1:$L$30</definedName>
    <definedName name="_xlnm.Print_Area" localSheetId="1">'11.02.2022 Прил 4'!$A$1:$I$64</definedName>
  </definedNames>
  <calcPr calcId="145621"/>
</workbook>
</file>

<file path=xl/calcChain.xml><?xml version="1.0" encoding="utf-8"?>
<calcChain xmlns="http://schemas.openxmlformats.org/spreadsheetml/2006/main">
  <c r="J30" i="12" l="1"/>
  <c r="J23" i="12"/>
  <c r="F64" i="13" l="1"/>
  <c r="G48" i="13"/>
  <c r="G45" i="13" s="1"/>
  <c r="H48" i="13"/>
  <c r="E45" i="13"/>
  <c r="F45" i="13"/>
  <c r="H45" i="13"/>
  <c r="F48" i="13"/>
  <c r="E13" i="13" l="1"/>
  <c r="F13" i="13"/>
  <c r="G13" i="13"/>
  <c r="H13" i="13"/>
  <c r="E14" i="13"/>
  <c r="G14" i="13"/>
  <c r="H14" i="13"/>
  <c r="E15" i="13"/>
  <c r="D15" i="13"/>
  <c r="D14" i="13"/>
  <c r="D13" i="13"/>
  <c r="E19" i="13"/>
  <c r="G19" i="13"/>
  <c r="H19" i="13"/>
  <c r="D19" i="13"/>
  <c r="E18" i="13"/>
  <c r="F18" i="13"/>
  <c r="G18" i="13"/>
  <c r="H18" i="13"/>
  <c r="D18" i="13"/>
  <c r="E17" i="13"/>
  <c r="I17" i="13"/>
  <c r="F17" i="13"/>
  <c r="G17" i="13"/>
  <c r="H17" i="13"/>
  <c r="D17" i="13"/>
  <c r="I39" i="13"/>
  <c r="I38" i="13"/>
  <c r="G40" i="13"/>
  <c r="I40" i="13" s="1"/>
  <c r="H40" i="13"/>
  <c r="H37" i="13" s="1"/>
  <c r="F40" i="13"/>
  <c r="F37" i="13" s="1"/>
  <c r="I32" i="13"/>
  <c r="I29" i="13" s="1"/>
  <c r="G36" i="13"/>
  <c r="G33" i="13" s="1"/>
  <c r="H36" i="13"/>
  <c r="F36" i="13"/>
  <c r="F33" i="13" s="1"/>
  <c r="G32" i="13"/>
  <c r="G29" i="13" s="1"/>
  <c r="H32" i="13"/>
  <c r="F32" i="13"/>
  <c r="F29" i="13" s="1"/>
  <c r="G28" i="13"/>
  <c r="G25" i="13" s="1"/>
  <c r="I28" i="13"/>
  <c r="I25" i="13" s="1"/>
  <c r="F28" i="13"/>
  <c r="F25" i="13" s="1"/>
  <c r="E33" i="13"/>
  <c r="H33" i="13"/>
  <c r="E37" i="13"/>
  <c r="G37" i="13"/>
  <c r="D37" i="13"/>
  <c r="D33" i="13"/>
  <c r="E29" i="13"/>
  <c r="H29" i="13"/>
  <c r="D29" i="13"/>
  <c r="E25" i="13"/>
  <c r="H25" i="13"/>
  <c r="D25" i="13"/>
  <c r="F19" i="13" l="1"/>
  <c r="I36" i="13"/>
  <c r="I33" i="13" s="1"/>
  <c r="D16" i="13"/>
  <c r="I37" i="13"/>
  <c r="J18" i="12"/>
  <c r="I18" i="12"/>
  <c r="K18" i="12"/>
  <c r="L18" i="12"/>
  <c r="H18" i="12"/>
  <c r="E64" i="13"/>
  <c r="E60" i="13" s="1"/>
  <c r="E44" i="13"/>
  <c r="E41" i="13" s="1"/>
  <c r="G44" i="13"/>
  <c r="G15" i="13" s="1"/>
  <c r="H44" i="13"/>
  <c r="H15" i="13" s="1"/>
  <c r="I43" i="13"/>
  <c r="E43" i="13"/>
  <c r="F43" i="13"/>
  <c r="G43" i="13"/>
  <c r="H43" i="13"/>
  <c r="D43" i="13"/>
  <c r="E42" i="13"/>
  <c r="F42" i="13"/>
  <c r="G42" i="13"/>
  <c r="H42" i="13"/>
  <c r="D42" i="13"/>
  <c r="L17" i="12" l="1"/>
  <c r="H17" i="12"/>
  <c r="I29" i="12"/>
  <c r="J29" i="12"/>
  <c r="K29" i="12"/>
  <c r="H29" i="12"/>
  <c r="F23" i="13" l="1"/>
  <c r="D60" i="13" l="1"/>
  <c r="D45" i="13"/>
  <c r="I54" i="13"/>
  <c r="I55" i="13"/>
  <c r="I56" i="13"/>
  <c r="I53" i="13"/>
  <c r="E53" i="13"/>
  <c r="F53" i="13"/>
  <c r="G53" i="13"/>
  <c r="H53" i="13"/>
  <c r="D53" i="13"/>
  <c r="H41" i="13" l="1"/>
  <c r="I62" i="13"/>
  <c r="I63" i="13"/>
  <c r="E59" i="13"/>
  <c r="F59" i="13"/>
  <c r="F14" i="13" s="1"/>
  <c r="G59" i="13"/>
  <c r="H59" i="13"/>
  <c r="D59" i="13"/>
  <c r="F61" i="13"/>
  <c r="I25" i="12"/>
  <c r="I17" i="12" s="1"/>
  <c r="J25" i="12"/>
  <c r="J17" i="12" s="1"/>
  <c r="K25" i="12"/>
  <c r="K17" i="12" s="1"/>
  <c r="L25" i="12"/>
  <c r="H25" i="12"/>
  <c r="I59" i="13" l="1"/>
  <c r="E61" i="13"/>
  <c r="F60" i="13"/>
  <c r="F15" i="13" s="1"/>
  <c r="I24" i="13"/>
  <c r="I19" i="12"/>
  <c r="I20" i="12"/>
  <c r="E57" i="13"/>
  <c r="F52" i="13"/>
  <c r="F44" i="13" s="1"/>
  <c r="H49" i="13"/>
  <c r="D61" i="13"/>
  <c r="D57" i="13"/>
  <c r="H64" i="13"/>
  <c r="H61" i="13" s="1"/>
  <c r="G64" i="13"/>
  <c r="G61" i="13" s="1"/>
  <c r="H60" i="13"/>
  <c r="H57" i="13" s="1"/>
  <c r="G60" i="13"/>
  <c r="G57" i="13" s="1"/>
  <c r="I58" i="13"/>
  <c r="D52" i="13"/>
  <c r="D44" i="13" s="1"/>
  <c r="D41" i="13" s="1"/>
  <c r="D51" i="13"/>
  <c r="I50" i="13"/>
  <c r="I48" i="13"/>
  <c r="I47" i="13"/>
  <c r="I46" i="13"/>
  <c r="I22" i="13"/>
  <c r="I21" i="13"/>
  <c r="I18" i="13"/>
  <c r="D23" i="13"/>
  <c r="G23" i="13"/>
  <c r="H23" i="13"/>
  <c r="I42" i="13" l="1"/>
  <c r="G16" i="13"/>
  <c r="D20" i="13"/>
  <c r="I61" i="13"/>
  <c r="I60" i="13"/>
  <c r="I51" i="13"/>
  <c r="I45" i="13"/>
  <c r="I64" i="13"/>
  <c r="G49" i="13"/>
  <c r="E23" i="13"/>
  <c r="I13" i="13"/>
  <c r="D49" i="13"/>
  <c r="G20" i="13"/>
  <c r="G41" i="13"/>
  <c r="F49" i="13"/>
  <c r="F57" i="13"/>
  <c r="I57" i="13" s="1"/>
  <c r="H16" i="13"/>
  <c r="H12" i="13"/>
  <c r="I52" i="13"/>
  <c r="I44" i="13" s="1"/>
  <c r="H20" i="13"/>
  <c r="I19" i="13" l="1"/>
  <c r="G12" i="13"/>
  <c r="I14" i="13"/>
  <c r="F20" i="13"/>
  <c r="I23" i="13"/>
  <c r="I49" i="13"/>
  <c r="F41" i="13"/>
  <c r="F12" i="13"/>
  <c r="E20" i="13"/>
  <c r="F16" i="13"/>
  <c r="I41" i="13" l="1"/>
  <c r="D12" i="13"/>
  <c r="I20" i="13"/>
  <c r="E16" i="13"/>
  <c r="I16" i="13" s="1"/>
  <c r="E12" i="13"/>
  <c r="I12" i="13" l="1"/>
  <c r="I15" i="13"/>
</calcChain>
</file>

<file path=xl/sharedStrings.xml><?xml version="1.0" encoding="utf-8"?>
<sst xmlns="http://schemas.openxmlformats.org/spreadsheetml/2006/main" count="171" uniqueCount="86">
  <si>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</si>
  <si>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</si>
  <si>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</si>
  <si>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</si>
  <si>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</si>
  <si>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</si>
  <si>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</si>
  <si>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</si>
  <si>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</si>
  <si>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</si>
  <si>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</si>
  <si>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</si>
  <si>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</si>
  <si>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</si>
  <si>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</si>
  <si>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</si>
  <si>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</si>
  <si>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</si>
  <si>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</si>
  <si>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</si>
  <si>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</si>
  <si>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</si>
  <si>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</si>
  <si>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</si>
  <si>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</si>
  <si>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</si>
  <si>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</si>
  <si>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</si>
  <si>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</si>
  <si>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</si>
  <si>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</si>
  <si>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</si>
  <si>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</si>
  <si>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</si>
  <si>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</si>
  <si>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</si>
  <si>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</si>
  <si>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</si>
  <si>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t>отдел социальной и молодежной политики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</si>
  <si>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</si>
  <si>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</si>
  <si>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Приложение № 1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</si>
  <si>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</si>
  <si>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</si>
  <si>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</si>
  <si>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</si>
  <si>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</si>
  <si>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 xml:space="preserve">                            Ханкайского муниципального округа</t>
  </si>
  <si>
    <t xml:space="preserve">                к постановлению Администрации </t>
  </si>
  <si>
    <t>1,2</t>
  </si>
  <si>
    <t>Расходы на приобретение и поставку спортивного инвентаря, спортивного оборудования и иного имущества для проведения "Сельских спортивных игр"</t>
  </si>
  <si>
    <t>04941S2230</t>
  </si>
  <si>
    <t>2.3</t>
  </si>
  <si>
    <t>Организация физкультурно-спортивной работы по месту жительства</t>
  </si>
  <si>
    <t>049Р5S2220</t>
  </si>
  <si>
    <t>2.3.</t>
  </si>
  <si>
    <t>Организация спортивно-культурной работы по месту жительства</t>
  </si>
  <si>
    <t>3.</t>
  </si>
  <si>
    <t xml:space="preserve">                X</t>
  </si>
  <si>
    <t xml:space="preserve"> </t>
  </si>
  <si>
    <t xml:space="preserve">       X</t>
  </si>
  <si>
    <t xml:space="preserve">      X</t>
  </si>
  <si>
    <t xml:space="preserve">        X</t>
  </si>
  <si>
    <t>3.1</t>
  </si>
  <si>
    <t>049P5S2230</t>
  </si>
  <si>
    <r>
      <rPr>
        <sz val="11"/>
        <color rgb="FF000000"/>
        <rFont val="Times New Roman"/>
        <family val="1"/>
        <charset val="204"/>
      </rP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</si>
  <si>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1.3</t>
  </si>
  <si>
    <t>Развитие спортивной инфраструктуры, находящейся в муниципальной собственности</t>
  </si>
  <si>
    <t>0494170500</t>
  </si>
  <si>
    <t>1.4</t>
  </si>
  <si>
    <t>Подготовка к отганизации, проведению и участию в спортивных мероприятиях</t>
  </si>
  <si>
    <t>0494170600</t>
  </si>
  <si>
    <t>1.5</t>
  </si>
  <si>
    <t>Расходы на содержание объектов спортивной инфраструктуры</t>
  </si>
  <si>
    <t>0494170700</t>
  </si>
  <si>
    <t>1.2.</t>
  </si>
  <si>
    <t>1.3.</t>
  </si>
  <si>
    <t>1.4.</t>
  </si>
  <si>
    <t>1.5.</t>
  </si>
  <si>
    <t>Расходы на приобретение и поставкуспортивного инвентаря, спортивного оборудования и иного имущества для проведения "Сельских спортивных игр"</t>
  </si>
  <si>
    <t>Развитие спортивной инфпаструктуры, находящейся в муниципальной собственности</t>
  </si>
  <si>
    <t>Подготовка к организации, проведению и участию в спортивных мероприятиях</t>
  </si>
  <si>
    <t xml:space="preserve">  к постановлению Администрации                                           Ханкайского муниципального округа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</si>
  <si>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</si>
  <si>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               от 28.02.2022 № 397-па</t>
  </si>
  <si>
    <t xml:space="preserve">                          от 28.02.2022 № 397-па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</si>
</sst>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0" fillId="0" borderId="0" xfId="0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0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164" fontId="0" fillId="0" borderId="1" xfId="0" applyNumberFormat="1" applyFont="1" applyFill="1" applyBorder="1"/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/>
    <xf numFmtId="16" fontId="10" fillId="0" borderId="1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2"/>
  <sheetViews>
    <sheetView view="pageBreakPreview" topLeftCell="A4" zoomScale="90" zoomScaleNormal="100" zoomScaleSheetLayoutView="90" workbookViewId="0">
      <selection activeCell="H7" sqref="H7:L7"/>
    </sheetView>
  </sheetViews>
  <sheetFormatPr defaultColWidth="9.140625" defaultRowHeight="15" x14ac:dyDescent="0.25"/>
  <cols>
    <col min="1" max="1" width="5.42578125" style="10" customWidth="1"/>
    <col min="2" max="2" width="46" style="10" customWidth="1"/>
    <col min="3" max="3" width="20.28515625" style="10" customWidth="1"/>
    <col min="4" max="5" width="9.140625" style="10"/>
    <col min="6" max="6" width="14.7109375" style="10" customWidth="1"/>
    <col min="7" max="7" width="9.140625" style="10"/>
    <col min="8" max="8" width="12.5703125" style="10" customWidth="1"/>
    <col min="9" max="9" width="12.7109375" style="10" customWidth="1"/>
    <col min="10" max="12" width="13.28515625" style="10" customWidth="1"/>
    <col min="13" max="16384" width="9.140625" style="10"/>
  </cols>
  <sheetData>
    <row r="4" spans="1:12" ht="19.5" customHeight="1" x14ac:dyDescent="0.3">
      <c r="G4" s="27"/>
      <c r="H4" s="27"/>
      <c r="I4" s="62" t="s">
        <v>41</v>
      </c>
      <c r="J4" s="63"/>
      <c r="K4" s="63"/>
      <c r="L4" s="63"/>
    </row>
    <row r="5" spans="1:12" ht="27.75" customHeight="1" x14ac:dyDescent="0.3">
      <c r="G5" s="27"/>
      <c r="H5" s="62" t="s">
        <v>48</v>
      </c>
      <c r="I5" s="63"/>
      <c r="J5" s="63"/>
      <c r="K5" s="63"/>
      <c r="L5" s="63"/>
    </row>
    <row r="6" spans="1:12" ht="18.75" x14ac:dyDescent="0.3">
      <c r="G6" s="62" t="s">
        <v>47</v>
      </c>
      <c r="H6" s="63"/>
      <c r="I6" s="63"/>
      <c r="J6" s="63"/>
      <c r="K6" s="63"/>
      <c r="L6" s="63"/>
    </row>
    <row r="7" spans="1:12" ht="18.75" x14ac:dyDescent="0.3">
      <c r="G7" s="27"/>
      <c r="H7" s="62" t="s">
        <v>84</v>
      </c>
      <c r="I7" s="63"/>
      <c r="J7" s="63"/>
      <c r="K7" s="63"/>
      <c r="L7" s="63"/>
    </row>
    <row r="8" spans="1:12" ht="21" customHeight="1" x14ac:dyDescent="0.3">
      <c r="I8" s="25"/>
      <c r="J8" s="24"/>
      <c r="K8" s="24"/>
      <c r="L8" s="24"/>
    </row>
    <row r="9" spans="1:12" ht="76.5" customHeight="1" x14ac:dyDescent="0.25">
      <c r="I9" s="64" t="s">
        <v>40</v>
      </c>
      <c r="J9" s="65"/>
      <c r="K9" s="65"/>
      <c r="L9" s="65"/>
    </row>
    <row r="10" spans="1:12" ht="15.6" x14ac:dyDescent="0.3">
      <c r="A10" s="9"/>
    </row>
    <row r="11" spans="1:12" ht="18.75" x14ac:dyDescent="0.25">
      <c r="A11" s="59" t="s">
        <v>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8.75" x14ac:dyDescent="0.25">
      <c r="A12" s="59" t="s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8.75" x14ac:dyDescent="0.25">
      <c r="A13" s="59" t="s">
        <v>36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8" x14ac:dyDescent="0.3">
      <c r="A14" s="11"/>
    </row>
    <row r="15" spans="1:12" ht="30.75" customHeight="1" x14ac:dyDescent="0.25">
      <c r="A15" s="61" t="s">
        <v>2</v>
      </c>
      <c r="B15" s="61" t="s">
        <v>3</v>
      </c>
      <c r="C15" s="61" t="s">
        <v>4</v>
      </c>
      <c r="D15" s="61" t="s">
        <v>5</v>
      </c>
      <c r="E15" s="61"/>
      <c r="F15" s="61"/>
      <c r="G15" s="61"/>
      <c r="H15" s="61" t="s">
        <v>6</v>
      </c>
      <c r="I15" s="61"/>
      <c r="J15" s="61"/>
      <c r="K15" s="61"/>
      <c r="L15" s="61"/>
    </row>
    <row r="16" spans="1:12" x14ac:dyDescent="0.25">
      <c r="A16" s="61"/>
      <c r="B16" s="61"/>
      <c r="C16" s="61"/>
      <c r="D16" s="3" t="s">
        <v>7</v>
      </c>
      <c r="E16" s="3" t="s">
        <v>8</v>
      </c>
      <c r="F16" s="3" t="s">
        <v>9</v>
      </c>
      <c r="G16" s="3" t="s">
        <v>10</v>
      </c>
      <c r="H16" s="3">
        <v>2020</v>
      </c>
      <c r="I16" s="3">
        <v>2021</v>
      </c>
      <c r="J16" s="3">
        <v>2022</v>
      </c>
      <c r="K16" s="3">
        <v>2023</v>
      </c>
      <c r="L16" s="3">
        <v>2024</v>
      </c>
    </row>
    <row r="17" spans="1:15" s="14" customFormat="1" ht="73.5" customHeight="1" x14ac:dyDescent="0.25">
      <c r="A17" s="12"/>
      <c r="B17" s="13" t="s">
        <v>37</v>
      </c>
      <c r="C17" s="5" t="s">
        <v>38</v>
      </c>
      <c r="D17" s="5" t="s">
        <v>11</v>
      </c>
      <c r="E17" s="5" t="s">
        <v>11</v>
      </c>
      <c r="F17" s="5" t="s">
        <v>11</v>
      </c>
      <c r="G17" s="5" t="s">
        <v>11</v>
      </c>
      <c r="H17" s="23">
        <f>H18+H25+H29</f>
        <v>3594.8290000000002</v>
      </c>
      <c r="I17" s="23">
        <f t="shared" ref="I17:L17" si="0">I18+I25+I29</f>
        <v>1878.499</v>
      </c>
      <c r="J17" s="23">
        <f t="shared" si="0"/>
        <v>9918.14</v>
      </c>
      <c r="K17" s="23">
        <f t="shared" si="0"/>
        <v>1759.511</v>
      </c>
      <c r="L17" s="23">
        <f t="shared" si="0"/>
        <v>670.19500000000005</v>
      </c>
    </row>
    <row r="18" spans="1:15" ht="59.25" customHeight="1" x14ac:dyDescent="0.25">
      <c r="A18" s="15" t="s">
        <v>12</v>
      </c>
      <c r="B18" s="46" t="s">
        <v>65</v>
      </c>
      <c r="C18" s="3" t="s">
        <v>38</v>
      </c>
      <c r="D18" s="3" t="s">
        <v>11</v>
      </c>
      <c r="E18" s="3" t="s">
        <v>11</v>
      </c>
      <c r="F18" s="3" t="s">
        <v>11</v>
      </c>
      <c r="G18" s="3" t="s">
        <v>11</v>
      </c>
      <c r="H18" s="17">
        <f>H19+H20+H21+H22+H23+H24</f>
        <v>561</v>
      </c>
      <c r="I18" s="17">
        <f t="shared" ref="I18:L18" si="1">I19+I20+I21+I22+I23+I24</f>
        <v>661</v>
      </c>
      <c r="J18" s="17">
        <f>J19+J20+J21+J22+J23+J24</f>
        <v>9422.1329999999998</v>
      </c>
      <c r="K18" s="17">
        <f t="shared" si="1"/>
        <v>661</v>
      </c>
      <c r="L18" s="17">
        <f t="shared" si="1"/>
        <v>661</v>
      </c>
    </row>
    <row r="19" spans="1:15" ht="26.25" customHeight="1" x14ac:dyDescent="0.25">
      <c r="A19" s="57" t="s">
        <v>28</v>
      </c>
      <c r="B19" s="58" t="s">
        <v>13</v>
      </c>
      <c r="C19" s="55" t="s">
        <v>38</v>
      </c>
      <c r="D19" s="3">
        <v>956</v>
      </c>
      <c r="E19" s="3">
        <v>1102</v>
      </c>
      <c r="F19" s="16" t="s">
        <v>29</v>
      </c>
      <c r="G19" s="3">
        <v>240</v>
      </c>
      <c r="H19" s="17">
        <v>561</v>
      </c>
      <c r="I19" s="17">
        <f>631+8.3</f>
        <v>639.29999999999995</v>
      </c>
      <c r="J19" s="17">
        <v>831</v>
      </c>
      <c r="K19" s="17">
        <v>631</v>
      </c>
      <c r="L19" s="17">
        <v>631</v>
      </c>
    </row>
    <row r="20" spans="1:15" ht="26.25" customHeight="1" x14ac:dyDescent="0.25">
      <c r="A20" s="57"/>
      <c r="B20" s="58"/>
      <c r="C20" s="56"/>
      <c r="D20" s="3">
        <v>956</v>
      </c>
      <c r="E20" s="3">
        <v>1102</v>
      </c>
      <c r="F20" s="16" t="s">
        <v>29</v>
      </c>
      <c r="G20" s="3">
        <v>850</v>
      </c>
      <c r="H20" s="17">
        <v>0</v>
      </c>
      <c r="I20" s="17">
        <f>30-8.3</f>
        <v>21.7</v>
      </c>
      <c r="J20" s="17">
        <v>30</v>
      </c>
      <c r="K20" s="17">
        <v>30</v>
      </c>
      <c r="L20" s="17">
        <v>30</v>
      </c>
    </row>
    <row r="21" spans="1:15" ht="60.6" customHeight="1" x14ac:dyDescent="0.25">
      <c r="A21" s="30" t="s">
        <v>49</v>
      </c>
      <c r="B21" s="31" t="s">
        <v>50</v>
      </c>
      <c r="C21" s="28" t="s">
        <v>38</v>
      </c>
      <c r="D21" s="29">
        <v>956</v>
      </c>
      <c r="E21" s="29">
        <v>1102</v>
      </c>
      <c r="F21" s="16" t="s">
        <v>51</v>
      </c>
      <c r="G21" s="29">
        <v>240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5" ht="60.6" customHeight="1" x14ac:dyDescent="0.25">
      <c r="A22" s="43" t="s">
        <v>66</v>
      </c>
      <c r="B22" s="44" t="s">
        <v>67</v>
      </c>
      <c r="C22" s="42" t="s">
        <v>38</v>
      </c>
      <c r="D22" s="45">
        <v>956</v>
      </c>
      <c r="E22" s="45">
        <v>1102</v>
      </c>
      <c r="F22" s="16" t="s">
        <v>68</v>
      </c>
      <c r="G22" s="45">
        <v>240</v>
      </c>
      <c r="H22" s="17">
        <v>0</v>
      </c>
      <c r="I22" s="17">
        <v>0</v>
      </c>
      <c r="J22" s="17">
        <v>6553.69</v>
      </c>
      <c r="K22" s="17">
        <v>0</v>
      </c>
      <c r="L22" s="17">
        <v>0</v>
      </c>
    </row>
    <row r="23" spans="1:15" ht="60.6" customHeight="1" x14ac:dyDescent="0.25">
      <c r="A23" s="43" t="s">
        <v>69</v>
      </c>
      <c r="B23" s="44" t="s">
        <v>70</v>
      </c>
      <c r="C23" s="42" t="s">
        <v>38</v>
      </c>
      <c r="D23" s="45">
        <v>956</v>
      </c>
      <c r="E23" s="45">
        <v>1102</v>
      </c>
      <c r="F23" s="16" t="s">
        <v>71</v>
      </c>
      <c r="G23" s="45">
        <v>240</v>
      </c>
      <c r="H23" s="17">
        <v>0</v>
      </c>
      <c r="I23" s="17">
        <v>0</v>
      </c>
      <c r="J23" s="17">
        <f>647.275-317.251</f>
        <v>330.024</v>
      </c>
      <c r="K23" s="17">
        <v>0</v>
      </c>
      <c r="L23" s="17">
        <v>0</v>
      </c>
    </row>
    <row r="24" spans="1:15" ht="46.9" customHeight="1" x14ac:dyDescent="0.25">
      <c r="A24" s="43" t="s">
        <v>72</v>
      </c>
      <c r="B24" s="44" t="s">
        <v>73</v>
      </c>
      <c r="C24" s="42" t="s">
        <v>38</v>
      </c>
      <c r="D24" s="45">
        <v>958</v>
      </c>
      <c r="E24" s="45">
        <v>1102</v>
      </c>
      <c r="F24" s="16" t="s">
        <v>74</v>
      </c>
      <c r="G24" s="45">
        <v>610</v>
      </c>
      <c r="H24" s="17">
        <v>0</v>
      </c>
      <c r="I24" s="17">
        <v>0</v>
      </c>
      <c r="J24" s="17">
        <v>1677.4190000000001</v>
      </c>
      <c r="K24" s="17">
        <v>0</v>
      </c>
      <c r="L24" s="17">
        <v>0</v>
      </c>
    </row>
    <row r="25" spans="1:15" ht="82.5" customHeight="1" x14ac:dyDescent="0.25">
      <c r="A25" s="15" t="s">
        <v>14</v>
      </c>
      <c r="B25" s="8" t="s">
        <v>15</v>
      </c>
      <c r="C25" s="3" t="s">
        <v>38</v>
      </c>
      <c r="D25" s="3" t="s">
        <v>11</v>
      </c>
      <c r="E25" s="3" t="s">
        <v>11</v>
      </c>
      <c r="F25" s="3" t="s">
        <v>11</v>
      </c>
      <c r="G25" s="3" t="s">
        <v>11</v>
      </c>
      <c r="H25" s="17">
        <f>H26+H27+H28</f>
        <v>3033.8290000000002</v>
      </c>
      <c r="I25" s="17">
        <f t="shared" ref="I25:L25" si="2">I26+I27+I28</f>
        <v>0</v>
      </c>
      <c r="J25" s="17">
        <f t="shared" si="2"/>
        <v>0</v>
      </c>
      <c r="K25" s="17">
        <f t="shared" si="2"/>
        <v>1098.511</v>
      </c>
      <c r="L25" s="17">
        <f t="shared" si="2"/>
        <v>9.1950000000000003</v>
      </c>
    </row>
    <row r="26" spans="1:15" ht="92.25" customHeight="1" x14ac:dyDescent="0.25">
      <c r="A26" s="18" t="s">
        <v>30</v>
      </c>
      <c r="B26" s="19" t="s">
        <v>34</v>
      </c>
      <c r="C26" s="3" t="s">
        <v>38</v>
      </c>
      <c r="D26" s="3">
        <v>956</v>
      </c>
      <c r="E26" s="3">
        <v>1102</v>
      </c>
      <c r="F26" s="20" t="s">
        <v>35</v>
      </c>
      <c r="G26" s="3">
        <v>410</v>
      </c>
      <c r="H26" s="17">
        <v>2932.2060000000001</v>
      </c>
      <c r="I26" s="17">
        <v>0</v>
      </c>
      <c r="J26" s="17">
        <v>0</v>
      </c>
      <c r="K26" s="17">
        <v>1093.7470000000001</v>
      </c>
      <c r="L26" s="17">
        <v>0</v>
      </c>
      <c r="O26" s="10" t="s">
        <v>59</v>
      </c>
    </row>
    <row r="27" spans="1:15" ht="50.25" customHeight="1" x14ac:dyDescent="0.25">
      <c r="A27" s="18" t="s">
        <v>31</v>
      </c>
      <c r="B27" s="21" t="s">
        <v>33</v>
      </c>
      <c r="C27" s="3" t="s">
        <v>38</v>
      </c>
      <c r="D27" s="3">
        <v>958</v>
      </c>
      <c r="E27" s="3">
        <v>1102</v>
      </c>
      <c r="F27" s="20" t="s">
        <v>35</v>
      </c>
      <c r="G27" s="3">
        <v>610</v>
      </c>
      <c r="H27" s="17">
        <v>101.623</v>
      </c>
      <c r="I27" s="17">
        <v>0</v>
      </c>
      <c r="J27" s="17">
        <v>0</v>
      </c>
      <c r="K27" s="17">
        <v>0</v>
      </c>
      <c r="L27" s="17">
        <v>0</v>
      </c>
    </row>
    <row r="28" spans="1:15" ht="43.9" customHeight="1" x14ac:dyDescent="0.25">
      <c r="A28" s="35" t="s">
        <v>52</v>
      </c>
      <c r="B28" s="37" t="s">
        <v>53</v>
      </c>
      <c r="C28" s="36" t="s">
        <v>38</v>
      </c>
      <c r="D28" s="36">
        <v>956</v>
      </c>
      <c r="E28" s="36">
        <v>1102</v>
      </c>
      <c r="F28" s="20" t="s">
        <v>54</v>
      </c>
      <c r="G28" s="36">
        <v>240</v>
      </c>
      <c r="H28" s="17">
        <v>0</v>
      </c>
      <c r="I28" s="17">
        <v>0</v>
      </c>
      <c r="J28" s="17">
        <v>0</v>
      </c>
      <c r="K28" s="17">
        <v>4.7640000000000002</v>
      </c>
      <c r="L28" s="17">
        <v>9.1950000000000003</v>
      </c>
    </row>
    <row r="29" spans="1:15" ht="49.15" customHeight="1" x14ac:dyDescent="0.25">
      <c r="A29" s="51" t="s">
        <v>57</v>
      </c>
      <c r="B29" s="52" t="s">
        <v>43</v>
      </c>
      <c r="C29" s="41" t="s">
        <v>38</v>
      </c>
      <c r="D29" s="50" t="s">
        <v>61</v>
      </c>
      <c r="E29" s="49" t="s">
        <v>62</v>
      </c>
      <c r="F29" s="49" t="s">
        <v>58</v>
      </c>
      <c r="G29" s="49" t="s">
        <v>60</v>
      </c>
      <c r="H29" s="34">
        <f>H30</f>
        <v>0</v>
      </c>
      <c r="I29" s="34">
        <f t="shared" ref="I29:K29" si="3">I30</f>
        <v>1217.499</v>
      </c>
      <c r="J29" s="34">
        <f t="shared" si="3"/>
        <v>496.00699999999995</v>
      </c>
      <c r="K29" s="34">
        <f t="shared" si="3"/>
        <v>0</v>
      </c>
      <c r="L29" s="34">
        <v>0</v>
      </c>
    </row>
    <row r="30" spans="1:15" ht="67.150000000000006" customHeight="1" x14ac:dyDescent="0.25">
      <c r="A30" s="53" t="s">
        <v>63</v>
      </c>
      <c r="B30" s="54" t="s">
        <v>46</v>
      </c>
      <c r="C30" s="41" t="s">
        <v>38</v>
      </c>
      <c r="D30" s="50">
        <v>956</v>
      </c>
      <c r="E30" s="50">
        <v>1102</v>
      </c>
      <c r="F30" s="50" t="s">
        <v>64</v>
      </c>
      <c r="G30" s="50">
        <v>240</v>
      </c>
      <c r="H30" s="34">
        <v>0</v>
      </c>
      <c r="I30" s="34">
        <v>1217.499</v>
      </c>
      <c r="J30" s="34">
        <f>22+156.756+317.251</f>
        <v>496.00699999999995</v>
      </c>
      <c r="K30" s="34">
        <v>0</v>
      </c>
      <c r="L30" s="34">
        <v>0</v>
      </c>
    </row>
    <row r="31" spans="1:15" x14ac:dyDescent="0.25">
      <c r="A31" s="33"/>
      <c r="B31" s="47"/>
      <c r="C31" s="33"/>
      <c r="D31" s="33"/>
      <c r="E31" s="33"/>
      <c r="F31" s="33"/>
      <c r="G31" s="33"/>
      <c r="H31" s="34"/>
      <c r="I31" s="34"/>
      <c r="J31" s="34"/>
      <c r="K31" s="34"/>
      <c r="L31" s="34"/>
    </row>
    <row r="32" spans="1:15" x14ac:dyDescent="0.25">
      <c r="B32" s="48"/>
      <c r="H32" s="22"/>
    </row>
  </sheetData>
  <mergeCells count="16">
    <mergeCell ref="I4:L4"/>
    <mergeCell ref="H5:L5"/>
    <mergeCell ref="G6:L6"/>
    <mergeCell ref="H7:L7"/>
    <mergeCell ref="I9:L9"/>
    <mergeCell ref="C19:C20"/>
    <mergeCell ref="A19:A20"/>
    <mergeCell ref="B19:B20"/>
    <mergeCell ref="A11:L11"/>
    <mergeCell ref="A12:L12"/>
    <mergeCell ref="A13:L13"/>
    <mergeCell ref="A15:A16"/>
    <mergeCell ref="B15:B16"/>
    <mergeCell ref="C15:C16"/>
    <mergeCell ref="D15:G15"/>
    <mergeCell ref="H15:L15"/>
  </mergeCells>
  <pageMargins left="0.51181102362204722" right="0.11811023622047245" top="0.74803149606299213" bottom="0" header="0.31496062992125984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zoomScaleNormal="100" zoomScaleSheetLayoutView="100" workbookViewId="0">
      <selection activeCell="E5" sqref="E5"/>
    </sheetView>
  </sheetViews>
  <sheetFormatPr defaultColWidth="9.140625" defaultRowHeight="15" x14ac:dyDescent="0.25"/>
  <cols>
    <col min="1" max="1" width="6.28515625" style="1" customWidth="1"/>
    <col min="2" max="2" width="39.5703125" style="1" customWidth="1"/>
    <col min="3" max="3" width="17.85546875" style="1" customWidth="1"/>
    <col min="4" max="9" width="14" style="1" customWidth="1"/>
    <col min="10" max="16384" width="9.140625" style="1"/>
  </cols>
  <sheetData>
    <row r="1" spans="1:10" s="10" customFormat="1" ht="31.5" customHeight="1" x14ac:dyDescent="0.25">
      <c r="F1" s="73" t="s">
        <v>42</v>
      </c>
      <c r="G1" s="74"/>
      <c r="H1" s="74"/>
      <c r="I1" s="74"/>
    </row>
    <row r="2" spans="1:10" s="10" customFormat="1" ht="36" customHeight="1" x14ac:dyDescent="0.25">
      <c r="F2" s="76" t="s">
        <v>82</v>
      </c>
      <c r="G2" s="77"/>
      <c r="H2" s="77"/>
      <c r="I2" s="77"/>
    </row>
    <row r="3" spans="1:10" s="10" customFormat="1" ht="17.25" customHeight="1" x14ac:dyDescent="0.25">
      <c r="F3" s="90" t="s">
        <v>85</v>
      </c>
      <c r="G3" s="91"/>
      <c r="H3" s="91"/>
      <c r="I3" s="91"/>
      <c r="J3" s="91"/>
    </row>
    <row r="4" spans="1:10" s="10" customFormat="1" ht="21" customHeight="1" x14ac:dyDescent="0.25">
      <c r="I4" s="25"/>
    </row>
    <row r="5" spans="1:10" ht="90" customHeight="1" x14ac:dyDescent="0.25">
      <c r="F5" s="64" t="s">
        <v>83</v>
      </c>
      <c r="G5" s="75"/>
      <c r="H5" s="75"/>
      <c r="I5" s="75"/>
    </row>
    <row r="6" spans="1:10" ht="18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</row>
    <row r="7" spans="1:10" ht="59.25" customHeight="1" x14ac:dyDescent="0.25">
      <c r="A7" s="81" t="s">
        <v>39</v>
      </c>
      <c r="B7" s="82"/>
      <c r="C7" s="82"/>
      <c r="D7" s="82"/>
      <c r="E7" s="82"/>
      <c r="F7" s="82"/>
      <c r="G7" s="82"/>
      <c r="H7" s="82"/>
      <c r="I7" s="82"/>
    </row>
    <row r="8" spans="1:10" ht="16.899999999999999" x14ac:dyDescent="0.3">
      <c r="A8" s="2"/>
    </row>
    <row r="9" spans="1:10" ht="32.25" customHeight="1" x14ac:dyDescent="0.25">
      <c r="A9" s="61" t="s">
        <v>2</v>
      </c>
      <c r="B9" s="61" t="s">
        <v>16</v>
      </c>
      <c r="C9" s="78" t="s">
        <v>32</v>
      </c>
      <c r="D9" s="61" t="s">
        <v>17</v>
      </c>
      <c r="E9" s="61"/>
      <c r="F9" s="61"/>
      <c r="G9" s="61"/>
      <c r="H9" s="61"/>
      <c r="I9" s="61"/>
    </row>
    <row r="10" spans="1:10" x14ac:dyDescent="0.25">
      <c r="A10" s="61"/>
      <c r="B10" s="61"/>
      <c r="C10" s="79"/>
      <c r="D10" s="3">
        <v>2020</v>
      </c>
      <c r="E10" s="3">
        <v>2021</v>
      </c>
      <c r="F10" s="3">
        <v>2022</v>
      </c>
      <c r="G10" s="3">
        <v>2023</v>
      </c>
      <c r="H10" s="3">
        <v>2024</v>
      </c>
      <c r="I10" s="3" t="s">
        <v>18</v>
      </c>
    </row>
    <row r="11" spans="1:10" ht="14.45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3">
        <v>9</v>
      </c>
    </row>
    <row r="12" spans="1:10" ht="26.25" customHeight="1" x14ac:dyDescent="0.25">
      <c r="A12" s="84"/>
      <c r="B12" s="85" t="s">
        <v>19</v>
      </c>
      <c r="C12" s="5" t="s">
        <v>20</v>
      </c>
      <c r="D12" s="39">
        <f>D13+D14+D15</f>
        <v>13677.832189999999</v>
      </c>
      <c r="E12" s="39">
        <f>E13+E14+E15</f>
        <v>4844.8770000000004</v>
      </c>
      <c r="F12" s="39">
        <f>F13+F14+F15</f>
        <v>10621.39</v>
      </c>
      <c r="G12" s="39">
        <f>G13+G14+G15</f>
        <v>1923.229</v>
      </c>
      <c r="H12" s="39">
        <f>H13+H14+H15</f>
        <v>985.46</v>
      </c>
      <c r="I12" s="39">
        <f t="shared" ref="I12:I17" si="0">D12+E12+F12+G12+H12</f>
        <v>32052.788189999999</v>
      </c>
    </row>
    <row r="13" spans="1:10" ht="29.25" customHeight="1" x14ac:dyDescent="0.25">
      <c r="A13" s="84"/>
      <c r="B13" s="85"/>
      <c r="C13" s="3" t="s">
        <v>21</v>
      </c>
      <c r="D13" s="6">
        <f>D17+D42+D58</f>
        <v>0</v>
      </c>
      <c r="E13" s="6">
        <f t="shared" ref="E13:H13" si="1">E17+E42+E58</f>
        <v>2907.05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0"/>
        <v>2907.05</v>
      </c>
    </row>
    <row r="14" spans="1:10" ht="21" customHeight="1" x14ac:dyDescent="0.25">
      <c r="A14" s="84"/>
      <c r="B14" s="85"/>
      <c r="C14" s="3" t="s">
        <v>22</v>
      </c>
      <c r="D14" s="6">
        <f>D18+D43+D59</f>
        <v>10083.003189999999</v>
      </c>
      <c r="E14" s="6">
        <f t="shared" ref="E14:H14" si="2">E18+E43+E59</f>
        <v>59.328000000000003</v>
      </c>
      <c r="F14" s="6">
        <f t="shared" si="2"/>
        <v>703.25</v>
      </c>
      <c r="G14" s="6">
        <f t="shared" si="2"/>
        <v>163.71799999999999</v>
      </c>
      <c r="H14" s="6">
        <f t="shared" si="2"/>
        <v>315.28500000000003</v>
      </c>
      <c r="I14" s="6">
        <f t="shared" si="0"/>
        <v>11324.58419</v>
      </c>
    </row>
    <row r="15" spans="1:10" ht="23.25" customHeight="1" x14ac:dyDescent="0.25">
      <c r="A15" s="84"/>
      <c r="B15" s="85"/>
      <c r="C15" s="3" t="s">
        <v>23</v>
      </c>
      <c r="D15" s="6">
        <f>D19+D44+D60</f>
        <v>3594.8290000000002</v>
      </c>
      <c r="E15" s="6">
        <f t="shared" ref="E15:H15" si="3">E19+E44+E60</f>
        <v>1878.499</v>
      </c>
      <c r="F15" s="6">
        <f>F19+F44+F60</f>
        <v>9918.14</v>
      </c>
      <c r="G15" s="6">
        <f t="shared" si="3"/>
        <v>1759.511</v>
      </c>
      <c r="H15" s="6">
        <f t="shared" si="3"/>
        <v>670.17499999999995</v>
      </c>
      <c r="I15" s="6">
        <f t="shared" si="0"/>
        <v>17821.153999999999</v>
      </c>
    </row>
    <row r="16" spans="1:10" ht="17.45" customHeight="1" x14ac:dyDescent="0.25">
      <c r="A16" s="69" t="s">
        <v>12</v>
      </c>
      <c r="B16" s="86" t="s">
        <v>45</v>
      </c>
      <c r="C16" s="5" t="s">
        <v>20</v>
      </c>
      <c r="D16" s="39">
        <f>D17+D18+D19</f>
        <v>561</v>
      </c>
      <c r="E16" s="39">
        <f>E17+E18+E19</f>
        <v>661</v>
      </c>
      <c r="F16" s="39">
        <f>F17+F18+F19</f>
        <v>9422.1329999999998</v>
      </c>
      <c r="G16" s="39">
        <f>G17+G18+G19</f>
        <v>661</v>
      </c>
      <c r="H16" s="39">
        <f>H17+H18+H19</f>
        <v>661</v>
      </c>
      <c r="I16" s="39">
        <f t="shared" si="0"/>
        <v>11966.133</v>
      </c>
    </row>
    <row r="17" spans="1:9" ht="30" x14ac:dyDescent="0.25">
      <c r="A17" s="69"/>
      <c r="B17" s="87"/>
      <c r="C17" s="3" t="s">
        <v>21</v>
      </c>
      <c r="D17" s="6">
        <f>D21+D26+D30+D34+D38</f>
        <v>0</v>
      </c>
      <c r="E17" s="6">
        <f>E21+E26+E30+E34+E38</f>
        <v>0</v>
      </c>
      <c r="F17" s="6">
        <f t="shared" ref="F17:H17" si="4">F21+F26+F30+F34+F38</f>
        <v>0</v>
      </c>
      <c r="G17" s="6">
        <f t="shared" si="4"/>
        <v>0</v>
      </c>
      <c r="H17" s="6">
        <f t="shared" si="4"/>
        <v>0</v>
      </c>
      <c r="I17" s="7">
        <f t="shared" si="0"/>
        <v>0</v>
      </c>
    </row>
    <row r="18" spans="1:9" ht="24.6" customHeight="1" x14ac:dyDescent="0.25">
      <c r="A18" s="69"/>
      <c r="B18" s="87"/>
      <c r="C18" s="3" t="s">
        <v>22</v>
      </c>
      <c r="D18" s="6">
        <f>D22+D27+D31+D35+D39</f>
        <v>0</v>
      </c>
      <c r="E18" s="6">
        <f t="shared" ref="E18:H18" si="5">E22+E27+E31+E35+E39</f>
        <v>0</v>
      </c>
      <c r="F18" s="6">
        <f t="shared" si="5"/>
        <v>0</v>
      </c>
      <c r="G18" s="6">
        <f t="shared" si="5"/>
        <v>0</v>
      </c>
      <c r="H18" s="6">
        <f t="shared" si="5"/>
        <v>0</v>
      </c>
      <c r="I18" s="7">
        <f t="shared" ref="I18:I52" si="6">D18+E18+F18+G18+H18</f>
        <v>0</v>
      </c>
    </row>
    <row r="19" spans="1:9" ht="26.45" customHeight="1" x14ac:dyDescent="0.25">
      <c r="A19" s="69"/>
      <c r="B19" s="88"/>
      <c r="C19" s="3" t="s">
        <v>23</v>
      </c>
      <c r="D19" s="6">
        <f>D23+D28+D32+D36+D40</f>
        <v>561</v>
      </c>
      <c r="E19" s="6">
        <f t="shared" ref="E19:H19" si="7">E23+E28+E32+E36+E40</f>
        <v>661</v>
      </c>
      <c r="F19" s="6">
        <f t="shared" si="7"/>
        <v>9422.1329999999998</v>
      </c>
      <c r="G19" s="6">
        <f t="shared" si="7"/>
        <v>661</v>
      </c>
      <c r="H19" s="6">
        <f t="shared" si="7"/>
        <v>661</v>
      </c>
      <c r="I19" s="7">
        <f>D19+E19+F19+G19+H19</f>
        <v>11966.133</v>
      </c>
    </row>
    <row r="20" spans="1:9" ht="26.25" customHeight="1" x14ac:dyDescent="0.25">
      <c r="A20" s="69" t="s">
        <v>24</v>
      </c>
      <c r="B20" s="83" t="s">
        <v>13</v>
      </c>
      <c r="C20" s="5" t="s">
        <v>20</v>
      </c>
      <c r="D20" s="39">
        <f>D21+D22+D23</f>
        <v>561</v>
      </c>
      <c r="E20" s="39">
        <f>E21+E22+E23</f>
        <v>661</v>
      </c>
      <c r="F20" s="39">
        <f>F21+F22+F23</f>
        <v>861</v>
      </c>
      <c r="G20" s="39">
        <f>G21+G22+G23</f>
        <v>661</v>
      </c>
      <c r="H20" s="39">
        <f>H21+H22+H23</f>
        <v>661</v>
      </c>
      <c r="I20" s="40">
        <f t="shared" si="6"/>
        <v>3405</v>
      </c>
    </row>
    <row r="21" spans="1:9" ht="26.25" customHeight="1" x14ac:dyDescent="0.25">
      <c r="A21" s="69"/>
      <c r="B21" s="83"/>
      <c r="C21" s="3" t="s">
        <v>21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6"/>
        <v>0</v>
      </c>
    </row>
    <row r="22" spans="1:9" ht="21" customHeight="1" x14ac:dyDescent="0.25">
      <c r="A22" s="69"/>
      <c r="B22" s="83"/>
      <c r="C22" s="3" t="s">
        <v>22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6"/>
        <v>0</v>
      </c>
    </row>
    <row r="23" spans="1:9" ht="20.45" customHeight="1" x14ac:dyDescent="0.25">
      <c r="A23" s="69"/>
      <c r="B23" s="83"/>
      <c r="C23" s="3" t="s">
        <v>23</v>
      </c>
      <c r="D23" s="6">
        <f>'11.02.2022 прил 3'!H18</f>
        <v>561</v>
      </c>
      <c r="E23" s="6">
        <f>'11.02.2022 прил 3'!I18</f>
        <v>661</v>
      </c>
      <c r="F23" s="6">
        <f>'11.02.2022 прил 3'!J19+'11.02.2022 прил 3'!J20</f>
        <v>861</v>
      </c>
      <c r="G23" s="6">
        <f>'11.02.2022 прил 3'!K18</f>
        <v>661</v>
      </c>
      <c r="H23" s="6">
        <f>'11.02.2022 прил 3'!L18</f>
        <v>661</v>
      </c>
      <c r="I23" s="7">
        <f t="shared" si="6"/>
        <v>3405</v>
      </c>
    </row>
    <row r="24" spans="1:9" ht="64.150000000000006" hidden="1" customHeight="1" x14ac:dyDescent="0.3">
      <c r="A24" s="32">
        <v>1.2</v>
      </c>
      <c r="B24" s="31" t="s">
        <v>50</v>
      </c>
      <c r="C24" s="29" t="s">
        <v>23</v>
      </c>
      <c r="D24" s="6">
        <v>0</v>
      </c>
      <c r="E24" s="6">
        <v>0</v>
      </c>
      <c r="F24" s="6"/>
      <c r="G24" s="6">
        <v>0</v>
      </c>
      <c r="H24" s="6">
        <v>0</v>
      </c>
      <c r="I24" s="7">
        <f t="shared" si="6"/>
        <v>0</v>
      </c>
    </row>
    <row r="25" spans="1:9" ht="19.149999999999999" customHeight="1" x14ac:dyDescent="0.25">
      <c r="A25" s="89" t="s">
        <v>75</v>
      </c>
      <c r="B25" s="83" t="s">
        <v>79</v>
      </c>
      <c r="C25" s="5" t="s">
        <v>20</v>
      </c>
      <c r="D25" s="39">
        <f>D26+D27+D28</f>
        <v>0</v>
      </c>
      <c r="E25" s="39">
        <f t="shared" ref="E25:I25" si="8">E26+E27+E28</f>
        <v>0</v>
      </c>
      <c r="F25" s="39">
        <f t="shared" si="8"/>
        <v>0</v>
      </c>
      <c r="G25" s="39">
        <f t="shared" si="8"/>
        <v>0</v>
      </c>
      <c r="H25" s="39">
        <f t="shared" si="8"/>
        <v>0</v>
      </c>
      <c r="I25" s="39">
        <f t="shared" si="8"/>
        <v>0</v>
      </c>
    </row>
    <row r="26" spans="1:9" ht="26.45" customHeight="1" x14ac:dyDescent="0.25">
      <c r="A26" s="71"/>
      <c r="B26" s="83"/>
      <c r="C26" s="45" t="s">
        <v>21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</row>
    <row r="27" spans="1:9" ht="22.15" customHeight="1" x14ac:dyDescent="0.25">
      <c r="A27" s="71"/>
      <c r="B27" s="83"/>
      <c r="C27" s="45" t="s">
        <v>22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7">
        <v>0</v>
      </c>
    </row>
    <row r="28" spans="1:9" ht="22.15" customHeight="1" x14ac:dyDescent="0.25">
      <c r="A28" s="72"/>
      <c r="B28" s="83"/>
      <c r="C28" s="45" t="s">
        <v>23</v>
      </c>
      <c r="D28" s="6">
        <v>0</v>
      </c>
      <c r="E28" s="6">
        <v>0</v>
      </c>
      <c r="F28" s="6">
        <f>'11.02.2022 прил 3'!J21</f>
        <v>0</v>
      </c>
      <c r="G28" s="6">
        <f>'11.02.2022 прил 3'!K21</f>
        <v>0</v>
      </c>
      <c r="H28" s="6">
        <v>0</v>
      </c>
      <c r="I28" s="6">
        <f>'11.02.2022 прил 3'!M21</f>
        <v>0</v>
      </c>
    </row>
    <row r="29" spans="1:9" ht="22.15" customHeight="1" x14ac:dyDescent="0.25">
      <c r="A29" s="70" t="s">
        <v>76</v>
      </c>
      <c r="B29" s="83" t="s">
        <v>80</v>
      </c>
      <c r="C29" s="5" t="s">
        <v>20</v>
      </c>
      <c r="D29" s="39">
        <f>D30+D31+D32</f>
        <v>0</v>
      </c>
      <c r="E29" s="39">
        <f t="shared" ref="E29:I29" si="9">E30+E31+E32</f>
        <v>0</v>
      </c>
      <c r="F29" s="39">
        <f t="shared" si="9"/>
        <v>6553.69</v>
      </c>
      <c r="G29" s="39">
        <f t="shared" si="9"/>
        <v>0</v>
      </c>
      <c r="H29" s="39">
        <f t="shared" si="9"/>
        <v>0</v>
      </c>
      <c r="I29" s="39">
        <f t="shared" si="9"/>
        <v>6553.69</v>
      </c>
    </row>
    <row r="30" spans="1:9" ht="22.15" customHeight="1" x14ac:dyDescent="0.25">
      <c r="A30" s="71"/>
      <c r="B30" s="83"/>
      <c r="C30" s="45" t="s">
        <v>21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</row>
    <row r="31" spans="1:9" ht="22.15" customHeight="1" x14ac:dyDescent="0.25">
      <c r="A31" s="71"/>
      <c r="B31" s="83"/>
      <c r="C31" s="45" t="s">
        <v>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</row>
    <row r="32" spans="1:9" ht="22.15" customHeight="1" x14ac:dyDescent="0.25">
      <c r="A32" s="72"/>
      <c r="B32" s="83"/>
      <c r="C32" s="45" t="s">
        <v>23</v>
      </c>
      <c r="D32" s="6">
        <v>0</v>
      </c>
      <c r="E32" s="6">
        <v>0</v>
      </c>
      <c r="F32" s="6">
        <f>'11.02.2022 прил 3'!J22</f>
        <v>6553.69</v>
      </c>
      <c r="G32" s="6">
        <f>'11.02.2022 прил 3'!K22</f>
        <v>0</v>
      </c>
      <c r="H32" s="6">
        <f>'11.02.2022 прил 3'!L22</f>
        <v>0</v>
      </c>
      <c r="I32" s="6">
        <f>SUM(D32:H32)</f>
        <v>6553.69</v>
      </c>
    </row>
    <row r="33" spans="1:9" ht="22.15" customHeight="1" x14ac:dyDescent="0.25">
      <c r="A33" s="70" t="s">
        <v>77</v>
      </c>
      <c r="B33" s="83" t="s">
        <v>81</v>
      </c>
      <c r="C33" s="5" t="s">
        <v>20</v>
      </c>
      <c r="D33" s="39">
        <f>D34+D35+D36</f>
        <v>0</v>
      </c>
      <c r="E33" s="39">
        <f t="shared" ref="E33:I33" si="10">E34+E35+E36</f>
        <v>0</v>
      </c>
      <c r="F33" s="39">
        <f t="shared" si="10"/>
        <v>330.024</v>
      </c>
      <c r="G33" s="39">
        <f t="shared" si="10"/>
        <v>0</v>
      </c>
      <c r="H33" s="39">
        <f t="shared" si="10"/>
        <v>0</v>
      </c>
      <c r="I33" s="39">
        <f t="shared" si="10"/>
        <v>330.024</v>
      </c>
    </row>
    <row r="34" spans="1:9" ht="22.15" customHeight="1" x14ac:dyDescent="0.25">
      <c r="A34" s="71"/>
      <c r="B34" s="83"/>
      <c r="C34" s="45" t="s">
        <v>21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v>0</v>
      </c>
    </row>
    <row r="35" spans="1:9" ht="22.15" customHeight="1" x14ac:dyDescent="0.25">
      <c r="A35" s="71"/>
      <c r="B35" s="83"/>
      <c r="C35" s="45" t="s">
        <v>22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7">
        <v>0</v>
      </c>
    </row>
    <row r="36" spans="1:9" ht="22.15" customHeight="1" x14ac:dyDescent="0.25">
      <c r="A36" s="72"/>
      <c r="B36" s="83"/>
      <c r="C36" s="45" t="s">
        <v>23</v>
      </c>
      <c r="D36" s="6">
        <v>0</v>
      </c>
      <c r="E36" s="6">
        <v>0</v>
      </c>
      <c r="F36" s="6">
        <f>'11.02.2022 прил 3'!J23</f>
        <v>330.024</v>
      </c>
      <c r="G36" s="6">
        <f>'11.02.2022 прил 3'!K23</f>
        <v>0</v>
      </c>
      <c r="H36" s="6">
        <f>'11.02.2022 прил 3'!L23</f>
        <v>0</v>
      </c>
      <c r="I36" s="6">
        <f>SUM(D36:H36)</f>
        <v>330.024</v>
      </c>
    </row>
    <row r="37" spans="1:9" ht="22.15" customHeight="1" x14ac:dyDescent="0.25">
      <c r="A37" s="70" t="s">
        <v>78</v>
      </c>
      <c r="B37" s="83" t="s">
        <v>73</v>
      </c>
      <c r="C37" s="5" t="s">
        <v>20</v>
      </c>
      <c r="D37" s="39">
        <f>D38+D39+D40</f>
        <v>0</v>
      </c>
      <c r="E37" s="39">
        <f t="shared" ref="E37:I37" si="11">E38+E39+E40</f>
        <v>0</v>
      </c>
      <c r="F37" s="39">
        <f t="shared" si="11"/>
        <v>1677.4190000000001</v>
      </c>
      <c r="G37" s="39">
        <f t="shared" si="11"/>
        <v>0</v>
      </c>
      <c r="H37" s="39">
        <f t="shared" si="11"/>
        <v>0</v>
      </c>
      <c r="I37" s="39">
        <f t="shared" si="11"/>
        <v>1677.4190000000001</v>
      </c>
    </row>
    <row r="38" spans="1:9" ht="22.15" customHeight="1" x14ac:dyDescent="0.25">
      <c r="A38" s="71"/>
      <c r="B38" s="83"/>
      <c r="C38" s="45" t="s">
        <v>21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7">
        <f>SUM(D38:H38)</f>
        <v>0</v>
      </c>
    </row>
    <row r="39" spans="1:9" ht="22.15" customHeight="1" x14ac:dyDescent="0.25">
      <c r="A39" s="71"/>
      <c r="B39" s="83"/>
      <c r="C39" s="45" t="s">
        <v>22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7">
        <f>SUM(D39:H39)</f>
        <v>0</v>
      </c>
    </row>
    <row r="40" spans="1:9" ht="22.15" customHeight="1" x14ac:dyDescent="0.25">
      <c r="A40" s="72"/>
      <c r="B40" s="83"/>
      <c r="C40" s="45" t="s">
        <v>23</v>
      </c>
      <c r="D40" s="6">
        <v>0</v>
      </c>
      <c r="E40" s="6">
        <v>0</v>
      </c>
      <c r="F40" s="6">
        <f>'11.02.2022 прил 3'!J24</f>
        <v>1677.4190000000001</v>
      </c>
      <c r="G40" s="6">
        <f>'11.02.2022 прил 3'!K24</f>
        <v>0</v>
      </c>
      <c r="H40" s="6">
        <f>'11.02.2022 прил 3'!L24</f>
        <v>0</v>
      </c>
      <c r="I40" s="7">
        <f>SUM(D40:H40)</f>
        <v>1677.4190000000001</v>
      </c>
    </row>
    <row r="41" spans="1:9" ht="20.25" customHeight="1" x14ac:dyDescent="0.25">
      <c r="A41" s="69" t="s">
        <v>14</v>
      </c>
      <c r="B41" s="83" t="s">
        <v>25</v>
      </c>
      <c r="C41" s="5" t="s">
        <v>20</v>
      </c>
      <c r="D41" s="39">
        <f>D42+D43+D44</f>
        <v>13116.832189999999</v>
      </c>
      <c r="E41" s="39">
        <f>E42+E43+E44</f>
        <v>0</v>
      </c>
      <c r="F41" s="39">
        <f>F42+F43+F44</f>
        <v>0</v>
      </c>
      <c r="G41" s="39">
        <f>G42+G43+G44</f>
        <v>1262.229</v>
      </c>
      <c r="H41" s="39">
        <f>H42+H43+H44</f>
        <v>324.46000000000004</v>
      </c>
      <c r="I41" s="40">
        <f t="shared" si="6"/>
        <v>14703.521189999999</v>
      </c>
    </row>
    <row r="42" spans="1:9" ht="32.25" customHeight="1" x14ac:dyDescent="0.25">
      <c r="A42" s="69"/>
      <c r="B42" s="83"/>
      <c r="C42" s="3" t="s">
        <v>21</v>
      </c>
      <c r="D42" s="6">
        <f>D46+D50+D54</f>
        <v>0</v>
      </c>
      <c r="E42" s="6">
        <f t="shared" ref="E42:I42" si="12">E46+E50+E54</f>
        <v>0</v>
      </c>
      <c r="F42" s="6">
        <f t="shared" si="12"/>
        <v>0</v>
      </c>
      <c r="G42" s="6">
        <f t="shared" si="12"/>
        <v>0</v>
      </c>
      <c r="H42" s="6">
        <f t="shared" si="12"/>
        <v>0</v>
      </c>
      <c r="I42" s="6">
        <f t="shared" si="12"/>
        <v>0</v>
      </c>
    </row>
    <row r="43" spans="1:9" ht="20.25" customHeight="1" x14ac:dyDescent="0.25">
      <c r="A43" s="69"/>
      <c r="B43" s="83"/>
      <c r="C43" s="3" t="s">
        <v>22</v>
      </c>
      <c r="D43" s="6">
        <f>D47+D51+D55</f>
        <v>10083.003189999999</v>
      </c>
      <c r="E43" s="6">
        <f t="shared" ref="E43:H43" si="13">E47+E51+E55</f>
        <v>0</v>
      </c>
      <c r="F43" s="6">
        <f t="shared" si="13"/>
        <v>0</v>
      </c>
      <c r="G43" s="6">
        <f t="shared" si="13"/>
        <v>163.71799999999999</v>
      </c>
      <c r="H43" s="6">
        <f t="shared" si="13"/>
        <v>315.28500000000003</v>
      </c>
      <c r="I43" s="6">
        <f>SUM(D43:H43)</f>
        <v>10562.00619</v>
      </c>
    </row>
    <row r="44" spans="1:9" ht="22.5" customHeight="1" x14ac:dyDescent="0.25">
      <c r="A44" s="69"/>
      <c r="B44" s="83"/>
      <c r="C44" s="3" t="s">
        <v>23</v>
      </c>
      <c r="D44" s="6">
        <f>D48+D52+D56</f>
        <v>3033.8290000000002</v>
      </c>
      <c r="E44" s="6">
        <f t="shared" ref="E44:I44" si="14">E48+E52+E56</f>
        <v>0</v>
      </c>
      <c r="F44" s="6">
        <f t="shared" si="14"/>
        <v>0</v>
      </c>
      <c r="G44" s="6">
        <f t="shared" si="14"/>
        <v>1098.511</v>
      </c>
      <c r="H44" s="6">
        <f t="shared" si="14"/>
        <v>9.1750000000000007</v>
      </c>
      <c r="I44" s="6">
        <f t="shared" si="14"/>
        <v>4141.5150000000003</v>
      </c>
    </row>
    <row r="45" spans="1:9" ht="21.75" customHeight="1" x14ac:dyDescent="0.25">
      <c r="A45" s="69" t="s">
        <v>26</v>
      </c>
      <c r="B45" s="69" t="s">
        <v>34</v>
      </c>
      <c r="C45" s="5" t="s">
        <v>20</v>
      </c>
      <c r="D45" s="39">
        <f>D46+D47+D48</f>
        <v>2932.2060000000001</v>
      </c>
      <c r="E45" s="39">
        <f t="shared" ref="E45:H45" si="15">E46+E47+E48</f>
        <v>0</v>
      </c>
      <c r="F45" s="39">
        <f t="shared" si="15"/>
        <v>0</v>
      </c>
      <c r="G45" s="39">
        <f t="shared" si="15"/>
        <v>1093.7470000000001</v>
      </c>
      <c r="H45" s="39">
        <f t="shared" si="15"/>
        <v>0</v>
      </c>
      <c r="I45" s="40">
        <f t="shared" si="6"/>
        <v>4025.9530000000004</v>
      </c>
    </row>
    <row r="46" spans="1:9" ht="36" customHeight="1" x14ac:dyDescent="0.25">
      <c r="A46" s="69"/>
      <c r="B46" s="69"/>
      <c r="C46" s="3" t="s">
        <v>21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7">
        <f t="shared" si="6"/>
        <v>0</v>
      </c>
    </row>
    <row r="47" spans="1:9" ht="18" customHeight="1" x14ac:dyDescent="0.25">
      <c r="A47" s="69"/>
      <c r="B47" s="69"/>
      <c r="C47" s="3" t="s">
        <v>22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7">
        <f t="shared" si="6"/>
        <v>0</v>
      </c>
    </row>
    <row r="48" spans="1:9" ht="19.5" customHeight="1" x14ac:dyDescent="0.25">
      <c r="A48" s="69"/>
      <c r="B48" s="69"/>
      <c r="C48" s="3" t="s">
        <v>23</v>
      </c>
      <c r="D48" s="6">
        <v>2932.2060000000001</v>
      </c>
      <c r="E48" s="6">
        <v>0</v>
      </c>
      <c r="F48" s="6">
        <f>'11.02.2022 прил 3'!J26</f>
        <v>0</v>
      </c>
      <c r="G48" s="6">
        <f>'11.02.2022 прил 3'!K26</f>
        <v>1093.7470000000001</v>
      </c>
      <c r="H48" s="6">
        <f>'11.02.2022 прил 3'!L26</f>
        <v>0</v>
      </c>
      <c r="I48" s="7">
        <f t="shared" si="6"/>
        <v>4025.9530000000004</v>
      </c>
    </row>
    <row r="49" spans="1:9" x14ac:dyDescent="0.25">
      <c r="A49" s="69" t="s">
        <v>27</v>
      </c>
      <c r="B49" s="69" t="s">
        <v>33</v>
      </c>
      <c r="C49" s="5" t="s">
        <v>20</v>
      </c>
      <c r="D49" s="39">
        <f>D50+D51+D52</f>
        <v>10184.626189999999</v>
      </c>
      <c r="E49" s="39">
        <v>0</v>
      </c>
      <c r="F49" s="39">
        <f>F50+F51+F52</f>
        <v>0</v>
      </c>
      <c r="G49" s="39">
        <f>G50+G51+G52</f>
        <v>0</v>
      </c>
      <c r="H49" s="39">
        <f>H50+H51+H52</f>
        <v>0</v>
      </c>
      <c r="I49" s="40">
        <f t="shared" si="6"/>
        <v>10184.626189999999</v>
      </c>
    </row>
    <row r="50" spans="1:9" ht="27.75" customHeight="1" x14ac:dyDescent="0.25">
      <c r="A50" s="69"/>
      <c r="B50" s="69"/>
      <c r="C50" s="3" t="s">
        <v>21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7">
        <f t="shared" si="6"/>
        <v>0</v>
      </c>
    </row>
    <row r="51" spans="1:9" ht="21.75" customHeight="1" x14ac:dyDescent="0.25">
      <c r="A51" s="69"/>
      <c r="B51" s="69"/>
      <c r="C51" s="3" t="s">
        <v>22</v>
      </c>
      <c r="D51" s="6">
        <f>10890-806.99681</f>
        <v>10083.003189999999</v>
      </c>
      <c r="E51" s="6">
        <v>0</v>
      </c>
      <c r="F51" s="6">
        <v>0</v>
      </c>
      <c r="G51" s="6">
        <v>0</v>
      </c>
      <c r="H51" s="6">
        <v>0</v>
      </c>
      <c r="I51" s="7">
        <f t="shared" si="6"/>
        <v>10083.003189999999</v>
      </c>
    </row>
    <row r="52" spans="1:9" ht="21.75" customHeight="1" x14ac:dyDescent="0.25">
      <c r="A52" s="69"/>
      <c r="B52" s="69"/>
      <c r="C52" s="3" t="s">
        <v>23</v>
      </c>
      <c r="D52" s="6">
        <f>'11.02.2022 прил 3'!H27</f>
        <v>101.623</v>
      </c>
      <c r="E52" s="6">
        <v>0</v>
      </c>
      <c r="F52" s="6">
        <f>'11.02.2022 прил 3'!J27</f>
        <v>0</v>
      </c>
      <c r="G52" s="6">
        <v>0</v>
      </c>
      <c r="H52" s="6">
        <v>0</v>
      </c>
      <c r="I52" s="7">
        <f t="shared" si="6"/>
        <v>101.623</v>
      </c>
    </row>
    <row r="53" spans="1:9" ht="21.75" customHeight="1" x14ac:dyDescent="0.25">
      <c r="A53" s="70" t="s">
        <v>55</v>
      </c>
      <c r="B53" s="69" t="s">
        <v>56</v>
      </c>
      <c r="C53" s="5" t="s">
        <v>20</v>
      </c>
      <c r="D53" s="39">
        <f>D54+D55+D56</f>
        <v>0</v>
      </c>
      <c r="E53" s="39">
        <f t="shared" ref="E53:H53" si="16">E54+E55+E56</f>
        <v>0</v>
      </c>
      <c r="F53" s="39">
        <f t="shared" si="16"/>
        <v>0</v>
      </c>
      <c r="G53" s="39">
        <f t="shared" si="16"/>
        <v>168.482</v>
      </c>
      <c r="H53" s="39">
        <f t="shared" si="16"/>
        <v>324.46000000000004</v>
      </c>
      <c r="I53" s="39">
        <f>SUM(D53:H53)</f>
        <v>492.94200000000001</v>
      </c>
    </row>
    <row r="54" spans="1:9" ht="27.6" customHeight="1" x14ac:dyDescent="0.25">
      <c r="A54" s="71"/>
      <c r="B54" s="69"/>
      <c r="C54" s="38" t="s">
        <v>21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f t="shared" ref="I54:I56" si="17">SUM(D54:H54)</f>
        <v>0</v>
      </c>
    </row>
    <row r="55" spans="1:9" ht="21.75" customHeight="1" x14ac:dyDescent="0.25">
      <c r="A55" s="71"/>
      <c r="B55" s="69"/>
      <c r="C55" s="38" t="s">
        <v>22</v>
      </c>
      <c r="D55" s="6">
        <v>0</v>
      </c>
      <c r="E55" s="6">
        <v>0</v>
      </c>
      <c r="F55" s="6">
        <v>0</v>
      </c>
      <c r="G55" s="6">
        <v>163.71799999999999</v>
      </c>
      <c r="H55" s="6">
        <v>315.28500000000003</v>
      </c>
      <c r="I55" s="6">
        <f t="shared" si="17"/>
        <v>479.00300000000004</v>
      </c>
    </row>
    <row r="56" spans="1:9" ht="21.75" customHeight="1" x14ac:dyDescent="0.25">
      <c r="A56" s="72"/>
      <c r="B56" s="69"/>
      <c r="C56" s="38" t="s">
        <v>23</v>
      </c>
      <c r="D56" s="6">
        <v>0</v>
      </c>
      <c r="E56" s="6">
        <v>0</v>
      </c>
      <c r="F56" s="6">
        <v>0</v>
      </c>
      <c r="G56" s="6">
        <v>4.7640000000000002</v>
      </c>
      <c r="H56" s="6">
        <v>9.1750000000000007</v>
      </c>
      <c r="I56" s="6">
        <f t="shared" si="17"/>
        <v>13.939</v>
      </c>
    </row>
    <row r="57" spans="1:9" x14ac:dyDescent="0.25">
      <c r="A57" s="66">
        <v>3</v>
      </c>
      <c r="B57" s="69" t="s">
        <v>43</v>
      </c>
      <c r="C57" s="5" t="s">
        <v>20</v>
      </c>
      <c r="D57" s="39">
        <f>D58+D59+D60</f>
        <v>0</v>
      </c>
      <c r="E57" s="39">
        <f>E58+E59+E60</f>
        <v>4183.8770000000004</v>
      </c>
      <c r="F57" s="39">
        <f>F58+F59+F60</f>
        <v>1199.2570000000001</v>
      </c>
      <c r="G57" s="39">
        <f>G58+G59+G60</f>
        <v>0</v>
      </c>
      <c r="H57" s="39">
        <f>H58+H59+H60</f>
        <v>0</v>
      </c>
      <c r="I57" s="40">
        <f t="shared" ref="I57:I64" si="18">D57+E57+F57+G57+H57</f>
        <v>5383.134</v>
      </c>
    </row>
    <row r="58" spans="1:9" ht="27.75" customHeight="1" x14ac:dyDescent="0.25">
      <c r="A58" s="67"/>
      <c r="B58" s="69"/>
      <c r="C58" s="26" t="s">
        <v>21</v>
      </c>
      <c r="D58" s="6">
        <v>0</v>
      </c>
      <c r="E58" s="6">
        <v>2907.05</v>
      </c>
      <c r="F58" s="6">
        <v>0</v>
      </c>
      <c r="G58" s="6">
        <v>0</v>
      </c>
      <c r="H58" s="6">
        <v>0</v>
      </c>
      <c r="I58" s="7">
        <f t="shared" si="18"/>
        <v>2907.05</v>
      </c>
    </row>
    <row r="59" spans="1:9" ht="21.75" customHeight="1" x14ac:dyDescent="0.25">
      <c r="A59" s="67"/>
      <c r="B59" s="69"/>
      <c r="C59" s="26" t="s">
        <v>22</v>
      </c>
      <c r="D59" s="6">
        <f>D63</f>
        <v>0</v>
      </c>
      <c r="E59" s="6">
        <f t="shared" ref="E59:H59" si="19">E63</f>
        <v>59.328000000000003</v>
      </c>
      <c r="F59" s="6">
        <f t="shared" si="19"/>
        <v>703.25</v>
      </c>
      <c r="G59" s="6">
        <f t="shared" si="19"/>
        <v>0</v>
      </c>
      <c r="H59" s="6">
        <f t="shared" si="19"/>
        <v>0</v>
      </c>
      <c r="I59" s="7">
        <f t="shared" si="18"/>
        <v>762.57799999999997</v>
      </c>
    </row>
    <row r="60" spans="1:9" ht="21.75" customHeight="1" x14ac:dyDescent="0.25">
      <c r="A60" s="68"/>
      <c r="B60" s="69"/>
      <c r="C60" s="26" t="s">
        <v>23</v>
      </c>
      <c r="D60" s="6">
        <f>D64</f>
        <v>0</v>
      </c>
      <c r="E60" s="6">
        <f>E64</f>
        <v>1217.499</v>
      </c>
      <c r="F60" s="6">
        <f>'11.02.2022 прил 3'!J31+F64</f>
        <v>496.00699999999995</v>
      </c>
      <c r="G60" s="6">
        <f>'11.02.2022 прил 3'!K31</f>
        <v>0</v>
      </c>
      <c r="H60" s="6">
        <f>'11.02.2022 прил 3'!L31</f>
        <v>0</v>
      </c>
      <c r="I60" s="7">
        <f t="shared" si="18"/>
        <v>1713.5059999999999</v>
      </c>
    </row>
    <row r="61" spans="1:9" x14ac:dyDescent="0.25">
      <c r="A61" s="69" t="s">
        <v>44</v>
      </c>
      <c r="B61" s="69" t="s">
        <v>46</v>
      </c>
      <c r="C61" s="5" t="s">
        <v>20</v>
      </c>
      <c r="D61" s="39">
        <f>D62+D63+D64</f>
        <v>0</v>
      </c>
      <c r="E61" s="39">
        <f t="shared" ref="E61:H61" si="20">E62+E63+E64</f>
        <v>4183.8770000000004</v>
      </c>
      <c r="F61" s="39">
        <f t="shared" si="20"/>
        <v>1199.2570000000001</v>
      </c>
      <c r="G61" s="39">
        <f t="shared" si="20"/>
        <v>0</v>
      </c>
      <c r="H61" s="39">
        <f t="shared" si="20"/>
        <v>0</v>
      </c>
      <c r="I61" s="40">
        <f t="shared" si="18"/>
        <v>5383.134</v>
      </c>
    </row>
    <row r="62" spans="1:9" ht="27.75" customHeight="1" x14ac:dyDescent="0.25">
      <c r="A62" s="69"/>
      <c r="B62" s="69"/>
      <c r="C62" s="26" t="s">
        <v>21</v>
      </c>
      <c r="D62" s="6">
        <v>0</v>
      </c>
      <c r="E62" s="6">
        <v>2907.05</v>
      </c>
      <c r="F62" s="6">
        <v>0</v>
      </c>
      <c r="G62" s="6">
        <v>0</v>
      </c>
      <c r="H62" s="6">
        <v>0</v>
      </c>
      <c r="I62" s="7">
        <f t="shared" si="18"/>
        <v>2907.05</v>
      </c>
    </row>
    <row r="63" spans="1:9" ht="21.75" customHeight="1" x14ac:dyDescent="0.25">
      <c r="A63" s="69"/>
      <c r="B63" s="69"/>
      <c r="C63" s="26" t="s">
        <v>22</v>
      </c>
      <c r="D63" s="6">
        <v>0</v>
      </c>
      <c r="E63" s="6">
        <v>59.328000000000003</v>
      </c>
      <c r="F63" s="6">
        <v>703.25</v>
      </c>
      <c r="G63" s="6">
        <v>0</v>
      </c>
      <c r="H63" s="6">
        <v>0</v>
      </c>
      <c r="I63" s="7">
        <f t="shared" si="18"/>
        <v>762.57799999999997</v>
      </c>
    </row>
    <row r="64" spans="1:9" ht="21.75" customHeight="1" x14ac:dyDescent="0.25">
      <c r="A64" s="69"/>
      <c r="B64" s="69"/>
      <c r="C64" s="26" t="s">
        <v>23</v>
      </c>
      <c r="D64" s="6">
        <v>0</v>
      </c>
      <c r="E64" s="6">
        <f>'11.02.2022 прил 3'!I30</f>
        <v>1217.499</v>
      </c>
      <c r="F64" s="6">
        <f>'11.02.2022 прил 3'!J30</f>
        <v>496.00699999999995</v>
      </c>
      <c r="G64" s="6">
        <f>'11.02.2022 прил 3'!K35</f>
        <v>0</v>
      </c>
      <c r="H64" s="6">
        <f>'11.02.2022 прил 3'!L35</f>
        <v>0</v>
      </c>
      <c r="I64" s="7">
        <f t="shared" si="18"/>
        <v>1713.5059999999999</v>
      </c>
    </row>
  </sheetData>
  <mergeCells count="36">
    <mergeCell ref="A41:A44"/>
    <mergeCell ref="B41:B44"/>
    <mergeCell ref="A12:A15"/>
    <mergeCell ref="B12:B15"/>
    <mergeCell ref="A16:A19"/>
    <mergeCell ref="B16:B19"/>
    <mergeCell ref="A20:A23"/>
    <mergeCell ref="B20:B23"/>
    <mergeCell ref="A25:A28"/>
    <mergeCell ref="B25:B28"/>
    <mergeCell ref="B29:B32"/>
    <mergeCell ref="B33:B36"/>
    <mergeCell ref="B37:B40"/>
    <mergeCell ref="A29:A32"/>
    <mergeCell ref="A33:A36"/>
    <mergeCell ref="A37:A40"/>
    <mergeCell ref="F1:I1"/>
    <mergeCell ref="F5:I5"/>
    <mergeCell ref="F2:I2"/>
    <mergeCell ref="C9:C10"/>
    <mergeCell ref="D9:I9"/>
    <mergeCell ref="A6:I6"/>
    <mergeCell ref="A7:I7"/>
    <mergeCell ref="A9:A10"/>
    <mergeCell ref="B9:B10"/>
    <mergeCell ref="F3:J3"/>
    <mergeCell ref="A57:A60"/>
    <mergeCell ref="B57:B60"/>
    <mergeCell ref="A61:A64"/>
    <mergeCell ref="B61:B64"/>
    <mergeCell ref="A45:A48"/>
    <mergeCell ref="B45:B48"/>
    <mergeCell ref="A49:A52"/>
    <mergeCell ref="B49:B52"/>
    <mergeCell ref="A53:A56"/>
    <mergeCell ref="B53:B5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11.02.2022 прил 3</vt:lpstr>
      <vt:lpstr>11.02.2022 Прил 4</vt:lpstr>
      <vt:lpstr>'11.02.2022 прил 3'!Заголовки_для_печати</vt:lpstr>
      <vt:lpstr>'11.02.2022 прил 3'!Область_печати</vt:lpstr>
      <vt:lpstr>'11.02.2022 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2022-02-25T04:43:16Z</cp:lastPrinted>
  <dcterms:created xsi:type="dcterms:W3CDTF">2020-02-04T06:12:16Z</dcterms:created>
  <dcterms:modified xsi:type="dcterms:W3CDTF">2022-03-01T04:24:38Z</dcterms:modified>
</cp:coreProperties>
</file>