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82" windowWidth="25349" windowHeight="10637"/>
  </bookViews>
  <sheets>
    <sheet name="прил 10 " sheetId="1" r:id="rId1"/>
  </sheets>
  <definedNames>
    <definedName name="_xlnm._FilterDatabase" localSheetId="0" hidden="1">'прил 10 '!$A$12:$F$12</definedName>
    <definedName name="_xlnm.Print_Area" localSheetId="0">'прил 10 '!$A$1:$C$50</definedName>
  </definedNames>
  <calcPr calcId="145621"/>
</workbook>
</file>

<file path=xl/calcChain.xml><?xml version="1.0" encoding="utf-8"?>
<calcChain xmlns="http://schemas.openxmlformats.org/spreadsheetml/2006/main">
  <c r="D48" i="1" l="1"/>
  <c r="D47" i="1"/>
  <c r="D46" i="1"/>
  <c r="D44" i="1"/>
  <c r="D43" i="1"/>
  <c r="D42" i="1"/>
  <c r="D41" i="1"/>
  <c r="D40" i="1"/>
  <c r="D39" i="1"/>
  <c r="D38" i="1"/>
  <c r="D37" i="1"/>
  <c r="C36" i="1"/>
  <c r="B36" i="1"/>
  <c r="B27" i="1" s="1"/>
  <c r="D35" i="1"/>
  <c r="D34" i="1"/>
  <c r="D33" i="1"/>
  <c r="C33" i="1"/>
  <c r="D45" i="1" s="1"/>
  <c r="B33" i="1"/>
  <c r="D32" i="1"/>
  <c r="D31" i="1"/>
  <c r="D30" i="1"/>
  <c r="D29" i="1"/>
  <c r="D28" i="1"/>
  <c r="D25" i="1"/>
  <c r="D24" i="1"/>
  <c r="D23" i="1"/>
  <c r="C22" i="1"/>
  <c r="B22" i="1"/>
  <c r="C20" i="1"/>
  <c r="C19" i="1"/>
  <c r="B19" i="1"/>
  <c r="C18" i="1"/>
  <c r="B18" i="1"/>
  <c r="D18" i="1" s="1"/>
  <c r="C17" i="1"/>
  <c r="B17" i="1"/>
  <c r="C16" i="1"/>
  <c r="B16" i="1"/>
  <c r="B15" i="1" s="1"/>
  <c r="C15" i="1"/>
  <c r="C13" i="1"/>
  <c r="B13" i="1"/>
  <c r="B50" i="1" l="1"/>
  <c r="B51" i="1" s="1"/>
  <c r="C27" i="1"/>
  <c r="C50" i="1" s="1"/>
  <c r="C51" i="1" l="1"/>
  <c r="D50" i="1"/>
</calcChain>
</file>

<file path=xl/sharedStrings.xml><?xml version="1.0" encoding="utf-8"?>
<sst xmlns="http://schemas.openxmlformats.org/spreadsheetml/2006/main" count="53" uniqueCount="52">
  <si>
    <t>Приложение №6</t>
  </si>
  <si>
    <t>к проекту решения Думы Ханкайского</t>
  </si>
  <si>
    <t xml:space="preserve"> муниципального округа</t>
  </si>
  <si>
    <t>от  __.__.__ №___</t>
  </si>
  <si>
    <t>Приложение 10</t>
  </si>
  <si>
    <t>к   решению Думы Ханкайского</t>
  </si>
  <si>
    <t>от 20.12.2022 № 489</t>
  </si>
  <si>
    <t>Объемы</t>
  </si>
  <si>
    <t xml:space="preserve">межбюджетных трансфертов от других бюджетов бюджетной системы на 2024 и 2025 годы  </t>
  </si>
  <si>
    <t>(рублей)</t>
  </si>
  <si>
    <t>Наименование межбюджетных трасфертов</t>
  </si>
  <si>
    <t>Сумма на 2024 год</t>
  </si>
  <si>
    <t>Сумма на 2025 год</t>
  </si>
  <si>
    <t>Дотации бюджетам бюджетной системы Российской Федерации- всего, в том числе:</t>
  </si>
  <si>
    <t>Дотации на выравнивание бюджетной обеспеченности, подлежащие перечислению из краевого бюджета</t>
  </si>
  <si>
    <t>Субсидии бюджетам бюджетной системы Российской Федерации (межбюджетные субсидии), в том числе:</t>
  </si>
  <si>
    <t>Субсидии бюджетам муниципальных округов на 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организаций культурно-досугового типа)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</si>
  <si>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</si>
  <si>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</si>
  <si>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</si>
  <si>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</si>
  <si>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</si>
  <si>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Прочие субсидии бюджетам муниципальных округов - всего, в том числе:</t>
  </si>
  <si>
    <t xml:space="preserve"> на комплектование книжных фондов и обеспечение информационно-техническим оборудованием библиотек</t>
  </si>
  <si>
    <t>на организацию физкультурно-спортивной работы по месту жительства</t>
  </si>
  <si>
    <t>на поддержку муниципальных программ по благоустройству территорий муниципальных образований Приморского края</t>
  </si>
  <si>
    <t xml:space="preserve"> - на 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 за счёт средств краевого бюджета</t>
  </si>
  <si>
    <t>Субвенции бюджетам бюджетной системы Российской Федерации- всего, в том числе: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</si>
  <si>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</si>
  <si>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состояния, за счет краевого бюджета,</t>
  </si>
  <si>
    <t xml:space="preserve"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</si>
  <si>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</si>
  <si>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</si>
  <si>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</si>
  <si>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</si>
  <si>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Единая субвенция местным бюджетам из краевого бюджета</t>
  </si>
  <si>
    <t>Субвенции бюджетам муниципальных округов на выполнение передаваемых полномочий субъектов Российской Федерации- всего, в том числе:</t>
  </si>
  <si>
    <t xml:space="preserve"> - на обеспечение государственных гарантий реализации прав на получение общедоступного и бесплатного 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</si>
  <si>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 xml:space="preserve"> -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</si>
  <si>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 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</si>
  <si>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 - 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</si>
  <si>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 xml:space="preserve"> -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</si>
  <si>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 xml:space="preserve"> -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</si>
  <si>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 - на реализацию государственного полномочия в сфере транспортного обслуживания по муниципальным маршрутам в границах муниципальных образований</t>
  </si>
  <si>
    <t xml:space="preserve"> - на реализацию государственных полномочий органов опеки и попечительства в отношении несовершеннолетних</t>
  </si>
  <si>
    <t xml:space="preserve"> -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</si>
  <si>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 -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</si>
  <si>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 </t>
  </si>
  <si>
    <t xml:space="preserve"> - 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
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</si>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</sst>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rgb="FF000000"/>
      <name val="Arial CYR"/>
    </font>
    <font>
      <sz val="8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>
      <alignment vertical="top" wrapText="1"/>
    </xf>
    <xf numFmtId="4" fontId="14" fillId="2" borderId="2">
      <alignment horizontal="right" vertical="top" shrinkToFit="1"/>
    </xf>
    <xf numFmtId="0" fontId="15" fillId="3" borderId="2">
      <alignment vertical="top" wrapText="1"/>
    </xf>
    <xf numFmtId="4" fontId="15" fillId="0" borderId="3">
      <alignment horizontal="right" wrapText="1"/>
    </xf>
  </cellStyleXfs>
  <cellXfs count="4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0" borderId="1" xfId="0" applyFont="1" applyFill="1" applyBorder="1" applyAlignment="1">
      <alignment horizontal="justify" vertical="distributed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justify" vertical="top" wrapText="1"/>
    </xf>
    <xf numFmtId="4" fontId="2" fillId="0" borderId="2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4" fontId="8" fillId="0" borderId="1" xfId="0" applyNumberFormat="1" applyFont="1" applyFill="1" applyBorder="1" applyAlignment="1">
      <alignment horizontal="right"/>
    </xf>
    <xf numFmtId="4" fontId="9" fillId="0" borderId="2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top" wrapText="1"/>
    </xf>
    <xf numFmtId="4" fontId="9" fillId="0" borderId="5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top" wrapText="1"/>
    </xf>
    <xf numFmtId="4" fontId="9" fillId="0" borderId="1" xfId="1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/>
    <xf numFmtId="0" fontId="2" fillId="0" borderId="6" xfId="0" applyFont="1" applyFill="1" applyBorder="1" applyAlignment="1">
      <alignment horizontal="left" vertical="top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/>
    </xf>
    <xf numFmtId="4" fontId="9" fillId="0" borderId="8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top" wrapText="1"/>
    </xf>
    <xf numFmtId="4" fontId="12" fillId="0" borderId="8" xfId="0" applyNumberFormat="1" applyFont="1" applyFill="1" applyBorder="1" applyAlignment="1">
      <alignment horizontal="right" vertical="top" wrapText="1"/>
    </xf>
    <xf numFmtId="4" fontId="12" fillId="0" borderId="2" xfId="0" applyNumberFormat="1" applyFont="1" applyFill="1" applyBorder="1" applyAlignment="1">
      <alignment horizontal="right" vertical="top" wrapText="1"/>
    </xf>
    <xf numFmtId="4" fontId="9" fillId="0" borderId="2" xfId="1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top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/>
    </xf>
    <xf numFmtId="4" fontId="3" fillId="0" borderId="1" xfId="0" applyNumberFormat="1" applyFont="1" applyFill="1" applyBorder="1"/>
    <xf numFmtId="4" fontId="1" fillId="0" borderId="0" xfId="0" applyNumberFormat="1" applyFont="1" applyFill="1"/>
    <xf numFmtId="0" fontId="13" fillId="0" borderId="0" xfId="0" applyFont="1" applyFill="1"/>
  </cellXfs>
  <cellStyles count="5">
    <cellStyle name="xl38" xfId="2"/>
    <cellStyle name="xl39" xfId="3"/>
    <cellStyle name="xl83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1"/>
  <sheetViews>
    <sheetView tabSelected="1" view="pageBreakPreview" zoomScale="87" zoomScaleNormal="100" zoomScaleSheetLayoutView="87" workbookViewId="0">
      <selection activeCell="B26" sqref="B26"/>
    </sheetView>
  </sheetViews>
  <sheetFormatPr defaultColWidth="9" defaultRowHeight="19.05" x14ac:dyDescent="0.35"/>
  <cols>
    <col min="1" max="1" width="76.375" style="1" customWidth="1"/>
    <col min="2" max="2" width="21.375" style="1" customWidth="1"/>
    <col min="3" max="3" width="25.25" style="48" customWidth="1"/>
    <col min="4" max="4" width="13.625" style="3" customWidth="1"/>
    <col min="5" max="16384" width="9" style="3"/>
  </cols>
  <sheetData>
    <row r="1" spans="1:4" ht="18.350000000000001" x14ac:dyDescent="0.3">
      <c r="C1" s="2" t="s">
        <v>0</v>
      </c>
    </row>
    <row r="2" spans="1:4" ht="18.350000000000001" x14ac:dyDescent="0.3">
      <c r="C2" s="2" t="s">
        <v>1</v>
      </c>
    </row>
    <row r="3" spans="1:4" ht="18.350000000000001" x14ac:dyDescent="0.3">
      <c r="C3" s="2" t="s">
        <v>2</v>
      </c>
    </row>
    <row r="4" spans="1:4" ht="18.350000000000001" x14ac:dyDescent="0.3">
      <c r="C4" s="2" t="s">
        <v>3</v>
      </c>
    </row>
    <row r="5" spans="1:4" ht="18.350000000000001" x14ac:dyDescent="0.3">
      <c r="A5" s="4"/>
      <c r="C5" s="2" t="s">
        <v>4</v>
      </c>
    </row>
    <row r="6" spans="1:4" ht="18.350000000000001" x14ac:dyDescent="0.3">
      <c r="C6" s="2" t="s">
        <v>5</v>
      </c>
    </row>
    <row r="7" spans="1:4" ht="18.350000000000001" x14ac:dyDescent="0.3">
      <c r="C7" s="2" t="s">
        <v>2</v>
      </c>
    </row>
    <row r="8" spans="1:4" ht="18.350000000000001" x14ac:dyDescent="0.3">
      <c r="C8" s="2" t="s">
        <v>6</v>
      </c>
    </row>
    <row r="9" spans="1:4" ht="18.350000000000001" x14ac:dyDescent="0.3">
      <c r="A9" s="5" t="s">
        <v>7</v>
      </c>
      <c r="B9" s="5"/>
      <c r="C9" s="5"/>
      <c r="D9" s="6"/>
    </row>
    <row r="10" spans="1:4" ht="18.350000000000001" customHeight="1" x14ac:dyDescent="0.3">
      <c r="A10" s="7" t="s">
        <v>8</v>
      </c>
      <c r="B10" s="7"/>
      <c r="C10" s="7"/>
      <c r="D10" s="8"/>
    </row>
    <row r="11" spans="1:4" ht="18.350000000000001" x14ac:dyDescent="0.3">
      <c r="A11" s="9"/>
      <c r="C11" s="10" t="s">
        <v>9</v>
      </c>
    </row>
    <row r="12" spans="1:4" ht="36.700000000000003" x14ac:dyDescent="0.25">
      <c r="A12" s="11" t="s">
        <v>10</v>
      </c>
      <c r="B12" s="11" t="s">
        <v>11</v>
      </c>
      <c r="C12" s="11" t="s">
        <v>12</v>
      </c>
    </row>
    <row r="13" spans="1:4" ht="34" x14ac:dyDescent="0.3">
      <c r="A13" s="12" t="s">
        <v>13</v>
      </c>
      <c r="B13" s="13">
        <f>B14</f>
        <v>243734664</v>
      </c>
      <c r="C13" s="13">
        <f>C14</f>
        <v>223721298</v>
      </c>
      <c r="D13" s="14"/>
    </row>
    <row r="14" spans="1:4" ht="36.700000000000003" x14ac:dyDescent="0.25">
      <c r="A14" s="15" t="s">
        <v>14</v>
      </c>
      <c r="B14" s="16">
        <v>243734664</v>
      </c>
      <c r="C14" s="16">
        <v>223721298</v>
      </c>
      <c r="D14" s="14"/>
    </row>
    <row r="15" spans="1:4" ht="46.2" customHeight="1" x14ac:dyDescent="0.25">
      <c r="A15" s="17" t="s">
        <v>15</v>
      </c>
      <c r="B15" s="13">
        <f>B16+B17+B18+B19+B20+B22+B21</f>
        <v>50344995.590000004</v>
      </c>
      <c r="C15" s="13">
        <f>C16+C17+C18+C19+C20+C22</f>
        <v>15256032.049999999</v>
      </c>
      <c r="D15" s="14"/>
    </row>
    <row r="16" spans="1:4" ht="95.1" hidden="1" customHeight="1" x14ac:dyDescent="0.25">
      <c r="A16" s="18" t="s">
        <v>16</v>
      </c>
      <c r="B16" s="19">
        <f>8786836.74-8786836.74</f>
        <v>0</v>
      </c>
      <c r="C16" s="19">
        <f>8786836.74-8786836.74</f>
        <v>0</v>
      </c>
      <c r="D16" s="14"/>
    </row>
    <row r="17" spans="1:4" ht="46.2" customHeight="1" x14ac:dyDescent="0.25">
      <c r="A17" s="18" t="s">
        <v>17</v>
      </c>
      <c r="B17" s="20">
        <f>615449.7-97260.13</f>
        <v>518189.56999999995</v>
      </c>
      <c r="C17" s="20">
        <f>586049.38-399865.63</f>
        <v>186183.75</v>
      </c>
      <c r="D17" s="14"/>
    </row>
    <row r="18" spans="1:4" ht="74.05" hidden="1" customHeight="1" x14ac:dyDescent="0.3">
      <c r="A18" s="18" t="s">
        <v>18</v>
      </c>
      <c r="B18" s="21">
        <f>2869484.71-2869484.71</f>
        <v>0</v>
      </c>
      <c r="C18" s="21">
        <f>2872483.88-2872483.88</f>
        <v>0</v>
      </c>
      <c r="D18" s="14">
        <f t="shared" ref="D18:D30" si="0">C18-B18</f>
        <v>0</v>
      </c>
    </row>
    <row r="19" spans="1:4" ht="41.45" customHeight="1" x14ac:dyDescent="0.25">
      <c r="A19" s="22" t="s">
        <v>19</v>
      </c>
      <c r="B19" s="23">
        <f>7566254.97-282324.54</f>
        <v>7283930.4299999997</v>
      </c>
      <c r="C19" s="23">
        <f>7566254.97-7566254.97</f>
        <v>0</v>
      </c>
      <c r="D19" s="14"/>
    </row>
    <row r="20" spans="1:4" ht="74.05" customHeight="1" x14ac:dyDescent="0.3">
      <c r="A20" s="18" t="s">
        <v>20</v>
      </c>
      <c r="B20" s="21">
        <v>0</v>
      </c>
      <c r="C20" s="21">
        <f>1800874.42-78817.74</f>
        <v>1722056.68</v>
      </c>
      <c r="D20" s="14"/>
    </row>
    <row r="21" spans="1:4" ht="80.849999999999994" customHeight="1" x14ac:dyDescent="0.3">
      <c r="A21" s="24" t="s">
        <v>21</v>
      </c>
      <c r="B21" s="21">
        <v>2869484.71</v>
      </c>
      <c r="C21" s="21">
        <v>0</v>
      </c>
      <c r="D21" s="14"/>
    </row>
    <row r="22" spans="1:4" ht="29.25" customHeight="1" x14ac:dyDescent="0.3">
      <c r="A22" s="25" t="s">
        <v>22</v>
      </c>
      <c r="B22" s="26">
        <f>B23+B24+B25+B26</f>
        <v>39673390.880000003</v>
      </c>
      <c r="C22" s="26">
        <f>C23+C24+C25</f>
        <v>13347791.619999999</v>
      </c>
      <c r="D22" s="14"/>
    </row>
    <row r="23" spans="1:4" ht="36.700000000000003" x14ac:dyDescent="0.3">
      <c r="A23" s="18" t="s">
        <v>23</v>
      </c>
      <c r="B23" s="21">
        <v>168005</v>
      </c>
      <c r="C23" s="21">
        <v>168005</v>
      </c>
      <c r="D23" s="14">
        <f t="shared" si="0"/>
        <v>0</v>
      </c>
    </row>
    <row r="24" spans="1:4" ht="44.5" customHeight="1" x14ac:dyDescent="0.25">
      <c r="A24" s="18" t="s">
        <v>24</v>
      </c>
      <c r="B24" s="27">
        <v>264168.55</v>
      </c>
      <c r="C24" s="27">
        <v>264729.28999999998</v>
      </c>
      <c r="D24" s="14">
        <f t="shared" si="0"/>
        <v>560.73999999999069</v>
      </c>
    </row>
    <row r="25" spans="1:4" ht="49.75" customHeight="1" x14ac:dyDescent="0.25">
      <c r="A25" s="28" t="s">
        <v>25</v>
      </c>
      <c r="B25" s="29">
        <v>12915057.33</v>
      </c>
      <c r="C25" s="29">
        <v>12915057.33</v>
      </c>
      <c r="D25" s="14">
        <f t="shared" si="0"/>
        <v>0</v>
      </c>
    </row>
    <row r="26" spans="1:4" ht="49.75" customHeight="1" x14ac:dyDescent="0.25">
      <c r="A26" s="30" t="s">
        <v>26</v>
      </c>
      <c r="B26" s="31">
        <v>26326160</v>
      </c>
      <c r="C26" s="31">
        <v>0</v>
      </c>
      <c r="D26" s="14"/>
    </row>
    <row r="27" spans="1:4" ht="40.1" customHeight="1" x14ac:dyDescent="0.3">
      <c r="A27" s="17" t="s">
        <v>27</v>
      </c>
      <c r="B27" s="32">
        <f>B28+B29+B30+B31+B32+B34+B35+B36+B33</f>
        <v>429497509.62</v>
      </c>
      <c r="C27" s="32">
        <f>C28+C29+C30+C31+C32+C34+C35+C36+C33</f>
        <v>450833034.54000002</v>
      </c>
      <c r="D27" s="14"/>
    </row>
    <row r="28" spans="1:4" ht="64.2" customHeight="1" x14ac:dyDescent="0.25">
      <c r="A28" s="33" t="s">
        <v>28</v>
      </c>
      <c r="B28" s="34">
        <v>1490622</v>
      </c>
      <c r="C28" s="34">
        <v>1490622</v>
      </c>
      <c r="D28" s="14">
        <f t="shared" si="0"/>
        <v>0</v>
      </c>
    </row>
    <row r="29" spans="1:4" ht="51.65" customHeight="1" x14ac:dyDescent="0.25">
      <c r="A29" s="18" t="s">
        <v>29</v>
      </c>
      <c r="B29" s="27">
        <v>353579</v>
      </c>
      <c r="C29" s="27">
        <v>353579</v>
      </c>
      <c r="D29" s="14">
        <f t="shared" si="0"/>
        <v>0</v>
      </c>
    </row>
    <row r="30" spans="1:4" ht="76.75" customHeight="1" x14ac:dyDescent="0.25">
      <c r="A30" s="18" t="s">
        <v>30</v>
      </c>
      <c r="B30" s="19">
        <v>1804512</v>
      </c>
      <c r="C30" s="19">
        <v>1869840</v>
      </c>
      <c r="D30" s="14">
        <f t="shared" si="0"/>
        <v>65328</v>
      </c>
    </row>
    <row r="31" spans="1:4" ht="118.2" customHeight="1" x14ac:dyDescent="0.25">
      <c r="A31" s="18" t="s">
        <v>31</v>
      </c>
      <c r="B31" s="19">
        <v>14435550</v>
      </c>
      <c r="C31" s="19">
        <v>14681200</v>
      </c>
      <c r="D31" s="14">
        <f>C37-B37</f>
        <v>13603427</v>
      </c>
    </row>
    <row r="32" spans="1:4" ht="97.15" customHeight="1" x14ac:dyDescent="0.25">
      <c r="A32" s="35" t="s">
        <v>32</v>
      </c>
      <c r="B32" s="19">
        <v>4237</v>
      </c>
      <c r="C32" s="19">
        <v>3775</v>
      </c>
      <c r="D32" s="14">
        <f>C38-B38</f>
        <v>37081</v>
      </c>
    </row>
    <row r="33" spans="1:6" ht="82.2" customHeight="1" x14ac:dyDescent="0.25">
      <c r="A33" s="18" t="s">
        <v>33</v>
      </c>
      <c r="B33" s="19">
        <f>21307950-7891470</f>
        <v>13416480</v>
      </c>
      <c r="C33" s="19">
        <f>21307950-7891470</f>
        <v>13416480</v>
      </c>
      <c r="D33" s="14">
        <f>C31-B31</f>
        <v>245650</v>
      </c>
    </row>
    <row r="34" spans="1:6" ht="57.75" customHeight="1" x14ac:dyDescent="0.25">
      <c r="A34" s="18" t="s">
        <v>34</v>
      </c>
      <c r="B34" s="27">
        <v>3943108</v>
      </c>
      <c r="C34" s="27">
        <v>4099837</v>
      </c>
      <c r="D34" s="14">
        <f>C39-B39</f>
        <v>5752375</v>
      </c>
    </row>
    <row r="35" spans="1:6" ht="40.75" customHeight="1" x14ac:dyDescent="0.25">
      <c r="A35" s="36" t="s">
        <v>35</v>
      </c>
      <c r="B35" s="37">
        <v>2391123</v>
      </c>
      <c r="C35" s="27">
        <v>2486767</v>
      </c>
      <c r="D35" s="14">
        <f>C40-B40</f>
        <v>0</v>
      </c>
    </row>
    <row r="36" spans="1:6" ht="64.2" customHeight="1" x14ac:dyDescent="0.25">
      <c r="A36" s="38" t="s">
        <v>36</v>
      </c>
      <c r="B36" s="39">
        <f>B37+B38+B39+B40+B41+B42+B43+B44+B45+B46+B47</f>
        <v>391658298.62</v>
      </c>
      <c r="C36" s="40">
        <f>C37+C38+C39+C40+C41+C42+C43+C44+C45+C46+C47</f>
        <v>412430934.54000002</v>
      </c>
      <c r="D36" s="14"/>
    </row>
    <row r="37" spans="1:6" ht="79.5" customHeight="1" x14ac:dyDescent="0.25">
      <c r="A37" s="18" t="s">
        <v>37</v>
      </c>
      <c r="B37" s="27">
        <v>216905625</v>
      </c>
      <c r="C37" s="27">
        <v>230509052</v>
      </c>
      <c r="D37" s="14">
        <f>C32-B32</f>
        <v>-462</v>
      </c>
    </row>
    <row r="38" spans="1:6" ht="57.25" customHeight="1" x14ac:dyDescent="0.25">
      <c r="A38" s="18" t="s">
        <v>38</v>
      </c>
      <c r="B38" s="27">
        <v>992018</v>
      </c>
      <c r="C38" s="27">
        <v>1029099</v>
      </c>
      <c r="D38" s="14">
        <f t="shared" ref="D38:D43" si="1">C41-B41</f>
        <v>0</v>
      </c>
    </row>
    <row r="39" spans="1:6" ht="57.25" customHeight="1" x14ac:dyDescent="0.25">
      <c r="A39" s="18" t="s">
        <v>39</v>
      </c>
      <c r="B39" s="27">
        <v>95578740</v>
      </c>
      <c r="C39" s="27">
        <v>101331115</v>
      </c>
      <c r="D39" s="14">
        <f t="shared" si="1"/>
        <v>0</v>
      </c>
    </row>
    <row r="40" spans="1:6" ht="74.900000000000006" customHeight="1" x14ac:dyDescent="0.25">
      <c r="A40" s="18" t="s">
        <v>40</v>
      </c>
      <c r="B40" s="19">
        <v>1122746.8500000001</v>
      </c>
      <c r="C40" s="19">
        <v>1122746.8500000001</v>
      </c>
      <c r="D40" s="14">
        <f t="shared" si="1"/>
        <v>0</v>
      </c>
    </row>
    <row r="41" spans="1:6" ht="63.2" customHeight="1" x14ac:dyDescent="0.25">
      <c r="A41" s="35" t="s">
        <v>41</v>
      </c>
      <c r="B41" s="41">
        <v>1310000</v>
      </c>
      <c r="C41" s="41">
        <v>1310000</v>
      </c>
      <c r="D41" s="14">
        <f t="shared" si="1"/>
        <v>78678</v>
      </c>
    </row>
    <row r="42" spans="1:6" ht="70.5" customHeight="1" x14ac:dyDescent="0.25">
      <c r="A42" s="18" t="s">
        <v>42</v>
      </c>
      <c r="B42" s="27">
        <v>1847300</v>
      </c>
      <c r="C42" s="27">
        <v>1847300</v>
      </c>
      <c r="D42" s="14">
        <f t="shared" si="1"/>
        <v>1301074.9200000018</v>
      </c>
    </row>
    <row r="43" spans="1:6" ht="56.25" customHeight="1" x14ac:dyDescent="0.25">
      <c r="A43" s="35" t="s">
        <v>43</v>
      </c>
      <c r="B43" s="27">
        <v>3387.08</v>
      </c>
      <c r="C43" s="27">
        <v>3387.08</v>
      </c>
      <c r="D43" s="14">
        <f t="shared" si="1"/>
        <v>0</v>
      </c>
    </row>
    <row r="44" spans="1:6" ht="42.45" customHeight="1" x14ac:dyDescent="0.25">
      <c r="A44" s="35" t="s">
        <v>44</v>
      </c>
      <c r="B44" s="27">
        <v>2124542</v>
      </c>
      <c r="C44" s="27">
        <v>2203220</v>
      </c>
      <c r="D44" s="14">
        <f>C34-B34</f>
        <v>156729</v>
      </c>
    </row>
    <row r="45" spans="1:6" ht="74.05" customHeight="1" x14ac:dyDescent="0.25">
      <c r="A45" s="35" t="s">
        <v>45</v>
      </c>
      <c r="B45" s="27">
        <v>37279299.5</v>
      </c>
      <c r="C45" s="27">
        <v>38580374.420000002</v>
      </c>
      <c r="D45" s="14">
        <f>C33-B33</f>
        <v>0</v>
      </c>
    </row>
    <row r="46" spans="1:6" ht="78.8" customHeight="1" x14ac:dyDescent="0.25">
      <c r="A46" s="18" t="s">
        <v>46</v>
      </c>
      <c r="B46" s="27">
        <v>7109400</v>
      </c>
      <c r="C46" s="27">
        <v>7109400</v>
      </c>
      <c r="D46" s="14">
        <f>C47-B47</f>
        <v>0</v>
      </c>
      <c r="F46" s="3" t="s">
        <v>47</v>
      </c>
    </row>
    <row r="47" spans="1:6" ht="84.9" customHeight="1" x14ac:dyDescent="0.25">
      <c r="A47" s="18" t="s">
        <v>48</v>
      </c>
      <c r="B47" s="41">
        <v>27385240.190000001</v>
      </c>
      <c r="C47" s="41">
        <v>27385240.190000001</v>
      </c>
      <c r="D47" s="14">
        <f>C35-B35</f>
        <v>95644</v>
      </c>
    </row>
    <row r="48" spans="1:6" ht="59.3" customHeight="1" x14ac:dyDescent="0.25">
      <c r="A48" s="42" t="s">
        <v>49</v>
      </c>
      <c r="B48" s="43">
        <v>23400000</v>
      </c>
      <c r="C48" s="43">
        <v>23400000</v>
      </c>
      <c r="D48" s="14">
        <f>C48-B48</f>
        <v>0</v>
      </c>
    </row>
    <row r="49" spans="1:4" ht="59.3" customHeight="1" x14ac:dyDescent="0.25">
      <c r="A49" s="18" t="s">
        <v>50</v>
      </c>
      <c r="B49" s="44">
        <v>4081377.3</v>
      </c>
      <c r="C49" s="44">
        <v>4081377.3</v>
      </c>
      <c r="D49" s="14"/>
    </row>
    <row r="50" spans="1:4" ht="18.350000000000001" x14ac:dyDescent="0.3">
      <c r="A50" s="45" t="s">
        <v>51</v>
      </c>
      <c r="B50" s="46">
        <f>B13+B15+B27+B48+B49</f>
        <v>751058546.50999999</v>
      </c>
      <c r="C50" s="46">
        <f>C13+C15+C27+C48+C49</f>
        <v>717291741.88999999</v>
      </c>
      <c r="D50" s="14">
        <f>C50-B50</f>
        <v>-33766804.620000005</v>
      </c>
    </row>
    <row r="51" spans="1:4" ht="18.350000000000001" x14ac:dyDescent="0.3">
      <c r="B51" s="47">
        <f>B50-B13</f>
        <v>507323882.50999999</v>
      </c>
      <c r="C51" s="47">
        <f>C50-C13</f>
        <v>493570443.88999999</v>
      </c>
    </row>
  </sheetData>
  <mergeCells count="2">
    <mergeCell ref="A9:C9"/>
    <mergeCell ref="A10:C10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10 </vt:lpstr>
      <vt:lpstr>'прил 10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2023-12-21T06:02:02Z</dcterms:created>
  <dcterms:modified xsi:type="dcterms:W3CDTF">2023-12-21T06:02:15Z</dcterms:modified>
</cp:coreProperties>
</file>