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" yWindow="45" windowWidth="19440" windowHeight="12195" activeTab="5"/>
  </bookViews>
  <sheets>
    <sheet name="926-па" sheetId="4" r:id="rId1"/>
    <sheet name="63-па" sheetId="5" r:id="rId2"/>
    <sheet name="318-па" sheetId="6" r:id="rId3"/>
    <sheet name="август" sheetId="7" r:id="rId4"/>
    <sheet name="1423-па" sheetId="8" r:id="rId5"/>
    <sheet name="прил 4 2021" sheetId="9" r:id="rId6"/>
    <sheet name="Лист1" sheetId="10" r:id="rId7"/>
  </sheets>
  <definedNames>
    <definedName name="_xlnm.Print_Titles" localSheetId="0">'926-па'!$4:$5</definedName>
    <definedName name="_xlnm.Print_Area" localSheetId="4">'1423-па'!$A$1:$M$15</definedName>
    <definedName name="_xlnm.Print_Area" localSheetId="1">'63-па'!$A$1:$M$12</definedName>
    <definedName name="_xlnm.Print_Area" localSheetId="5">'прил 4 2021'!$A$1:$L$16</definedName>
  </definedNames>
  <calcPr calcId="145621"/>
</workbook>
</file>

<file path=xl/calcChain.xml><?xml version="1.0" encoding="utf-8"?>
<calcChain xmlns="http://schemas.openxmlformats.org/spreadsheetml/2006/main">
  <c r="M9" i="10" l="1"/>
  <c r="M10" i="10"/>
  <c r="M11" i="10"/>
  <c r="M12" i="10"/>
  <c r="M13" i="10"/>
  <c r="M14" i="10"/>
  <c r="M8" i="10"/>
  <c r="H14" i="10"/>
  <c r="H13" i="10"/>
  <c r="L12" i="10"/>
  <c r="K12" i="10"/>
  <c r="J12" i="10"/>
  <c r="I12" i="10"/>
  <c r="H12" i="10"/>
  <c r="H11" i="10"/>
  <c r="H10" i="10"/>
  <c r="H9" i="10" s="1"/>
  <c r="H8" i="10" s="1"/>
  <c r="L9" i="10"/>
  <c r="K9" i="10"/>
  <c r="K8" i="10" s="1"/>
  <c r="J9" i="10"/>
  <c r="I9" i="10"/>
  <c r="I8" i="10" s="1"/>
  <c r="L8" i="10"/>
  <c r="J8" i="10"/>
  <c r="H16" i="9" l="1"/>
  <c r="H15" i="9"/>
  <c r="L14" i="9"/>
  <c r="K14" i="9"/>
  <c r="J14" i="9"/>
  <c r="I14" i="9"/>
  <c r="H14" i="9"/>
  <c r="H13" i="9"/>
  <c r="H12" i="9"/>
  <c r="H11" i="9" s="1"/>
  <c r="H10" i="9" s="1"/>
  <c r="L11" i="9"/>
  <c r="K11" i="9"/>
  <c r="K10" i="9" s="1"/>
  <c r="J11" i="9"/>
  <c r="I11" i="9"/>
  <c r="I10" i="9" s="1"/>
  <c r="L10" i="9"/>
  <c r="J10" i="9"/>
  <c r="I8" i="8"/>
  <c r="I7" i="8"/>
  <c r="H12" i="8" l="1"/>
  <c r="H9" i="8" l="1"/>
  <c r="M9" i="8" s="1"/>
  <c r="H13" i="8"/>
  <c r="M13" i="8" s="1"/>
  <c r="M12" i="8"/>
  <c r="L11" i="8"/>
  <c r="K11" i="8"/>
  <c r="J11" i="8"/>
  <c r="I11" i="8"/>
  <c r="H11" i="8"/>
  <c r="M10" i="8"/>
  <c r="H10" i="8"/>
  <c r="L8" i="8"/>
  <c r="K8" i="8"/>
  <c r="J8" i="8"/>
  <c r="H8" i="8"/>
  <c r="L7" i="8"/>
  <c r="K7" i="8"/>
  <c r="M8" i="8" l="1"/>
  <c r="J7" i="8"/>
  <c r="M11" i="8"/>
  <c r="H7" i="8"/>
  <c r="M7" i="8" s="1"/>
  <c r="H9" i="7"/>
  <c r="H12" i="7"/>
  <c r="M12" i="7" s="1"/>
  <c r="M11" i="7"/>
  <c r="H11" i="7"/>
  <c r="L10" i="7"/>
  <c r="K10" i="7"/>
  <c r="J10" i="7"/>
  <c r="I10" i="7"/>
  <c r="M10" i="7" s="1"/>
  <c r="H10" i="7"/>
  <c r="M9" i="7"/>
  <c r="M8" i="7"/>
  <c r="L7" i="7"/>
  <c r="K7" i="7"/>
  <c r="J7" i="7"/>
  <c r="I7" i="7"/>
  <c r="H7" i="7"/>
  <c r="M7" i="7" s="1"/>
  <c r="L6" i="7"/>
  <c r="K6" i="7"/>
  <c r="J6" i="7"/>
  <c r="I6" i="7"/>
  <c r="H6" i="7" l="1"/>
  <c r="M6" i="7" s="1"/>
  <c r="H12" i="6"/>
  <c r="H11" i="6"/>
  <c r="M12" i="6"/>
  <c r="M11" i="6"/>
  <c r="L10" i="6"/>
  <c r="K10" i="6"/>
  <c r="J10" i="6"/>
  <c r="I10" i="6"/>
  <c r="M9" i="6"/>
  <c r="H9" i="6"/>
  <c r="M8" i="6"/>
  <c r="L7" i="6"/>
  <c r="K7" i="6"/>
  <c r="J7" i="6"/>
  <c r="I7" i="6"/>
  <c r="H7" i="6"/>
  <c r="M7" i="6" s="1"/>
  <c r="L6" i="6"/>
  <c r="K6" i="6"/>
  <c r="J6" i="6"/>
  <c r="I6" i="6"/>
  <c r="H10" i="6" l="1"/>
  <c r="M10" i="6" s="1"/>
  <c r="M7" i="5"/>
  <c r="M8" i="5"/>
  <c r="M9" i="5"/>
  <c r="M10" i="5"/>
  <c r="M11" i="5"/>
  <c r="M12" i="5"/>
  <c r="M6" i="5"/>
  <c r="H6" i="6" l="1"/>
  <c r="M6" i="6" s="1"/>
  <c r="H9" i="5"/>
  <c r="L10" i="5"/>
  <c r="K10" i="5"/>
  <c r="J10" i="5"/>
  <c r="I10" i="5"/>
  <c r="H10" i="5"/>
  <c r="L7" i="5"/>
  <c r="L6" i="5" s="1"/>
  <c r="K7" i="5"/>
  <c r="J7" i="5"/>
  <c r="J6" i="5" s="1"/>
  <c r="I7" i="5"/>
  <c r="H7" i="5"/>
  <c r="H6" i="5" s="1"/>
  <c r="K6" i="5"/>
  <c r="I6" i="5"/>
  <c r="I10" i="4" l="1"/>
  <c r="J10" i="4"/>
  <c r="K10" i="4"/>
  <c r="L10" i="4"/>
  <c r="H10" i="4"/>
  <c r="H7" i="4" l="1"/>
  <c r="H6" i="4" s="1"/>
  <c r="I7" i="4"/>
  <c r="I6" i="4" s="1"/>
  <c r="J7" i="4"/>
  <c r="J6" i="4" s="1"/>
  <c r="K7" i="4"/>
  <c r="K6" i="4" s="1"/>
  <c r="L7" i="4"/>
  <c r="L6" i="4" s="1"/>
</calcChain>
</file>

<file path=xl/sharedStrings.xml><?xml version="1.0" encoding="utf-8"?>
<sst xmlns="http://schemas.openxmlformats.org/spreadsheetml/2006/main" count="395" uniqueCount="57">
  <si>
    <t>1.</t>
  </si>
  <si>
    <t>Обеспечение информационной открытости деятельности Администрации Ханкайского муниципального района в сети «Интернет» путем размещения на официальном сайте ОМСУ</t>
  </si>
  <si>
    <t>000</t>
  </si>
  <si>
    <t xml:space="preserve">Ответственный
 исполнитель,
соисполнители
</t>
  </si>
  <si>
    <t xml:space="preserve">Код бюджетной 
классификации
</t>
  </si>
  <si>
    <t>ГРБС</t>
  </si>
  <si>
    <t>РзПр</t>
  </si>
  <si>
    <t>ЦСР</t>
  </si>
  <si>
    <t>ВР</t>
  </si>
  <si>
    <t xml:space="preserve">Расходы
(тыс. руб.), годы
</t>
  </si>
  <si>
    <t>Повышение уровня доверия граждан к официальной информации о деятельности органов местного самоуправления Ханкайского муниципального района, распространяемой через средства массовой информации и информационные агентства</t>
  </si>
  <si>
    <t>Управление делами Администрации</t>
  </si>
  <si>
    <t>Мероприятия по информационно-техническому сопровождению коммуникационного оборрудования и программных продуктов</t>
  </si>
  <si>
    <t>11 9 62 12080</t>
  </si>
  <si>
    <t>11 9 62 12070</t>
  </si>
  <si>
    <t>11 9 62 00000</t>
  </si>
  <si>
    <t>1202</t>
  </si>
  <si>
    <t>0113</t>
  </si>
  <si>
    <t xml:space="preserve">Информационное освещение деятельности органов местного самоуправления </t>
  </si>
  <si>
    <t>0000</t>
  </si>
  <si>
    <t>1.1</t>
  </si>
  <si>
    <t>11 9 6212070</t>
  </si>
  <si>
    <t>приобретение  прав на использование программных подуктов по формированию и исполнению бюджета</t>
  </si>
  <si>
    <t>11 9 6212080</t>
  </si>
  <si>
    <t>приобретение  прав на использование программных подуктов по формированию и транспортировке отчетности,Выполнение требований по защите конфиденциальной информации, обрабатываемой в Администрации муниципального района  в сети «Интернет»</t>
  </si>
  <si>
    <t>Финансовое управление Администрации</t>
  </si>
  <si>
    <t>МКУ ХОЗУ</t>
  </si>
  <si>
    <t>Субсидии на информационное освещение деятельности органов местного самоуправления в муниципальной СМИ "Приморские зори"</t>
  </si>
  <si>
    <t>1.1.1.</t>
  </si>
  <si>
    <t>1.1.2.</t>
  </si>
  <si>
    <t>1.2.</t>
  </si>
  <si>
    <t>1.2.1.</t>
  </si>
  <si>
    <t>1.2.2.</t>
  </si>
  <si>
    <t>Наименование муниципальной программы, подпрограммы, основ-ного мероприятия</t>
  </si>
  <si>
    <t xml:space="preserve">Приложение № 4
к муниципальной программе
"Развитие информационного общества в Ханкайском муниципальном районе"на 2020 - 2024 годы
</t>
  </si>
  <si>
    <t>620</t>
  </si>
  <si>
    <t>240</t>
  </si>
  <si>
    <t>_____________</t>
  </si>
  <si>
    <t xml:space="preserve">ИНФОРМАЦИЯ О РЕСУРСНОМ ОБЕСПЕЧЕНИИ
реализации муниципальной программы за счет  средств бюджета Ханкайского муниципального района, 
муниципальной программы "Развитие информационного общества в Ханкайском муниципальном районе" на 2020 - 2024 годы
</t>
  </si>
  <si>
    <t>итого (сайт)</t>
  </si>
  <si>
    <t xml:space="preserve">итого </t>
  </si>
  <si>
    <t xml:space="preserve">Приложение 
к постановлению Администрации 
</t>
  </si>
  <si>
    <t>от __________________ №________</t>
  </si>
  <si>
    <t xml:space="preserve">Приложение № 4
к муниципальной программе
"Развитие информационного общества в Ханкайском муниципальном округе"на 2020 - 2024 годы
</t>
  </si>
  <si>
    <t xml:space="preserve">ИНФОРМАЦИЯ О РЕСУРСНОМ ОБЕСПЕЧЕНИИ
реализации муниципальной программы за счет  средств бюджета Ханкайского муниципального округа, 
муниципальной программы "Развитие информационного общества в Ханкайском муниципальном округе" на 2020 - 2024 годы
</t>
  </si>
  <si>
    <t>отдел информационных систем и информационной безопасности</t>
  </si>
  <si>
    <t>приобретение  прав на использование программных подуктов по формированию и транспортировке отчетности, выполнение требований по защите конфиденциальной информации, обрабатываемой в Администрации муниципального района  в сети «Интернет»</t>
  </si>
  <si>
    <t>отдел муниципальной службы и делопроизводства</t>
  </si>
  <si>
    <t>956</t>
  </si>
  <si>
    <t>Повышение уровня доверия граждан к официальной информации о деятельности органов местного самоуправления Ханкайского муниципального округа, распространяемой через средства массовой информации и информационные агентства</t>
  </si>
  <si>
    <t>Обеспечение информационной открытости деятельности Администрации Ханкайского муниципального округа в сети «Интернет» путем размещения на официальном сайте ОМСУ</t>
  </si>
  <si>
    <t>приобретение  прав на использование программных подуктов по формированию и транспортировке отчетности, выполнение требований по защите конфиденциальной информации, обрабатываемой в Администрации муниципального округа  в сети «Интернет»</t>
  </si>
  <si>
    <t xml:space="preserve">      Ханкайского муниципального района</t>
  </si>
  <si>
    <t xml:space="preserve">         Приложение 
            к постановлению Администрации 
</t>
  </si>
  <si>
    <t xml:space="preserve">Финансовое управление </t>
  </si>
  <si>
    <t>МКУ "ХОЗУ"</t>
  </si>
  <si>
    <t>от  13.01.2021 № 10-па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</si>
</sst>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/>
    <xf numFmtId="4" fontId="4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/>
    <xf numFmtId="0" fontId="3" fillId="3" borderId="0" xfId="0" applyFont="1" applyFill="1"/>
    <xf numFmtId="49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4" fontId="3" fillId="3" borderId="0" xfId="0" applyNumberFormat="1" applyFont="1" applyFill="1"/>
    <xf numFmtId="0" fontId="6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/>
    <xf numFmtId="0" fontId="2" fillId="0" borderId="0" xfId="0" applyFont="1" applyAlignment="1">
      <alignment horizontal="center"/>
    </xf>
    <xf numFmtId="0" fontId="6" fillId="3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3" borderId="0" xfId="0" applyFont="1" applyFill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2" fillId="3" borderId="0" xfId="0" applyFont="1" applyFill="1"/>
    <xf numFmtId="0" fontId="5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3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6.7109375" style="2" customWidth="1"/>
    <col min="2" max="2" width="45.42578125" style="2" customWidth="1"/>
    <col min="3" max="3" width="21.140625" style="2" customWidth="1"/>
    <col min="4" max="4" width="8" style="2" customWidth="1"/>
    <col min="5" max="5" width="7.7109375" style="2" customWidth="1"/>
    <col min="6" max="6" width="15.42578125" style="2" customWidth="1"/>
    <col min="7" max="7" width="7.140625" style="2" customWidth="1"/>
    <col min="8" max="11" width="10.140625" style="2" bestFit="1" customWidth="1"/>
    <col min="12" max="12" width="9.7109375" style="2" customWidth="1"/>
    <col min="13" max="16384" width="9.140625" style="2"/>
  </cols>
  <sheetData>
    <row r="1" spans="1:12" ht="135.75" customHeight="1" x14ac:dyDescent="0.3">
      <c r="F1" s="84" t="s">
        <v>34</v>
      </c>
      <c r="G1" s="84"/>
      <c r="H1" s="84"/>
      <c r="I1" s="84"/>
      <c r="J1" s="84"/>
      <c r="K1" s="84"/>
      <c r="L1" s="84"/>
    </row>
    <row r="2" spans="1:12" ht="80.25" customHeight="1" x14ac:dyDescent="0.25">
      <c r="B2" s="89" t="s">
        <v>38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18" customFormat="1" ht="19.5" customHeight="1" x14ac:dyDescent="0.3">
      <c r="A3" s="85"/>
      <c r="B3" s="86"/>
      <c r="C3" s="86"/>
      <c r="D3" s="86"/>
      <c r="E3" s="86"/>
      <c r="F3" s="86"/>
      <c r="G3" s="86"/>
      <c r="H3" s="87"/>
      <c r="I3" s="87"/>
      <c r="J3" s="87"/>
      <c r="K3" s="87"/>
      <c r="L3" s="87"/>
    </row>
    <row r="4" spans="1:12" ht="51.75" customHeight="1" x14ac:dyDescent="0.25">
      <c r="A4" s="88"/>
      <c r="B4" s="88" t="s">
        <v>33</v>
      </c>
      <c r="C4" s="88" t="s">
        <v>3</v>
      </c>
      <c r="D4" s="88" t="s">
        <v>4</v>
      </c>
      <c r="E4" s="88"/>
      <c r="F4" s="88"/>
      <c r="G4" s="88"/>
      <c r="H4" s="88" t="s">
        <v>9</v>
      </c>
      <c r="I4" s="88"/>
      <c r="J4" s="88"/>
      <c r="K4" s="88"/>
      <c r="L4" s="88"/>
    </row>
    <row r="5" spans="1:12" ht="41.25" customHeight="1" x14ac:dyDescent="0.25">
      <c r="A5" s="88"/>
      <c r="B5" s="88"/>
      <c r="C5" s="88"/>
      <c r="D5" s="1" t="s">
        <v>5</v>
      </c>
      <c r="E5" s="1" t="s">
        <v>6</v>
      </c>
      <c r="F5" s="1" t="s">
        <v>7</v>
      </c>
      <c r="G5" s="1" t="s">
        <v>8</v>
      </c>
      <c r="H5" s="20">
        <v>2020</v>
      </c>
      <c r="I5" s="20">
        <v>2021</v>
      </c>
      <c r="J5" s="20">
        <v>2022</v>
      </c>
      <c r="K5" s="20">
        <v>2023</v>
      </c>
      <c r="L5" s="20">
        <v>2024</v>
      </c>
    </row>
    <row r="6" spans="1:12" s="8" customFormat="1" ht="109.5" customHeight="1" x14ac:dyDescent="0.2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15">
        <f>H7+H10</f>
        <v>2502.471</v>
      </c>
      <c r="I6" s="15">
        <f t="shared" ref="I6:L6" si="0">I7+I10</f>
        <v>2429.471</v>
      </c>
      <c r="J6" s="15">
        <f t="shared" si="0"/>
        <v>2399.471</v>
      </c>
      <c r="K6" s="15">
        <f t="shared" si="0"/>
        <v>2399.471</v>
      </c>
      <c r="L6" s="15">
        <f t="shared" si="0"/>
        <v>2399.471</v>
      </c>
    </row>
    <row r="7" spans="1:12" s="11" customFormat="1" ht="54" customHeight="1" x14ac:dyDescent="0.25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10">
        <f>H8+H9</f>
        <v>923.75</v>
      </c>
      <c r="I7" s="10">
        <f t="shared" ref="I7:L7" si="1">I8+I9</f>
        <v>923.75</v>
      </c>
      <c r="J7" s="10">
        <f t="shared" si="1"/>
        <v>923.75</v>
      </c>
      <c r="K7" s="10">
        <f t="shared" si="1"/>
        <v>923.75</v>
      </c>
      <c r="L7" s="10">
        <f t="shared" si="1"/>
        <v>923.75</v>
      </c>
    </row>
    <row r="8" spans="1:12" ht="88.5" customHeight="1" x14ac:dyDescent="0.25">
      <c r="A8" s="16" t="s">
        <v>28</v>
      </c>
      <c r="B8" s="3" t="s">
        <v>1</v>
      </c>
      <c r="C8" s="19" t="s">
        <v>11</v>
      </c>
      <c r="D8" s="16">
        <v>952</v>
      </c>
      <c r="E8" s="6" t="s">
        <v>17</v>
      </c>
      <c r="F8" s="3" t="s">
        <v>13</v>
      </c>
      <c r="G8" s="16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</row>
    <row r="9" spans="1:12" ht="80.25" customHeight="1" x14ac:dyDescent="0.25">
      <c r="A9" s="16" t="s">
        <v>29</v>
      </c>
      <c r="B9" s="3" t="s">
        <v>27</v>
      </c>
      <c r="C9" s="19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5">
        <v>881.25</v>
      </c>
      <c r="I9" s="5">
        <v>881.25</v>
      </c>
      <c r="J9" s="5">
        <v>881.25</v>
      </c>
      <c r="K9" s="5">
        <v>881.25</v>
      </c>
      <c r="L9" s="5">
        <v>881.25</v>
      </c>
    </row>
    <row r="10" spans="1:12" ht="88.5" customHeight="1" x14ac:dyDescent="0.25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10">
        <f>H11+H12</f>
        <v>1578.721</v>
      </c>
      <c r="I10" s="10">
        <f t="shared" ref="I10:L10" si="2">I11+I12</f>
        <v>1505.721</v>
      </c>
      <c r="J10" s="10">
        <f t="shared" si="2"/>
        <v>1475.721</v>
      </c>
      <c r="K10" s="10">
        <f t="shared" si="2"/>
        <v>1475.721</v>
      </c>
      <c r="L10" s="10">
        <f t="shared" si="2"/>
        <v>1475.721</v>
      </c>
    </row>
    <row r="11" spans="1:12" ht="66" customHeight="1" x14ac:dyDescent="0.25">
      <c r="A11" s="6" t="s">
        <v>31</v>
      </c>
      <c r="B11" s="3" t="s">
        <v>22</v>
      </c>
      <c r="C11" s="19" t="s">
        <v>25</v>
      </c>
      <c r="D11" s="16">
        <v>951</v>
      </c>
      <c r="E11" s="6" t="s">
        <v>17</v>
      </c>
      <c r="F11" s="3" t="s">
        <v>14</v>
      </c>
      <c r="G11" s="6" t="s">
        <v>36</v>
      </c>
      <c r="H11" s="5">
        <v>515.25099999999998</v>
      </c>
      <c r="I11" s="5">
        <v>515.25099999999998</v>
      </c>
      <c r="J11" s="5">
        <v>515.25099999999998</v>
      </c>
      <c r="K11" s="5">
        <v>515.25099999999998</v>
      </c>
      <c r="L11" s="5">
        <v>515.25099999999998</v>
      </c>
    </row>
    <row r="12" spans="1:12" ht="114" customHeight="1" x14ac:dyDescent="0.25">
      <c r="A12" s="6" t="s">
        <v>32</v>
      </c>
      <c r="B12" s="3" t="s">
        <v>24</v>
      </c>
      <c r="C12" s="19" t="s">
        <v>26</v>
      </c>
      <c r="D12" s="16">
        <v>952</v>
      </c>
      <c r="E12" s="6" t="s">
        <v>17</v>
      </c>
      <c r="F12" s="3" t="s">
        <v>14</v>
      </c>
      <c r="G12" s="6" t="s">
        <v>36</v>
      </c>
      <c r="H12" s="5">
        <v>1063.47</v>
      </c>
      <c r="I12" s="5">
        <v>990.47</v>
      </c>
      <c r="J12" s="5">
        <v>960.47</v>
      </c>
      <c r="K12" s="5">
        <v>960.47</v>
      </c>
      <c r="L12" s="5">
        <v>960.47</v>
      </c>
    </row>
    <row r="14" spans="1:12" x14ac:dyDescent="0.25">
      <c r="D14" s="83" t="s">
        <v>37</v>
      </c>
      <c r="E14" s="83"/>
    </row>
  </sheetData>
  <mergeCells count="9">
    <mergeCell ref="D14:E14"/>
    <mergeCell ref="F1:L1"/>
    <mergeCell ref="A3:L3"/>
    <mergeCell ref="B4:B5"/>
    <mergeCell ref="C4:C5"/>
    <mergeCell ref="D4:G4"/>
    <mergeCell ref="H4:L4"/>
    <mergeCell ref="A4:A5"/>
    <mergeCell ref="B2:L2"/>
  </mergeCells>
  <pageMargins left="0.70866141732283472" right="0" top="0.74803149606299213" bottom="0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6.7109375" style="21" customWidth="1"/>
    <col min="2" max="2" width="45.42578125" style="21" customWidth="1"/>
    <col min="3" max="3" width="21.140625" style="21" customWidth="1"/>
    <col min="4" max="4" width="8" style="21" customWidth="1"/>
    <col min="5" max="5" width="7.7109375" style="21" customWidth="1"/>
    <col min="6" max="6" width="15.42578125" style="21" customWidth="1"/>
    <col min="7" max="7" width="7.140625" style="21" customWidth="1"/>
    <col min="8" max="11" width="10.140625" style="21" bestFit="1" customWidth="1"/>
    <col min="12" max="12" width="9.7109375" style="21" customWidth="1"/>
    <col min="13" max="13" width="10.85546875" style="21" bestFit="1" customWidth="1"/>
    <col min="14" max="16384" width="9.140625" style="21"/>
  </cols>
  <sheetData>
    <row r="1" spans="1:13" ht="92.25" customHeight="1" x14ac:dyDescent="0.3">
      <c r="F1" s="84" t="s">
        <v>34</v>
      </c>
      <c r="G1" s="84"/>
      <c r="H1" s="84"/>
      <c r="I1" s="84"/>
      <c r="J1" s="84"/>
      <c r="K1" s="84"/>
      <c r="L1" s="84"/>
    </row>
    <row r="2" spans="1:13" ht="80.25" customHeight="1" x14ac:dyDescent="0.25">
      <c r="B2" s="89" t="s">
        <v>38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 s="18" customFormat="1" ht="19.5" customHeight="1" x14ac:dyDescent="0.3">
      <c r="A3" s="85"/>
      <c r="B3" s="86"/>
      <c r="C3" s="86"/>
      <c r="D3" s="86"/>
      <c r="E3" s="86"/>
      <c r="F3" s="86"/>
      <c r="G3" s="86"/>
      <c r="H3" s="87"/>
      <c r="I3" s="87"/>
      <c r="J3" s="87"/>
      <c r="K3" s="87"/>
      <c r="L3" s="87"/>
    </row>
    <row r="4" spans="1:13" ht="51.75" customHeight="1" x14ac:dyDescent="0.25">
      <c r="A4" s="88"/>
      <c r="B4" s="88" t="s">
        <v>33</v>
      </c>
      <c r="C4" s="88" t="s">
        <v>3</v>
      </c>
      <c r="D4" s="88" t="s">
        <v>4</v>
      </c>
      <c r="E4" s="88"/>
      <c r="F4" s="88"/>
      <c r="G4" s="88"/>
      <c r="H4" s="88" t="s">
        <v>9</v>
      </c>
      <c r="I4" s="88"/>
      <c r="J4" s="88"/>
      <c r="K4" s="88"/>
      <c r="L4" s="88"/>
      <c r="M4" s="91" t="s">
        <v>39</v>
      </c>
    </row>
    <row r="5" spans="1:13" ht="41.25" customHeight="1" x14ac:dyDescent="0.25">
      <c r="A5" s="88"/>
      <c r="B5" s="88"/>
      <c r="C5" s="88"/>
      <c r="D5" s="1" t="s">
        <v>5</v>
      </c>
      <c r="E5" s="1" t="s">
        <v>6</v>
      </c>
      <c r="F5" s="1" t="s">
        <v>7</v>
      </c>
      <c r="G5" s="1" t="s">
        <v>8</v>
      </c>
      <c r="H5" s="22">
        <v>2020</v>
      </c>
      <c r="I5" s="22">
        <v>2021</v>
      </c>
      <c r="J5" s="22">
        <v>2022</v>
      </c>
      <c r="K5" s="22">
        <v>2023</v>
      </c>
      <c r="L5" s="22">
        <v>2024</v>
      </c>
      <c r="M5" s="92"/>
    </row>
    <row r="6" spans="1:13" s="8" customFormat="1" ht="109.5" customHeight="1" x14ac:dyDescent="0.2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23">
        <f>H7+H10</f>
        <v>3621.221</v>
      </c>
      <c r="I6" s="15">
        <f t="shared" ref="I6:L6" si="0">I7+I10</f>
        <v>2429.471</v>
      </c>
      <c r="J6" s="15">
        <f t="shared" si="0"/>
        <v>2399.471</v>
      </c>
      <c r="K6" s="15">
        <f t="shared" si="0"/>
        <v>2399.471</v>
      </c>
      <c r="L6" s="15">
        <f t="shared" si="0"/>
        <v>2399.471</v>
      </c>
      <c r="M6" s="28">
        <f>H6+I6+J6+K6+L6</f>
        <v>13249.105</v>
      </c>
    </row>
    <row r="7" spans="1:13" s="11" customFormat="1" ht="47.25" customHeight="1" x14ac:dyDescent="0.25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24">
        <f>H8+H9</f>
        <v>2042.5</v>
      </c>
      <c r="I7" s="10">
        <f t="shared" ref="I7:L7" si="1">I8+I9</f>
        <v>923.75</v>
      </c>
      <c r="J7" s="10">
        <f t="shared" si="1"/>
        <v>923.75</v>
      </c>
      <c r="K7" s="10">
        <f t="shared" si="1"/>
        <v>923.75</v>
      </c>
      <c r="L7" s="10">
        <f t="shared" si="1"/>
        <v>923.75</v>
      </c>
      <c r="M7" s="28">
        <f t="shared" ref="M7:M12" si="2">H7+I7+J7+K7+L7</f>
        <v>5737.5</v>
      </c>
    </row>
    <row r="8" spans="1:13" ht="76.5" customHeight="1" x14ac:dyDescent="0.25">
      <c r="A8" s="22" t="s">
        <v>28</v>
      </c>
      <c r="B8" s="3" t="s">
        <v>1</v>
      </c>
      <c r="C8" s="22" t="s">
        <v>11</v>
      </c>
      <c r="D8" s="22">
        <v>952</v>
      </c>
      <c r="E8" s="6" t="s">
        <v>17</v>
      </c>
      <c r="F8" s="3" t="s">
        <v>13</v>
      </c>
      <c r="G8" s="22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  <c r="M8" s="28">
        <f t="shared" si="2"/>
        <v>212.5</v>
      </c>
    </row>
    <row r="9" spans="1:13" ht="65.25" customHeight="1" x14ac:dyDescent="0.25">
      <c r="A9" s="22" t="s">
        <v>29</v>
      </c>
      <c r="B9" s="3" t="s">
        <v>27</v>
      </c>
      <c r="C9" s="22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25">
        <f>881.25+1118.75</f>
        <v>2000</v>
      </c>
      <c r="I9" s="5">
        <v>881.25</v>
      </c>
      <c r="J9" s="5">
        <v>881.25</v>
      </c>
      <c r="K9" s="5">
        <v>881.25</v>
      </c>
      <c r="L9" s="5">
        <v>881.25</v>
      </c>
      <c r="M9" s="28">
        <f t="shared" si="2"/>
        <v>5525</v>
      </c>
    </row>
    <row r="10" spans="1:13" ht="75.75" customHeight="1" x14ac:dyDescent="0.25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10">
        <f>H11+H12</f>
        <v>1578.721</v>
      </c>
      <c r="I10" s="10">
        <f t="shared" ref="I10:L10" si="3">I11+I12</f>
        <v>1505.721</v>
      </c>
      <c r="J10" s="10">
        <f t="shared" si="3"/>
        <v>1475.721</v>
      </c>
      <c r="K10" s="10">
        <f t="shared" si="3"/>
        <v>1475.721</v>
      </c>
      <c r="L10" s="10">
        <f t="shared" si="3"/>
        <v>1475.721</v>
      </c>
      <c r="M10" s="28">
        <f t="shared" si="2"/>
        <v>7511.6049999999996</v>
      </c>
    </row>
    <row r="11" spans="1:13" ht="66" customHeight="1" x14ac:dyDescent="0.25">
      <c r="A11" s="6" t="s">
        <v>31</v>
      </c>
      <c r="B11" s="3" t="s">
        <v>22</v>
      </c>
      <c r="C11" s="22" t="s">
        <v>25</v>
      </c>
      <c r="D11" s="22">
        <v>951</v>
      </c>
      <c r="E11" s="6" t="s">
        <v>17</v>
      </c>
      <c r="F11" s="3" t="s">
        <v>14</v>
      </c>
      <c r="G11" s="6" t="s">
        <v>36</v>
      </c>
      <c r="H11" s="5">
        <v>515.25099999999998</v>
      </c>
      <c r="I11" s="5">
        <v>515.25099999999998</v>
      </c>
      <c r="J11" s="5">
        <v>515.25099999999998</v>
      </c>
      <c r="K11" s="5">
        <v>515.25099999999998</v>
      </c>
      <c r="L11" s="5">
        <v>515.25099999999998</v>
      </c>
      <c r="M11" s="28">
        <f t="shared" si="2"/>
        <v>2576.2550000000001</v>
      </c>
    </row>
    <row r="12" spans="1:13" ht="112.5" customHeight="1" x14ac:dyDescent="0.25">
      <c r="A12" s="6" t="s">
        <v>32</v>
      </c>
      <c r="B12" s="3" t="s">
        <v>24</v>
      </c>
      <c r="C12" s="22" t="s">
        <v>26</v>
      </c>
      <c r="D12" s="22">
        <v>952</v>
      </c>
      <c r="E12" s="6" t="s">
        <v>17</v>
      </c>
      <c r="F12" s="3" t="s">
        <v>14</v>
      </c>
      <c r="G12" s="6" t="s">
        <v>36</v>
      </c>
      <c r="H12" s="5">
        <v>1063.47</v>
      </c>
      <c r="I12" s="5">
        <v>990.47</v>
      </c>
      <c r="J12" s="5">
        <v>960.47</v>
      </c>
      <c r="K12" s="5">
        <v>960.47</v>
      </c>
      <c r="L12" s="5">
        <v>960.47</v>
      </c>
      <c r="M12" s="28">
        <f t="shared" si="2"/>
        <v>4935.3500000000004</v>
      </c>
    </row>
    <row r="14" spans="1:13" x14ac:dyDescent="0.25">
      <c r="D14" s="83" t="s">
        <v>37</v>
      </c>
      <c r="E14" s="83"/>
    </row>
  </sheetData>
  <mergeCells count="10">
    <mergeCell ref="M4:M5"/>
    <mergeCell ref="D14:E14"/>
    <mergeCell ref="F1:L1"/>
    <mergeCell ref="B2:L2"/>
    <mergeCell ref="A3:L3"/>
    <mergeCell ref="A4:A5"/>
    <mergeCell ref="B4:B5"/>
    <mergeCell ref="C4:C5"/>
    <mergeCell ref="D4:G4"/>
    <mergeCell ref="H4:L4"/>
  </mergeCells>
  <pageMargins left="0.7" right="0.7" top="0.75" bottom="0.75" header="0.3" footer="0.3"/>
  <pageSetup paperSize="9" scale="57" orientation="landscape" r:id="rId1"/>
  <rowBreaks count="1" manualBreakCount="1">
    <brk id="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6.7109375" style="26" customWidth="1"/>
    <col min="2" max="2" width="45.42578125" style="26" customWidth="1"/>
    <col min="3" max="3" width="21.140625" style="26" customWidth="1"/>
    <col min="4" max="4" width="8" style="26" customWidth="1"/>
    <col min="5" max="5" width="7.7109375" style="26" customWidth="1"/>
    <col min="6" max="6" width="15.42578125" style="26" customWidth="1"/>
    <col min="7" max="7" width="7.140625" style="26" customWidth="1"/>
    <col min="8" max="11" width="10.140625" style="26" bestFit="1" customWidth="1"/>
    <col min="12" max="12" width="9.7109375" style="26" customWidth="1"/>
    <col min="13" max="13" width="10.85546875" style="26" bestFit="1" customWidth="1"/>
    <col min="14" max="16384" width="9.140625" style="26"/>
  </cols>
  <sheetData>
    <row r="1" spans="1:13" ht="92.25" customHeight="1" x14ac:dyDescent="0.3">
      <c r="F1" s="84" t="s">
        <v>34</v>
      </c>
      <c r="G1" s="84"/>
      <c r="H1" s="84"/>
      <c r="I1" s="84"/>
      <c r="J1" s="84"/>
      <c r="K1" s="84"/>
      <c r="L1" s="84"/>
    </row>
    <row r="2" spans="1:13" ht="80.25" customHeight="1" x14ac:dyDescent="0.25">
      <c r="B2" s="89" t="s">
        <v>38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 s="18" customFormat="1" ht="19.5" customHeight="1" x14ac:dyDescent="0.3">
      <c r="A3" s="85"/>
      <c r="B3" s="86"/>
      <c r="C3" s="86"/>
      <c r="D3" s="86"/>
      <c r="E3" s="86"/>
      <c r="F3" s="86"/>
      <c r="G3" s="86"/>
      <c r="H3" s="87"/>
      <c r="I3" s="87"/>
      <c r="J3" s="87"/>
      <c r="K3" s="87"/>
      <c r="L3" s="87"/>
    </row>
    <row r="4" spans="1:13" ht="51.75" customHeight="1" x14ac:dyDescent="0.25">
      <c r="A4" s="88"/>
      <c r="B4" s="88" t="s">
        <v>33</v>
      </c>
      <c r="C4" s="88" t="s">
        <v>3</v>
      </c>
      <c r="D4" s="88" t="s">
        <v>4</v>
      </c>
      <c r="E4" s="88"/>
      <c r="F4" s="88"/>
      <c r="G4" s="88"/>
      <c r="H4" s="88" t="s">
        <v>9</v>
      </c>
      <c r="I4" s="88"/>
      <c r="J4" s="88"/>
      <c r="K4" s="88"/>
      <c r="L4" s="88"/>
      <c r="M4" s="91" t="s">
        <v>39</v>
      </c>
    </row>
    <row r="5" spans="1:13" ht="41.25" customHeight="1" x14ac:dyDescent="0.25">
      <c r="A5" s="88"/>
      <c r="B5" s="88"/>
      <c r="C5" s="88"/>
      <c r="D5" s="1" t="s">
        <v>5</v>
      </c>
      <c r="E5" s="1" t="s">
        <v>6</v>
      </c>
      <c r="F5" s="1" t="s">
        <v>7</v>
      </c>
      <c r="G5" s="1" t="s">
        <v>8</v>
      </c>
      <c r="H5" s="27">
        <v>2020</v>
      </c>
      <c r="I5" s="27">
        <v>2021</v>
      </c>
      <c r="J5" s="27">
        <v>2022</v>
      </c>
      <c r="K5" s="27">
        <v>2023</v>
      </c>
      <c r="L5" s="27">
        <v>2024</v>
      </c>
      <c r="M5" s="92"/>
    </row>
    <row r="6" spans="1:13" s="8" customFormat="1" ht="109.5" customHeight="1" x14ac:dyDescent="0.2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23">
        <f>H7+H10</f>
        <v>3768.6369999999997</v>
      </c>
      <c r="I6" s="15">
        <f t="shared" ref="I6:L6" si="0">I7+I10</f>
        <v>2429.471</v>
      </c>
      <c r="J6" s="15">
        <f t="shared" si="0"/>
        <v>2399.471</v>
      </c>
      <c r="K6" s="15">
        <f t="shared" si="0"/>
        <v>2399.471</v>
      </c>
      <c r="L6" s="15">
        <f t="shared" si="0"/>
        <v>2399.471</v>
      </c>
      <c r="M6" s="28">
        <f>H6+I6+J6+K6+L6</f>
        <v>13396.520999999999</v>
      </c>
    </row>
    <row r="7" spans="1:13" s="11" customFormat="1" ht="47.25" customHeight="1" x14ac:dyDescent="0.25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29">
        <f>H8+H9</f>
        <v>2042.5</v>
      </c>
      <c r="I7" s="10">
        <f t="shared" ref="I7:L7" si="1">I8+I9</f>
        <v>923.75</v>
      </c>
      <c r="J7" s="10">
        <f t="shared" si="1"/>
        <v>923.75</v>
      </c>
      <c r="K7" s="10">
        <f t="shared" si="1"/>
        <v>923.75</v>
      </c>
      <c r="L7" s="10">
        <f t="shared" si="1"/>
        <v>923.75</v>
      </c>
      <c r="M7" s="28">
        <f t="shared" ref="M7:M12" si="2">H7+I7+J7+K7+L7</f>
        <v>5737.5</v>
      </c>
    </row>
    <row r="8" spans="1:13" ht="76.5" customHeight="1" x14ac:dyDescent="0.25">
      <c r="A8" s="27" t="s">
        <v>28</v>
      </c>
      <c r="B8" s="3" t="s">
        <v>1</v>
      </c>
      <c r="C8" s="27" t="s">
        <v>11</v>
      </c>
      <c r="D8" s="27">
        <v>952</v>
      </c>
      <c r="E8" s="6" t="s">
        <v>17</v>
      </c>
      <c r="F8" s="3" t="s">
        <v>13</v>
      </c>
      <c r="G8" s="27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  <c r="M8" s="28">
        <f t="shared" si="2"/>
        <v>212.5</v>
      </c>
    </row>
    <row r="9" spans="1:13" ht="65.25" customHeight="1" x14ac:dyDescent="0.25">
      <c r="A9" s="27" t="s">
        <v>29</v>
      </c>
      <c r="B9" s="3" t="s">
        <v>27</v>
      </c>
      <c r="C9" s="27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30">
        <f>881.25+1118.75</f>
        <v>2000</v>
      </c>
      <c r="I9" s="5">
        <v>881.25</v>
      </c>
      <c r="J9" s="5">
        <v>881.25</v>
      </c>
      <c r="K9" s="5">
        <v>881.25</v>
      </c>
      <c r="L9" s="5">
        <v>881.25</v>
      </c>
      <c r="M9" s="28">
        <f t="shared" si="2"/>
        <v>5525</v>
      </c>
    </row>
    <row r="10" spans="1:13" ht="75.75" customHeight="1" x14ac:dyDescent="0.25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24">
        <f>H11+H12</f>
        <v>1726.1369999999999</v>
      </c>
      <c r="I10" s="10">
        <f t="shared" ref="I10:L10" si="3">I11+I12</f>
        <v>1505.721</v>
      </c>
      <c r="J10" s="10">
        <f t="shared" si="3"/>
        <v>1475.721</v>
      </c>
      <c r="K10" s="10">
        <f t="shared" si="3"/>
        <v>1475.721</v>
      </c>
      <c r="L10" s="10">
        <f t="shared" si="3"/>
        <v>1475.721</v>
      </c>
      <c r="M10" s="28">
        <f t="shared" si="2"/>
        <v>7659.0209999999988</v>
      </c>
    </row>
    <row r="11" spans="1:13" ht="66" customHeight="1" x14ac:dyDescent="0.25">
      <c r="A11" s="6" t="s">
        <v>31</v>
      </c>
      <c r="B11" s="3" t="s">
        <v>22</v>
      </c>
      <c r="C11" s="27" t="s">
        <v>25</v>
      </c>
      <c r="D11" s="27">
        <v>951</v>
      </c>
      <c r="E11" s="6" t="s">
        <v>17</v>
      </c>
      <c r="F11" s="3" t="s">
        <v>14</v>
      </c>
      <c r="G11" s="6" t="s">
        <v>36</v>
      </c>
      <c r="H11" s="5">
        <f>515.251</f>
        <v>515.25099999999998</v>
      </c>
      <c r="I11" s="5">
        <v>515.25099999999998</v>
      </c>
      <c r="J11" s="5">
        <v>515.25099999999998</v>
      </c>
      <c r="K11" s="5">
        <v>515.25099999999998</v>
      </c>
      <c r="L11" s="5">
        <v>515.25099999999998</v>
      </c>
      <c r="M11" s="28">
        <f t="shared" si="2"/>
        <v>2576.2550000000001</v>
      </c>
    </row>
    <row r="12" spans="1:13" ht="112.5" customHeight="1" x14ac:dyDescent="0.25">
      <c r="A12" s="6" t="s">
        <v>32</v>
      </c>
      <c r="B12" s="3" t="s">
        <v>24</v>
      </c>
      <c r="C12" s="27" t="s">
        <v>26</v>
      </c>
      <c r="D12" s="27">
        <v>952</v>
      </c>
      <c r="E12" s="6" t="s">
        <v>17</v>
      </c>
      <c r="F12" s="3" t="s">
        <v>14</v>
      </c>
      <c r="G12" s="6" t="s">
        <v>36</v>
      </c>
      <c r="H12" s="5">
        <f>1063.47+147.416</f>
        <v>1210.886</v>
      </c>
      <c r="I12" s="5">
        <v>990.47</v>
      </c>
      <c r="J12" s="5">
        <v>960.47</v>
      </c>
      <c r="K12" s="5">
        <v>960.47</v>
      </c>
      <c r="L12" s="5">
        <v>960.47</v>
      </c>
      <c r="M12" s="28">
        <f t="shared" si="2"/>
        <v>5082.7660000000005</v>
      </c>
    </row>
    <row r="14" spans="1:13" x14ac:dyDescent="0.25">
      <c r="D14" s="83" t="s">
        <v>37</v>
      </c>
      <c r="E14" s="83"/>
    </row>
  </sheetData>
  <mergeCells count="10">
    <mergeCell ref="M4:M5"/>
    <mergeCell ref="D14:E14"/>
    <mergeCell ref="F1:L1"/>
    <mergeCell ref="B2:L2"/>
    <mergeCell ref="A3:L3"/>
    <mergeCell ref="A4:A5"/>
    <mergeCell ref="B4:B5"/>
    <mergeCell ref="C4:C5"/>
    <mergeCell ref="D4:G4"/>
    <mergeCell ref="H4:L4"/>
  </mergeCells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6.7109375" style="31" customWidth="1"/>
    <col min="2" max="2" width="45.42578125" style="31" customWidth="1"/>
    <col min="3" max="3" width="21.140625" style="31" customWidth="1"/>
    <col min="4" max="4" width="8" style="31" customWidth="1"/>
    <col min="5" max="5" width="7.7109375" style="31" customWidth="1"/>
    <col min="6" max="6" width="15.42578125" style="31" customWidth="1"/>
    <col min="7" max="7" width="7.140625" style="31" customWidth="1"/>
    <col min="8" max="11" width="10.140625" style="31" bestFit="1" customWidth="1"/>
    <col min="12" max="12" width="9.7109375" style="31" customWidth="1"/>
    <col min="13" max="13" width="10.85546875" style="31" bestFit="1" customWidth="1"/>
    <col min="14" max="16384" width="9.140625" style="31"/>
  </cols>
  <sheetData>
    <row r="1" spans="1:13" ht="92.25" customHeight="1" x14ac:dyDescent="0.3">
      <c r="F1" s="84" t="s">
        <v>34</v>
      </c>
      <c r="G1" s="84"/>
      <c r="H1" s="84"/>
      <c r="I1" s="84"/>
      <c r="J1" s="84"/>
      <c r="K1" s="84"/>
      <c r="L1" s="84"/>
    </row>
    <row r="2" spans="1:13" ht="80.25" customHeight="1" x14ac:dyDescent="0.25">
      <c r="B2" s="89" t="s">
        <v>38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 s="18" customFormat="1" ht="19.5" customHeight="1" x14ac:dyDescent="0.3">
      <c r="A3" s="85"/>
      <c r="B3" s="86"/>
      <c r="C3" s="86"/>
      <c r="D3" s="86"/>
      <c r="E3" s="86"/>
      <c r="F3" s="86"/>
      <c r="G3" s="86"/>
      <c r="H3" s="87"/>
      <c r="I3" s="87"/>
      <c r="J3" s="87"/>
      <c r="K3" s="87"/>
      <c r="L3" s="87"/>
    </row>
    <row r="4" spans="1:13" ht="51.75" customHeight="1" x14ac:dyDescent="0.25">
      <c r="A4" s="88"/>
      <c r="B4" s="88" t="s">
        <v>33</v>
      </c>
      <c r="C4" s="88" t="s">
        <v>3</v>
      </c>
      <c r="D4" s="88" t="s">
        <v>4</v>
      </c>
      <c r="E4" s="88"/>
      <c r="F4" s="88"/>
      <c r="G4" s="88"/>
      <c r="H4" s="88" t="s">
        <v>9</v>
      </c>
      <c r="I4" s="88"/>
      <c r="J4" s="88"/>
      <c r="K4" s="88"/>
      <c r="L4" s="88"/>
      <c r="M4" s="91" t="s">
        <v>39</v>
      </c>
    </row>
    <row r="5" spans="1:13" ht="41.25" customHeight="1" x14ac:dyDescent="0.25">
      <c r="A5" s="88"/>
      <c r="B5" s="88"/>
      <c r="C5" s="88"/>
      <c r="D5" s="1" t="s">
        <v>5</v>
      </c>
      <c r="E5" s="1" t="s">
        <v>6</v>
      </c>
      <c r="F5" s="1" t="s">
        <v>7</v>
      </c>
      <c r="G5" s="1" t="s">
        <v>8</v>
      </c>
      <c r="H5" s="32">
        <v>2020</v>
      </c>
      <c r="I5" s="32">
        <v>2021</v>
      </c>
      <c r="J5" s="32">
        <v>2022</v>
      </c>
      <c r="K5" s="32">
        <v>2023</v>
      </c>
      <c r="L5" s="32">
        <v>2024</v>
      </c>
      <c r="M5" s="92"/>
    </row>
    <row r="6" spans="1:13" s="8" customFormat="1" ht="109.5" customHeight="1" x14ac:dyDescent="0.2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23">
        <f>H7+H10</f>
        <v>4268.6369999999997</v>
      </c>
      <c r="I6" s="15">
        <f t="shared" ref="I6:L6" si="0">I7+I10</f>
        <v>2429.471</v>
      </c>
      <c r="J6" s="15">
        <f t="shared" si="0"/>
        <v>2399.471</v>
      </c>
      <c r="K6" s="15">
        <f t="shared" si="0"/>
        <v>2399.471</v>
      </c>
      <c r="L6" s="15">
        <f t="shared" si="0"/>
        <v>2399.471</v>
      </c>
      <c r="M6" s="28">
        <f>H6+I6+J6+K6+L6</f>
        <v>13896.520999999999</v>
      </c>
    </row>
    <row r="7" spans="1:13" s="11" customFormat="1" ht="47.25" customHeight="1" x14ac:dyDescent="0.25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24">
        <f>H8+H9</f>
        <v>2542.5</v>
      </c>
      <c r="I7" s="10">
        <f t="shared" ref="I7:L7" si="1">I8+I9</f>
        <v>923.75</v>
      </c>
      <c r="J7" s="10">
        <f t="shared" si="1"/>
        <v>923.75</v>
      </c>
      <c r="K7" s="10">
        <f t="shared" si="1"/>
        <v>923.75</v>
      </c>
      <c r="L7" s="10">
        <f t="shared" si="1"/>
        <v>923.75</v>
      </c>
      <c r="M7" s="28">
        <f t="shared" ref="M7:M12" si="2">H7+I7+J7+K7+L7</f>
        <v>6237.5</v>
      </c>
    </row>
    <row r="8" spans="1:13" ht="76.5" customHeight="1" x14ac:dyDescent="0.25">
      <c r="A8" s="32" t="s">
        <v>28</v>
      </c>
      <c r="B8" s="3" t="s">
        <v>1</v>
      </c>
      <c r="C8" s="32" t="s">
        <v>11</v>
      </c>
      <c r="D8" s="32">
        <v>952</v>
      </c>
      <c r="E8" s="6" t="s">
        <v>17</v>
      </c>
      <c r="F8" s="3" t="s">
        <v>13</v>
      </c>
      <c r="G8" s="32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  <c r="M8" s="28">
        <f t="shared" si="2"/>
        <v>212.5</v>
      </c>
    </row>
    <row r="9" spans="1:13" ht="65.25" customHeight="1" x14ac:dyDescent="0.25">
      <c r="A9" s="32" t="s">
        <v>29</v>
      </c>
      <c r="B9" s="3" t="s">
        <v>27</v>
      </c>
      <c r="C9" s="32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25">
        <f>881.25+1118.75+500</f>
        <v>2500</v>
      </c>
      <c r="I9" s="5">
        <v>881.25</v>
      </c>
      <c r="J9" s="5">
        <v>881.25</v>
      </c>
      <c r="K9" s="5">
        <v>881.25</v>
      </c>
      <c r="L9" s="5">
        <v>881.25</v>
      </c>
      <c r="M9" s="28">
        <f t="shared" si="2"/>
        <v>6025</v>
      </c>
    </row>
    <row r="10" spans="1:13" ht="75.75" customHeight="1" x14ac:dyDescent="0.25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29">
        <f>H11+H12</f>
        <v>1726.1369999999999</v>
      </c>
      <c r="I10" s="10">
        <f t="shared" ref="I10:L10" si="3">I11+I12</f>
        <v>1505.721</v>
      </c>
      <c r="J10" s="10">
        <f t="shared" si="3"/>
        <v>1475.721</v>
      </c>
      <c r="K10" s="10">
        <f t="shared" si="3"/>
        <v>1475.721</v>
      </c>
      <c r="L10" s="10">
        <f t="shared" si="3"/>
        <v>1475.721</v>
      </c>
      <c r="M10" s="28">
        <f t="shared" si="2"/>
        <v>7659.0209999999988</v>
      </c>
    </row>
    <row r="11" spans="1:13" ht="66" customHeight="1" x14ac:dyDescent="0.25">
      <c r="A11" s="6" t="s">
        <v>31</v>
      </c>
      <c r="B11" s="3" t="s">
        <v>22</v>
      </c>
      <c r="C11" s="32" t="s">
        <v>25</v>
      </c>
      <c r="D11" s="32">
        <v>951</v>
      </c>
      <c r="E11" s="6" t="s">
        <v>17</v>
      </c>
      <c r="F11" s="3" t="s">
        <v>14</v>
      </c>
      <c r="G11" s="6" t="s">
        <v>36</v>
      </c>
      <c r="H11" s="5">
        <f>515.251</f>
        <v>515.25099999999998</v>
      </c>
      <c r="I11" s="5">
        <v>515.25099999999998</v>
      </c>
      <c r="J11" s="5">
        <v>515.25099999999998</v>
      </c>
      <c r="K11" s="5">
        <v>515.25099999999998</v>
      </c>
      <c r="L11" s="5">
        <v>515.25099999999998</v>
      </c>
      <c r="M11" s="28">
        <f t="shared" si="2"/>
        <v>2576.2550000000001</v>
      </c>
    </row>
    <row r="12" spans="1:13" ht="112.5" customHeight="1" x14ac:dyDescent="0.25">
      <c r="A12" s="6" t="s">
        <v>32</v>
      </c>
      <c r="B12" s="3" t="s">
        <v>24</v>
      </c>
      <c r="C12" s="32" t="s">
        <v>26</v>
      </c>
      <c r="D12" s="32">
        <v>952</v>
      </c>
      <c r="E12" s="6" t="s">
        <v>17</v>
      </c>
      <c r="F12" s="3" t="s">
        <v>14</v>
      </c>
      <c r="G12" s="6" t="s">
        <v>36</v>
      </c>
      <c r="H12" s="5">
        <f>1063.47+147.416</f>
        <v>1210.886</v>
      </c>
      <c r="I12" s="5">
        <v>990.47</v>
      </c>
      <c r="J12" s="5">
        <v>960.47</v>
      </c>
      <c r="K12" s="5">
        <v>960.47</v>
      </c>
      <c r="L12" s="5">
        <v>960.47</v>
      </c>
      <c r="M12" s="28">
        <f t="shared" si="2"/>
        <v>5082.7660000000005</v>
      </c>
    </row>
    <row r="14" spans="1:13" x14ac:dyDescent="0.25">
      <c r="D14" s="83" t="s">
        <v>37</v>
      </c>
      <c r="E14" s="83"/>
    </row>
  </sheetData>
  <mergeCells count="10">
    <mergeCell ref="M4:M5"/>
    <mergeCell ref="D14:E14"/>
    <mergeCell ref="F1:L1"/>
    <mergeCell ref="B2:L2"/>
    <mergeCell ref="A3:L3"/>
    <mergeCell ref="A4:A5"/>
    <mergeCell ref="B4:B5"/>
    <mergeCell ref="C4:C5"/>
    <mergeCell ref="D4:G4"/>
    <mergeCell ref="H4:L4"/>
  </mergeCells>
  <pageMargins left="0.7" right="0.7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BreakPreview" zoomScale="80" zoomScaleNormal="100" zoomScaleSheetLayoutView="80" workbookViewId="0">
      <selection activeCell="D9" sqref="D9"/>
    </sheetView>
  </sheetViews>
  <sheetFormatPr defaultRowHeight="15" x14ac:dyDescent="0.25"/>
  <cols>
    <col min="1" max="1" width="6.7109375" style="33" customWidth="1"/>
    <col min="2" max="2" width="45.42578125" style="33" customWidth="1"/>
    <col min="3" max="3" width="21.140625" style="33" customWidth="1"/>
    <col min="4" max="4" width="8" style="33" customWidth="1"/>
    <col min="5" max="5" width="7.7109375" style="33" customWidth="1"/>
    <col min="6" max="6" width="15.42578125" style="33" customWidth="1"/>
    <col min="7" max="7" width="7.140625" style="33" customWidth="1"/>
    <col min="8" max="11" width="10.140625" style="33" bestFit="1" customWidth="1"/>
    <col min="12" max="12" width="9.7109375" style="33" customWidth="1"/>
    <col min="13" max="13" width="10.85546875" style="33" bestFit="1" customWidth="1"/>
    <col min="14" max="16384" width="9.140625" style="33"/>
  </cols>
  <sheetData>
    <row r="1" spans="1:15" s="51" customFormat="1" ht="93" customHeight="1" x14ac:dyDescent="0.25">
      <c r="F1" s="93" t="s">
        <v>41</v>
      </c>
      <c r="G1" s="90"/>
      <c r="H1" s="90"/>
      <c r="I1" s="90"/>
      <c r="J1" s="90"/>
      <c r="K1" s="90"/>
      <c r="L1" s="90"/>
    </row>
    <row r="2" spans="1:15" ht="92.25" customHeight="1" x14ac:dyDescent="0.3">
      <c r="F2" s="97" t="s">
        <v>34</v>
      </c>
      <c r="G2" s="97"/>
      <c r="H2" s="97"/>
      <c r="I2" s="97"/>
      <c r="J2" s="97"/>
      <c r="K2" s="97"/>
      <c r="L2" s="97"/>
    </row>
    <row r="3" spans="1:15" ht="61.5" customHeight="1" x14ac:dyDescent="0.25">
      <c r="B3" s="93" t="s">
        <v>38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5" s="34" customFormat="1" ht="19.5" customHeight="1" x14ac:dyDescent="0.3">
      <c r="A4" s="99"/>
      <c r="B4" s="100"/>
      <c r="C4" s="100"/>
      <c r="D4" s="100"/>
      <c r="E4" s="100"/>
      <c r="F4" s="100"/>
      <c r="G4" s="100"/>
      <c r="H4" s="101"/>
      <c r="I4" s="101"/>
      <c r="J4" s="101"/>
      <c r="K4" s="101"/>
      <c r="L4" s="101"/>
    </row>
    <row r="5" spans="1:15" ht="38.25" customHeight="1" x14ac:dyDescent="0.25">
      <c r="A5" s="102"/>
      <c r="B5" s="102" t="s">
        <v>33</v>
      </c>
      <c r="C5" s="102" t="s">
        <v>3</v>
      </c>
      <c r="D5" s="103" t="s">
        <v>4</v>
      </c>
      <c r="E5" s="103"/>
      <c r="F5" s="103"/>
      <c r="G5" s="103"/>
      <c r="H5" s="103" t="s">
        <v>9</v>
      </c>
      <c r="I5" s="103"/>
      <c r="J5" s="103"/>
      <c r="K5" s="103"/>
      <c r="L5" s="103"/>
      <c r="M5" s="94" t="s">
        <v>40</v>
      </c>
    </row>
    <row r="6" spans="1:15" ht="21.75" customHeight="1" x14ac:dyDescent="0.25">
      <c r="A6" s="102"/>
      <c r="B6" s="102"/>
      <c r="C6" s="102"/>
      <c r="D6" s="35" t="s">
        <v>5</v>
      </c>
      <c r="E6" s="35" t="s">
        <v>6</v>
      </c>
      <c r="F6" s="35" t="s">
        <v>7</v>
      </c>
      <c r="G6" s="35" t="s">
        <v>8</v>
      </c>
      <c r="H6" s="36">
        <v>2020</v>
      </c>
      <c r="I6" s="52">
        <v>2021</v>
      </c>
      <c r="J6" s="52">
        <v>2022</v>
      </c>
      <c r="K6" s="52">
        <v>2023</v>
      </c>
      <c r="L6" s="36">
        <v>2024</v>
      </c>
      <c r="M6" s="95"/>
    </row>
    <row r="7" spans="1:15" s="42" customFormat="1" ht="96.75" customHeight="1" x14ac:dyDescent="0.2">
      <c r="A7" s="37" t="s">
        <v>0</v>
      </c>
      <c r="B7" s="38" t="s">
        <v>10</v>
      </c>
      <c r="C7" s="38" t="s">
        <v>11</v>
      </c>
      <c r="D7" s="39" t="s">
        <v>2</v>
      </c>
      <c r="E7" s="39" t="s">
        <v>2</v>
      </c>
      <c r="F7" s="39" t="s">
        <v>15</v>
      </c>
      <c r="G7" s="39" t="s">
        <v>2</v>
      </c>
      <c r="H7" s="40">
        <f>H8+H11</f>
        <v>4236.7070000000003</v>
      </c>
      <c r="I7" s="40">
        <f t="shared" ref="I7:L7" si="0">I8+I11</f>
        <v>3392.2849999999999</v>
      </c>
      <c r="J7" s="40">
        <f t="shared" si="0"/>
        <v>2492.2849999999999</v>
      </c>
      <c r="K7" s="40">
        <f t="shared" si="0"/>
        <v>2462.2849999999999</v>
      </c>
      <c r="L7" s="40">
        <f t="shared" si="0"/>
        <v>2399.471</v>
      </c>
      <c r="M7" s="41">
        <f>H7+I7+J7+K7+L7</f>
        <v>14983.032999999999</v>
      </c>
      <c r="O7" s="56"/>
    </row>
    <row r="8" spans="1:15" s="47" customFormat="1" ht="36" customHeight="1" x14ac:dyDescent="0.25">
      <c r="A8" s="43" t="s">
        <v>20</v>
      </c>
      <c r="B8" s="44" t="s">
        <v>18</v>
      </c>
      <c r="C8" s="45" t="s">
        <v>11</v>
      </c>
      <c r="D8" s="46" t="s">
        <v>2</v>
      </c>
      <c r="E8" s="46" t="s">
        <v>19</v>
      </c>
      <c r="F8" s="46" t="s">
        <v>23</v>
      </c>
      <c r="G8" s="46" t="s">
        <v>2</v>
      </c>
      <c r="H8" s="29">
        <f>H9+H10</f>
        <v>2540.5700000000002</v>
      </c>
      <c r="I8" s="29">
        <f>I9+I10</f>
        <v>1042.5</v>
      </c>
      <c r="J8" s="29">
        <f t="shared" ref="J8:L8" si="1">J9+J10</f>
        <v>1042.5</v>
      </c>
      <c r="K8" s="29">
        <f t="shared" si="1"/>
        <v>1042.5</v>
      </c>
      <c r="L8" s="29">
        <f t="shared" si="1"/>
        <v>923.75</v>
      </c>
      <c r="M8" s="41">
        <f t="shared" ref="M8:M13" si="2">H8+I8+J8+K8+L8</f>
        <v>6591.82</v>
      </c>
    </row>
    <row r="9" spans="1:15" ht="58.5" customHeight="1" x14ac:dyDescent="0.25">
      <c r="A9" s="36" t="s">
        <v>28</v>
      </c>
      <c r="B9" s="48" t="s">
        <v>1</v>
      </c>
      <c r="C9" s="36" t="s">
        <v>11</v>
      </c>
      <c r="D9" s="36">
        <v>952</v>
      </c>
      <c r="E9" s="43" t="s">
        <v>17</v>
      </c>
      <c r="F9" s="48" t="s">
        <v>13</v>
      </c>
      <c r="G9" s="36">
        <v>240</v>
      </c>
      <c r="H9" s="49">
        <f>42.5-1.93</f>
        <v>40.57</v>
      </c>
      <c r="I9" s="49">
        <v>42.5</v>
      </c>
      <c r="J9" s="49">
        <v>42.5</v>
      </c>
      <c r="K9" s="49">
        <v>42.5</v>
      </c>
      <c r="L9" s="49">
        <v>42.5</v>
      </c>
      <c r="M9" s="41">
        <f t="shared" si="2"/>
        <v>210.57</v>
      </c>
    </row>
    <row r="10" spans="1:15" ht="50.25" customHeight="1" x14ac:dyDescent="0.25">
      <c r="A10" s="36" t="s">
        <v>29</v>
      </c>
      <c r="B10" s="48" t="s">
        <v>27</v>
      </c>
      <c r="C10" s="36" t="s">
        <v>11</v>
      </c>
      <c r="D10" s="43">
        <v>952</v>
      </c>
      <c r="E10" s="43" t="s">
        <v>16</v>
      </c>
      <c r="F10" s="43" t="s">
        <v>13</v>
      </c>
      <c r="G10" s="43" t="s">
        <v>35</v>
      </c>
      <c r="H10" s="30">
        <f>881.25+1118.75+500</f>
        <v>2500</v>
      </c>
      <c r="I10" s="30">
        <v>1000</v>
      </c>
      <c r="J10" s="30">
        <v>1000</v>
      </c>
      <c r="K10" s="30">
        <v>1000</v>
      </c>
      <c r="L10" s="30">
        <v>881.25</v>
      </c>
      <c r="M10" s="41">
        <f t="shared" si="2"/>
        <v>6381.25</v>
      </c>
    </row>
    <row r="11" spans="1:15" ht="66.75" customHeight="1" x14ac:dyDescent="0.25">
      <c r="A11" s="43" t="s">
        <v>30</v>
      </c>
      <c r="B11" s="44" t="s">
        <v>12</v>
      </c>
      <c r="C11" s="45" t="s">
        <v>11</v>
      </c>
      <c r="D11" s="46" t="s">
        <v>2</v>
      </c>
      <c r="E11" s="46" t="s">
        <v>19</v>
      </c>
      <c r="F11" s="44" t="s">
        <v>21</v>
      </c>
      <c r="G11" s="46" t="s">
        <v>2</v>
      </c>
      <c r="H11" s="29">
        <f>H12+H13</f>
        <v>1696.1369999999999</v>
      </c>
      <c r="I11" s="29">
        <f t="shared" ref="I11:L11" si="3">I12+I13</f>
        <v>2349.7849999999999</v>
      </c>
      <c r="J11" s="29">
        <f t="shared" si="3"/>
        <v>1449.7850000000001</v>
      </c>
      <c r="K11" s="29">
        <f t="shared" si="3"/>
        <v>1419.7850000000001</v>
      </c>
      <c r="L11" s="29">
        <f t="shared" si="3"/>
        <v>1475.721</v>
      </c>
      <c r="M11" s="41">
        <f t="shared" si="2"/>
        <v>8391.2129999999997</v>
      </c>
    </row>
    <row r="12" spans="1:15" ht="48" customHeight="1" x14ac:dyDescent="0.25">
      <c r="A12" s="43" t="s">
        <v>31</v>
      </c>
      <c r="B12" s="48" t="s">
        <v>22</v>
      </c>
      <c r="C12" s="36" t="s">
        <v>25</v>
      </c>
      <c r="D12" s="36">
        <v>951</v>
      </c>
      <c r="E12" s="43" t="s">
        <v>17</v>
      </c>
      <c r="F12" s="48" t="s">
        <v>14</v>
      </c>
      <c r="G12" s="43" t="s">
        <v>36</v>
      </c>
      <c r="H12" s="30">
        <f>515.251-30</f>
        <v>485.25099999999998</v>
      </c>
      <c r="I12" s="30">
        <v>459.315</v>
      </c>
      <c r="J12" s="30">
        <v>459.315</v>
      </c>
      <c r="K12" s="30">
        <v>459.315</v>
      </c>
      <c r="L12" s="30">
        <v>515.25099999999998</v>
      </c>
      <c r="M12" s="41">
        <f t="shared" si="2"/>
        <v>2378.4470000000001</v>
      </c>
    </row>
    <row r="13" spans="1:15" ht="95.25" customHeight="1" x14ac:dyDescent="0.25">
      <c r="A13" s="43" t="s">
        <v>32</v>
      </c>
      <c r="B13" s="48" t="s">
        <v>24</v>
      </c>
      <c r="C13" s="36" t="s">
        <v>26</v>
      </c>
      <c r="D13" s="36">
        <v>952</v>
      </c>
      <c r="E13" s="43" t="s">
        <v>17</v>
      </c>
      <c r="F13" s="48" t="s">
        <v>14</v>
      </c>
      <c r="G13" s="43" t="s">
        <v>36</v>
      </c>
      <c r="H13" s="30">
        <f>1063.47+147.416</f>
        <v>1210.886</v>
      </c>
      <c r="I13" s="30">
        <v>1890.47</v>
      </c>
      <c r="J13" s="30">
        <v>990.47</v>
      </c>
      <c r="K13" s="30">
        <v>960.47</v>
      </c>
      <c r="L13" s="30">
        <v>960.47</v>
      </c>
      <c r="M13" s="50">
        <f t="shared" si="2"/>
        <v>6012.7660000000005</v>
      </c>
    </row>
    <row r="15" spans="1:15" x14ac:dyDescent="0.25">
      <c r="D15" s="96" t="s">
        <v>37</v>
      </c>
      <c r="E15" s="96"/>
    </row>
  </sheetData>
  <mergeCells count="11">
    <mergeCell ref="F1:L1"/>
    <mergeCell ref="M5:M6"/>
    <mergeCell ref="D15:E15"/>
    <mergeCell ref="F2:L2"/>
    <mergeCell ref="B3:L3"/>
    <mergeCell ref="A4:L4"/>
    <mergeCell ref="A5:A6"/>
    <mergeCell ref="B5:B6"/>
    <mergeCell ref="C5:C6"/>
    <mergeCell ref="D5:G5"/>
    <mergeCell ref="H5:L5"/>
  </mergeCells>
  <pageMargins left="0.70866141732283472" right="0" top="0" bottom="0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view="pageBreakPreview" zoomScale="90" zoomScaleNormal="100" zoomScaleSheetLayoutView="90" workbookViewId="0">
      <selection activeCell="H3" sqref="H3:K3"/>
    </sheetView>
  </sheetViews>
  <sheetFormatPr defaultRowHeight="15" x14ac:dyDescent="0.25"/>
  <cols>
    <col min="1" max="1" width="6.7109375" style="51" customWidth="1"/>
    <col min="2" max="2" width="60.85546875" style="51" customWidth="1"/>
    <col min="3" max="3" width="28.7109375" style="51" customWidth="1"/>
    <col min="4" max="4" width="8" style="51" customWidth="1"/>
    <col min="5" max="5" width="7.7109375" style="51" customWidth="1"/>
    <col min="6" max="6" width="15.42578125" style="51" customWidth="1"/>
    <col min="7" max="7" width="7.140625" style="51" customWidth="1"/>
    <col min="8" max="8" width="12.28515625" style="51" bestFit="1" customWidth="1"/>
    <col min="9" max="9" width="11.5703125" style="51" customWidth="1"/>
    <col min="10" max="11" width="12.28515625" style="51" bestFit="1" customWidth="1"/>
    <col min="12" max="12" width="12.28515625" style="51" customWidth="1"/>
    <col min="13" max="16384" width="9.140625" style="51"/>
  </cols>
  <sheetData>
    <row r="1" spans="1:14" ht="30" customHeight="1" x14ac:dyDescent="0.25">
      <c r="F1" s="106" t="s">
        <v>53</v>
      </c>
      <c r="G1" s="107"/>
      <c r="H1" s="107"/>
      <c r="I1" s="107"/>
      <c r="J1" s="107"/>
      <c r="K1" s="107"/>
      <c r="L1" s="107"/>
    </row>
    <row r="2" spans="1:14" s="75" customFormat="1" ht="21" customHeight="1" x14ac:dyDescent="0.25">
      <c r="F2" s="79"/>
      <c r="G2" s="80"/>
      <c r="H2" s="81" t="s">
        <v>52</v>
      </c>
      <c r="I2" s="81"/>
      <c r="J2" s="81"/>
      <c r="K2" s="80"/>
      <c r="L2" s="80"/>
    </row>
    <row r="3" spans="1:14" ht="17.25" customHeight="1" x14ac:dyDescent="0.25">
      <c r="F3" s="77"/>
      <c r="G3" s="82"/>
      <c r="H3" s="104" t="s">
        <v>56</v>
      </c>
      <c r="I3" s="105"/>
      <c r="J3" s="105"/>
      <c r="K3" s="105"/>
      <c r="L3" s="82"/>
    </row>
    <row r="4" spans="1:14" s="75" customFormat="1" ht="6" customHeight="1" x14ac:dyDescent="0.25">
      <c r="F4" s="74"/>
      <c r="G4" s="73"/>
      <c r="H4" s="76"/>
      <c r="I4" s="73"/>
      <c r="J4" s="73"/>
      <c r="K4" s="73"/>
      <c r="L4" s="73"/>
    </row>
    <row r="5" spans="1:14" ht="80.25" customHeight="1" x14ac:dyDescent="0.25">
      <c r="F5" s="108" t="s">
        <v>43</v>
      </c>
      <c r="G5" s="108"/>
      <c r="H5" s="108"/>
      <c r="I5" s="108"/>
      <c r="J5" s="108"/>
      <c r="K5" s="108"/>
      <c r="L5" s="108"/>
    </row>
    <row r="6" spans="1:14" ht="61.5" customHeight="1" x14ac:dyDescent="0.25">
      <c r="A6" s="57"/>
      <c r="B6" s="108" t="s">
        <v>44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4" s="34" customFormat="1" ht="19.5" customHeight="1" x14ac:dyDescent="0.25">
      <c r="A7" s="110"/>
      <c r="B7" s="111"/>
      <c r="C7" s="111"/>
      <c r="D7" s="111"/>
      <c r="E7" s="111"/>
      <c r="F7" s="111"/>
      <c r="G7" s="111"/>
      <c r="H7" s="112"/>
      <c r="I7" s="112"/>
      <c r="J7" s="112"/>
      <c r="K7" s="112"/>
      <c r="L7" s="112"/>
    </row>
    <row r="8" spans="1:14" ht="38.25" customHeight="1" x14ac:dyDescent="0.25">
      <c r="A8" s="113"/>
      <c r="B8" s="113" t="s">
        <v>33</v>
      </c>
      <c r="C8" s="113" t="s">
        <v>3</v>
      </c>
      <c r="D8" s="114" t="s">
        <v>4</v>
      </c>
      <c r="E8" s="114"/>
      <c r="F8" s="114"/>
      <c r="G8" s="114"/>
      <c r="H8" s="114" t="s">
        <v>9</v>
      </c>
      <c r="I8" s="114"/>
      <c r="J8" s="114"/>
      <c r="K8" s="114"/>
      <c r="L8" s="114"/>
    </row>
    <row r="9" spans="1:14" ht="21.75" customHeight="1" x14ac:dyDescent="0.25">
      <c r="A9" s="113"/>
      <c r="B9" s="113"/>
      <c r="C9" s="113"/>
      <c r="D9" s="35" t="s">
        <v>5</v>
      </c>
      <c r="E9" s="35" t="s">
        <v>6</v>
      </c>
      <c r="F9" s="35" t="s">
        <v>7</v>
      </c>
      <c r="G9" s="35" t="s">
        <v>8</v>
      </c>
      <c r="H9" s="58">
        <v>2020</v>
      </c>
      <c r="I9" s="58">
        <v>2021</v>
      </c>
      <c r="J9" s="58">
        <v>2022</v>
      </c>
      <c r="K9" s="58">
        <v>2023</v>
      </c>
      <c r="L9" s="58">
        <v>2024</v>
      </c>
    </row>
    <row r="10" spans="1:14" s="42" customFormat="1" ht="90.75" customHeight="1" x14ac:dyDescent="0.2">
      <c r="A10" s="59" t="s">
        <v>0</v>
      </c>
      <c r="B10" s="60" t="s">
        <v>49</v>
      </c>
      <c r="C10" s="78" t="s">
        <v>47</v>
      </c>
      <c r="D10" s="66" t="s">
        <v>2</v>
      </c>
      <c r="E10" s="61" t="s">
        <v>2</v>
      </c>
      <c r="F10" s="61" t="s">
        <v>15</v>
      </c>
      <c r="G10" s="61" t="s">
        <v>2</v>
      </c>
      <c r="H10" s="62">
        <f>H11+H14</f>
        <v>4236.7070000000003</v>
      </c>
      <c r="I10" s="62">
        <f t="shared" ref="I10:L10" si="0">I11+I14</f>
        <v>3392.2849999999999</v>
      </c>
      <c r="J10" s="62">
        <f t="shared" si="0"/>
        <v>2492.2849999999999</v>
      </c>
      <c r="K10" s="62">
        <f t="shared" si="0"/>
        <v>2462.2849999999999</v>
      </c>
      <c r="L10" s="62">
        <f t="shared" si="0"/>
        <v>2399.471</v>
      </c>
      <c r="N10" s="56"/>
    </row>
    <row r="11" spans="1:14" s="47" customFormat="1" ht="45.75" customHeight="1" x14ac:dyDescent="0.25">
      <c r="A11" s="63" t="s">
        <v>20</v>
      </c>
      <c r="B11" s="64" t="s">
        <v>18</v>
      </c>
      <c r="C11" s="78" t="s">
        <v>47</v>
      </c>
      <c r="D11" s="66" t="s">
        <v>2</v>
      </c>
      <c r="E11" s="66" t="s">
        <v>19</v>
      </c>
      <c r="F11" s="66" t="s">
        <v>23</v>
      </c>
      <c r="G11" s="66" t="s">
        <v>2</v>
      </c>
      <c r="H11" s="67">
        <f>H12+H13</f>
        <v>2540.5700000000002</v>
      </c>
      <c r="I11" s="67">
        <f>I12+I13</f>
        <v>1042.5</v>
      </c>
      <c r="J11" s="67">
        <f t="shared" ref="J11:L11" si="1">J12+J13</f>
        <v>1042.5</v>
      </c>
      <c r="K11" s="67">
        <f t="shared" si="1"/>
        <v>1042.5</v>
      </c>
      <c r="L11" s="67">
        <f t="shared" si="1"/>
        <v>923.75</v>
      </c>
    </row>
    <row r="12" spans="1:14" ht="58.5" customHeight="1" x14ac:dyDescent="0.25">
      <c r="A12" s="58" t="s">
        <v>28</v>
      </c>
      <c r="B12" s="68" t="s">
        <v>50</v>
      </c>
      <c r="C12" s="58" t="s">
        <v>45</v>
      </c>
      <c r="D12" s="63" t="s">
        <v>48</v>
      </c>
      <c r="E12" s="63" t="s">
        <v>17</v>
      </c>
      <c r="F12" s="68" t="s">
        <v>13</v>
      </c>
      <c r="G12" s="58">
        <v>240</v>
      </c>
      <c r="H12" s="69">
        <f>42.5-1.93</f>
        <v>40.57</v>
      </c>
      <c r="I12" s="69">
        <v>42.5</v>
      </c>
      <c r="J12" s="69">
        <v>42.5</v>
      </c>
      <c r="K12" s="69">
        <v>42.5</v>
      </c>
      <c r="L12" s="69">
        <v>42.5</v>
      </c>
    </row>
    <row r="13" spans="1:14" ht="50.25" customHeight="1" x14ac:dyDescent="0.25">
      <c r="A13" s="58" t="s">
        <v>29</v>
      </c>
      <c r="B13" s="68" t="s">
        <v>27</v>
      </c>
      <c r="C13" s="58" t="s">
        <v>47</v>
      </c>
      <c r="D13" s="66" t="s">
        <v>48</v>
      </c>
      <c r="E13" s="63" t="s">
        <v>16</v>
      </c>
      <c r="F13" s="63" t="s">
        <v>13</v>
      </c>
      <c r="G13" s="63" t="s">
        <v>35</v>
      </c>
      <c r="H13" s="70">
        <f>881.25+1118.75+500</f>
        <v>2500</v>
      </c>
      <c r="I13" s="70">
        <v>1000</v>
      </c>
      <c r="J13" s="70">
        <v>1000</v>
      </c>
      <c r="K13" s="70">
        <v>1000</v>
      </c>
      <c r="L13" s="70">
        <v>881.25</v>
      </c>
    </row>
    <row r="14" spans="1:14" ht="66.75" customHeight="1" x14ac:dyDescent="0.25">
      <c r="A14" s="63" t="s">
        <v>30</v>
      </c>
      <c r="B14" s="64" t="s">
        <v>12</v>
      </c>
      <c r="C14" s="78" t="s">
        <v>47</v>
      </c>
      <c r="D14" s="66" t="s">
        <v>2</v>
      </c>
      <c r="E14" s="66" t="s">
        <v>19</v>
      </c>
      <c r="F14" s="64" t="s">
        <v>21</v>
      </c>
      <c r="G14" s="66" t="s">
        <v>2</v>
      </c>
      <c r="H14" s="67">
        <f>H15+H16</f>
        <v>1696.1369999999999</v>
      </c>
      <c r="I14" s="67">
        <f t="shared" ref="I14:L14" si="2">I15+I16</f>
        <v>2349.7849999999999</v>
      </c>
      <c r="J14" s="67">
        <f t="shared" si="2"/>
        <v>1449.7850000000001</v>
      </c>
      <c r="K14" s="67">
        <f t="shared" si="2"/>
        <v>1419.7850000000001</v>
      </c>
      <c r="L14" s="67">
        <f t="shared" si="2"/>
        <v>1475.721</v>
      </c>
    </row>
    <row r="15" spans="1:14" ht="48" customHeight="1" x14ac:dyDescent="0.25">
      <c r="A15" s="63" t="s">
        <v>31</v>
      </c>
      <c r="B15" s="68" t="s">
        <v>22</v>
      </c>
      <c r="C15" s="58" t="s">
        <v>54</v>
      </c>
      <c r="D15" s="72">
        <v>955</v>
      </c>
      <c r="E15" s="63" t="s">
        <v>17</v>
      </c>
      <c r="F15" s="68" t="s">
        <v>14</v>
      </c>
      <c r="G15" s="63" t="s">
        <v>36</v>
      </c>
      <c r="H15" s="70">
        <f>515.251-30</f>
        <v>485.25099999999998</v>
      </c>
      <c r="I15" s="70">
        <v>459.315</v>
      </c>
      <c r="J15" s="70">
        <v>459.315</v>
      </c>
      <c r="K15" s="70">
        <v>459.315</v>
      </c>
      <c r="L15" s="70">
        <v>515.25099999999998</v>
      </c>
    </row>
    <row r="16" spans="1:14" ht="102.75" customHeight="1" x14ac:dyDescent="0.25">
      <c r="A16" s="63" t="s">
        <v>32</v>
      </c>
      <c r="B16" s="68" t="s">
        <v>51</v>
      </c>
      <c r="C16" s="58" t="s">
        <v>55</v>
      </c>
      <c r="D16" s="58">
        <v>956</v>
      </c>
      <c r="E16" s="63" t="s">
        <v>17</v>
      </c>
      <c r="F16" s="68" t="s">
        <v>14</v>
      </c>
      <c r="G16" s="63" t="s">
        <v>36</v>
      </c>
      <c r="H16" s="70">
        <f>1063.47+147.416</f>
        <v>1210.886</v>
      </c>
      <c r="I16" s="70">
        <v>1890.47</v>
      </c>
      <c r="J16" s="70">
        <v>990.47</v>
      </c>
      <c r="K16" s="70">
        <v>960.47</v>
      </c>
      <c r="L16" s="70">
        <v>960.47</v>
      </c>
    </row>
    <row r="18" spans="4:5" x14ac:dyDescent="0.25">
      <c r="D18" s="96" t="s">
        <v>37</v>
      </c>
      <c r="E18" s="96"/>
    </row>
  </sheetData>
  <mergeCells count="11">
    <mergeCell ref="D18:E18"/>
    <mergeCell ref="H3:K3"/>
    <mergeCell ref="F1:L1"/>
    <mergeCell ref="F5:L5"/>
    <mergeCell ref="B6:L6"/>
    <mergeCell ref="A7:L7"/>
    <mergeCell ref="A8:A9"/>
    <mergeCell ref="B8:B9"/>
    <mergeCell ref="C8:C9"/>
    <mergeCell ref="D8:G8"/>
    <mergeCell ref="H8:L8"/>
  </mergeCells>
  <pageMargins left="0.78740157480314965" right="0.23622047244094491" top="0.74803149606299213" bottom="0.74803149606299213" header="0.31496062992125984" footer="0.31496062992125984"/>
  <pageSetup paperSize="9" scale="66" orientation="landscape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topLeftCell="C1" zoomScale="60" zoomScaleNormal="80" workbookViewId="0">
      <selection activeCell="D9" sqref="D9:D14"/>
    </sheetView>
  </sheetViews>
  <sheetFormatPr defaultRowHeight="15" x14ac:dyDescent="0.25"/>
  <cols>
    <col min="1" max="1" width="6.7109375" style="54" customWidth="1"/>
    <col min="2" max="2" width="60.85546875" style="54" customWidth="1"/>
    <col min="3" max="3" width="28.7109375" style="54" customWidth="1"/>
    <col min="4" max="4" width="8" style="54" customWidth="1"/>
    <col min="5" max="5" width="7.7109375" style="54" customWidth="1"/>
    <col min="6" max="6" width="15.42578125" style="54" customWidth="1"/>
    <col min="7" max="7" width="7.140625" style="54" customWidth="1"/>
    <col min="8" max="8" width="12.28515625" style="54" bestFit="1" customWidth="1"/>
    <col min="9" max="9" width="11.5703125" style="54" customWidth="1"/>
    <col min="10" max="11" width="12.28515625" style="54" bestFit="1" customWidth="1"/>
    <col min="12" max="12" width="12.28515625" style="54" customWidth="1"/>
    <col min="13" max="13" width="11.28515625" style="54" bestFit="1" customWidth="1"/>
    <col min="14" max="16384" width="9.140625" style="54"/>
  </cols>
  <sheetData>
    <row r="1" spans="1:14" ht="35.25" customHeight="1" x14ac:dyDescent="0.25">
      <c r="F1" s="115" t="s">
        <v>41</v>
      </c>
      <c r="G1" s="116"/>
      <c r="H1" s="116"/>
      <c r="I1" s="116"/>
      <c r="J1" s="116"/>
      <c r="K1" s="116"/>
      <c r="L1" s="116"/>
    </row>
    <row r="2" spans="1:14" ht="17.25" customHeight="1" x14ac:dyDescent="0.25">
      <c r="F2" s="55"/>
      <c r="G2" s="53"/>
      <c r="H2" s="117" t="s">
        <v>42</v>
      </c>
      <c r="I2" s="90"/>
      <c r="J2" s="90"/>
      <c r="K2" s="90"/>
      <c r="L2" s="53"/>
    </row>
    <row r="3" spans="1:14" ht="92.25" customHeight="1" x14ac:dyDescent="0.3">
      <c r="F3" s="97" t="s">
        <v>43</v>
      </c>
      <c r="G3" s="97"/>
      <c r="H3" s="97"/>
      <c r="I3" s="97"/>
      <c r="J3" s="97"/>
      <c r="K3" s="97"/>
      <c r="L3" s="97"/>
    </row>
    <row r="4" spans="1:14" ht="61.5" customHeight="1" x14ac:dyDescent="0.25">
      <c r="A4" s="57"/>
      <c r="B4" s="108" t="s">
        <v>44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4" s="34" customFormat="1" ht="19.5" customHeight="1" x14ac:dyDescent="0.25">
      <c r="A5" s="110"/>
      <c r="B5" s="111"/>
      <c r="C5" s="111"/>
      <c r="D5" s="111"/>
      <c r="E5" s="111"/>
      <c r="F5" s="111"/>
      <c r="G5" s="111"/>
      <c r="H5" s="112"/>
      <c r="I5" s="112"/>
      <c r="J5" s="112"/>
      <c r="K5" s="112"/>
      <c r="L5" s="112"/>
    </row>
    <row r="6" spans="1:14" ht="38.25" customHeight="1" x14ac:dyDescent="0.25">
      <c r="A6" s="113"/>
      <c r="B6" s="113" t="s">
        <v>33</v>
      </c>
      <c r="C6" s="113" t="s">
        <v>3</v>
      </c>
      <c r="D6" s="114" t="s">
        <v>4</v>
      </c>
      <c r="E6" s="114"/>
      <c r="F6" s="114"/>
      <c r="G6" s="114"/>
      <c r="H6" s="114" t="s">
        <v>9</v>
      </c>
      <c r="I6" s="114"/>
      <c r="J6" s="114"/>
      <c r="K6" s="114"/>
      <c r="L6" s="114"/>
    </row>
    <row r="7" spans="1:14" ht="21.75" customHeight="1" x14ac:dyDescent="0.25">
      <c r="A7" s="113"/>
      <c r="B7" s="113"/>
      <c r="C7" s="113"/>
      <c r="D7" s="35" t="s">
        <v>5</v>
      </c>
      <c r="E7" s="35" t="s">
        <v>6</v>
      </c>
      <c r="F7" s="35" t="s">
        <v>7</v>
      </c>
      <c r="G7" s="35" t="s">
        <v>8</v>
      </c>
      <c r="H7" s="58">
        <v>2020</v>
      </c>
      <c r="I7" s="58">
        <v>2021</v>
      </c>
      <c r="J7" s="58">
        <v>2022</v>
      </c>
      <c r="K7" s="58">
        <v>2023</v>
      </c>
      <c r="L7" s="58">
        <v>2024</v>
      </c>
    </row>
    <row r="8" spans="1:14" s="42" customFormat="1" ht="96.75" customHeight="1" x14ac:dyDescent="0.2">
      <c r="A8" s="59" t="s">
        <v>0</v>
      </c>
      <c r="B8" s="60" t="s">
        <v>10</v>
      </c>
      <c r="C8" s="60"/>
      <c r="D8" s="61" t="s">
        <v>2</v>
      </c>
      <c r="E8" s="61" t="s">
        <v>2</v>
      </c>
      <c r="F8" s="61" t="s">
        <v>15</v>
      </c>
      <c r="G8" s="61" t="s">
        <v>2</v>
      </c>
      <c r="H8" s="62">
        <f>H9+H12</f>
        <v>4236.7070000000003</v>
      </c>
      <c r="I8" s="62">
        <f t="shared" ref="I8:L8" si="0">I9+I12</f>
        <v>3392.2849999999999</v>
      </c>
      <c r="J8" s="62">
        <f t="shared" si="0"/>
        <v>2492.2849999999999</v>
      </c>
      <c r="K8" s="62">
        <f t="shared" si="0"/>
        <v>2462.2849999999999</v>
      </c>
      <c r="L8" s="62">
        <f t="shared" si="0"/>
        <v>2399.471</v>
      </c>
      <c r="M8" s="71">
        <f>H8+I8+J8+K8+L8</f>
        <v>14983.032999999999</v>
      </c>
      <c r="N8" s="56"/>
    </row>
    <row r="9" spans="1:14" s="47" customFormat="1" ht="36" customHeight="1" x14ac:dyDescent="0.25">
      <c r="A9" s="63" t="s">
        <v>20</v>
      </c>
      <c r="B9" s="64" t="s">
        <v>18</v>
      </c>
      <c r="C9" s="65"/>
      <c r="D9" s="66" t="s">
        <v>2</v>
      </c>
      <c r="E9" s="66" t="s">
        <v>19</v>
      </c>
      <c r="F9" s="66" t="s">
        <v>23</v>
      </c>
      <c r="G9" s="66" t="s">
        <v>2</v>
      </c>
      <c r="H9" s="67">
        <f>H10+H11</f>
        <v>2540.5700000000002</v>
      </c>
      <c r="I9" s="67">
        <f>I10+I11</f>
        <v>1042.5</v>
      </c>
      <c r="J9" s="67">
        <f t="shared" ref="J9:L9" si="1">J10+J11</f>
        <v>1042.5</v>
      </c>
      <c r="K9" s="67">
        <f t="shared" si="1"/>
        <v>1042.5</v>
      </c>
      <c r="L9" s="67">
        <f t="shared" si="1"/>
        <v>923.75</v>
      </c>
      <c r="M9" s="71">
        <f t="shared" ref="M9:M14" si="2">H9+I9+J9+K9+L9</f>
        <v>6591.82</v>
      </c>
    </row>
    <row r="10" spans="1:14" ht="58.5" customHeight="1" x14ac:dyDescent="0.25">
      <c r="A10" s="58" t="s">
        <v>28</v>
      </c>
      <c r="B10" s="68" t="s">
        <v>1</v>
      </c>
      <c r="C10" s="58" t="s">
        <v>45</v>
      </c>
      <c r="D10" s="58">
        <v>956</v>
      </c>
      <c r="E10" s="63" t="s">
        <v>17</v>
      </c>
      <c r="F10" s="68" t="s">
        <v>13</v>
      </c>
      <c r="G10" s="58">
        <v>240</v>
      </c>
      <c r="H10" s="69">
        <f>42.5-1.93</f>
        <v>40.57</v>
      </c>
      <c r="I10" s="69">
        <v>42.5</v>
      </c>
      <c r="J10" s="69">
        <v>42.5</v>
      </c>
      <c r="K10" s="69">
        <v>42.5</v>
      </c>
      <c r="L10" s="69">
        <v>42.5</v>
      </c>
      <c r="M10" s="71">
        <f t="shared" si="2"/>
        <v>210.57</v>
      </c>
    </row>
    <row r="11" spans="1:14" ht="50.25" customHeight="1" x14ac:dyDescent="0.25">
      <c r="A11" s="58" t="s">
        <v>29</v>
      </c>
      <c r="B11" s="68" t="s">
        <v>27</v>
      </c>
      <c r="C11" s="58" t="s">
        <v>47</v>
      </c>
      <c r="D11" s="63" t="s">
        <v>48</v>
      </c>
      <c r="E11" s="63" t="s">
        <v>16</v>
      </c>
      <c r="F11" s="63" t="s">
        <v>13</v>
      </c>
      <c r="G11" s="63" t="s">
        <v>35</v>
      </c>
      <c r="H11" s="70">
        <f>881.25+1118.75+500</f>
        <v>2500</v>
      </c>
      <c r="I11" s="70">
        <v>1000</v>
      </c>
      <c r="J11" s="70">
        <v>1000</v>
      </c>
      <c r="K11" s="70">
        <v>1000</v>
      </c>
      <c r="L11" s="70">
        <v>881.25</v>
      </c>
      <c r="M11" s="71">
        <f t="shared" si="2"/>
        <v>6381.25</v>
      </c>
    </row>
    <row r="12" spans="1:14" ht="66.75" customHeight="1" x14ac:dyDescent="0.25">
      <c r="A12" s="63" t="s">
        <v>30</v>
      </c>
      <c r="B12" s="64" t="s">
        <v>12</v>
      </c>
      <c r="C12" s="65"/>
      <c r="D12" s="66" t="s">
        <v>2</v>
      </c>
      <c r="E12" s="66" t="s">
        <v>19</v>
      </c>
      <c r="F12" s="64" t="s">
        <v>21</v>
      </c>
      <c r="G12" s="66" t="s">
        <v>2</v>
      </c>
      <c r="H12" s="67">
        <f>H13+H14</f>
        <v>1696.1369999999999</v>
      </c>
      <c r="I12" s="67">
        <f t="shared" ref="I12:L12" si="3">I13+I14</f>
        <v>2349.7849999999999</v>
      </c>
      <c r="J12" s="67">
        <f t="shared" si="3"/>
        <v>1449.7850000000001</v>
      </c>
      <c r="K12" s="67">
        <f t="shared" si="3"/>
        <v>1419.7850000000001</v>
      </c>
      <c r="L12" s="67">
        <f t="shared" si="3"/>
        <v>1475.721</v>
      </c>
      <c r="M12" s="71">
        <f t="shared" si="2"/>
        <v>8391.2129999999997</v>
      </c>
    </row>
    <row r="13" spans="1:14" ht="48" customHeight="1" x14ac:dyDescent="0.25">
      <c r="A13" s="63" t="s">
        <v>31</v>
      </c>
      <c r="B13" s="68" t="s">
        <v>22</v>
      </c>
      <c r="C13" s="58" t="s">
        <v>25</v>
      </c>
      <c r="D13" s="58">
        <v>955</v>
      </c>
      <c r="E13" s="63" t="s">
        <v>17</v>
      </c>
      <c r="F13" s="68" t="s">
        <v>14</v>
      </c>
      <c r="G13" s="63" t="s">
        <v>36</v>
      </c>
      <c r="H13" s="70">
        <f>515.251-30</f>
        <v>485.25099999999998</v>
      </c>
      <c r="I13" s="70">
        <v>459.315</v>
      </c>
      <c r="J13" s="70">
        <v>459.315</v>
      </c>
      <c r="K13" s="70">
        <v>459.315</v>
      </c>
      <c r="L13" s="70">
        <v>515.25099999999998</v>
      </c>
      <c r="M13" s="71">
        <f t="shared" si="2"/>
        <v>2378.4470000000001</v>
      </c>
    </row>
    <row r="14" spans="1:14" ht="102.75" customHeight="1" x14ac:dyDescent="0.25">
      <c r="A14" s="63" t="s">
        <v>32</v>
      </c>
      <c r="B14" s="68" t="s">
        <v>46</v>
      </c>
      <c r="C14" s="58" t="s">
        <v>26</v>
      </c>
      <c r="D14" s="58">
        <v>956</v>
      </c>
      <c r="E14" s="63" t="s">
        <v>17</v>
      </c>
      <c r="F14" s="68" t="s">
        <v>14</v>
      </c>
      <c r="G14" s="63" t="s">
        <v>36</v>
      </c>
      <c r="H14" s="70">
        <f>1063.47+147.416</f>
        <v>1210.886</v>
      </c>
      <c r="I14" s="70">
        <v>1890.47</v>
      </c>
      <c r="J14" s="70">
        <v>990.47</v>
      </c>
      <c r="K14" s="70">
        <v>960.47</v>
      </c>
      <c r="L14" s="70">
        <v>960.47</v>
      </c>
      <c r="M14" s="71">
        <f t="shared" si="2"/>
        <v>6012.7660000000005</v>
      </c>
    </row>
    <row r="16" spans="1:14" x14ac:dyDescent="0.25">
      <c r="D16" s="96" t="s">
        <v>37</v>
      </c>
      <c r="E16" s="96"/>
    </row>
  </sheetData>
  <mergeCells count="11">
    <mergeCell ref="D16:E16"/>
    <mergeCell ref="F1:L1"/>
    <mergeCell ref="H2:K2"/>
    <mergeCell ref="F3:L3"/>
    <mergeCell ref="B4:L4"/>
    <mergeCell ref="A5:L5"/>
    <mergeCell ref="A6:A7"/>
    <mergeCell ref="B6:B7"/>
    <mergeCell ref="C6:C7"/>
    <mergeCell ref="D6:G6"/>
    <mergeCell ref="H6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926-па</vt:lpstr>
      <vt:lpstr>63-па</vt:lpstr>
      <vt:lpstr>318-па</vt:lpstr>
      <vt:lpstr>август</vt:lpstr>
      <vt:lpstr>1423-па</vt:lpstr>
      <vt:lpstr>прил 4 2021</vt:lpstr>
      <vt:lpstr>Лист1</vt:lpstr>
      <vt:lpstr>'926-па'!Заголовки_для_печати</vt:lpstr>
      <vt:lpstr>'1423-па'!Область_печати</vt:lpstr>
      <vt:lpstr>'63-па'!Область_печати</vt:lpstr>
      <vt:lpstr>'прил 4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Ольга Сергеевна</dc:creator>
  <cp:lastModifiedBy>Шпачкова Марина Семеновна</cp:lastModifiedBy>
  <cp:lastPrinted>2021-01-13T03:58:56Z</cp:lastPrinted>
  <dcterms:created xsi:type="dcterms:W3CDTF">2019-08-22T01:29:44Z</dcterms:created>
  <dcterms:modified xsi:type="dcterms:W3CDTF">2021-01-14T00:00:20Z</dcterms:modified>
</cp:coreProperties>
</file>