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96" windowWidth="15576" windowHeight="10896"/>
  </bookViews>
  <sheets>
    <sheet name="прил 15" sheetId="1" r:id="rId1"/>
  </sheets>
  <externalReferences>
    <externalReference r:id="rId2"/>
  </externalReferences>
  <definedNames>
    <definedName name="_xlnm._FilterDatabase" localSheetId="0" hidden="1">'прил 15'!$A$9:$C$83</definedName>
    <definedName name="_xlnm.Print_Area" localSheetId="0">'прил 15'!$A$1:$C$83</definedName>
  </definedNames>
  <calcPr calcId="125725"/>
</workbook>
</file>

<file path=xl/calcChain.xml><?xml version="1.0" encoding="utf-8"?>
<calcChain xmlns="http://schemas.openxmlformats.org/spreadsheetml/2006/main">
  <c r="C86" i="1"/>
  <c r="C82"/>
  <c r="C81"/>
  <c r="C80"/>
  <c r="C79"/>
  <c r="C78"/>
  <c r="C77"/>
  <c r="C76" s="1"/>
  <c r="C75"/>
  <c r="C74" s="1"/>
  <c r="C73"/>
  <c r="C72" s="1"/>
  <c r="C69"/>
  <c r="C68" s="1"/>
  <c r="C67"/>
  <c r="C65" s="1"/>
  <c r="C66"/>
  <c r="C64"/>
  <c r="C63"/>
  <c r="C62"/>
  <c r="C61"/>
  <c r="C60"/>
  <c r="C59"/>
  <c r="C58"/>
  <c r="C57"/>
  <c r="C56"/>
  <c r="C55"/>
  <c r="C54"/>
  <c r="C53"/>
  <c r="C52"/>
  <c r="C51"/>
  <c r="C49" s="1"/>
  <c r="C50"/>
  <c r="C48"/>
  <c r="C47"/>
  <c r="C45" s="1"/>
  <c r="C46"/>
  <c r="C44"/>
  <c r="C43"/>
  <c r="C42"/>
  <c r="C41"/>
  <c r="C40" s="1"/>
  <c r="C39"/>
  <c r="C37" s="1"/>
  <c r="C38"/>
  <c r="C36"/>
  <c r="C35"/>
  <c r="C34"/>
  <c r="C33"/>
  <c r="C32" s="1"/>
  <c r="C31"/>
  <c r="C30"/>
  <c r="C29"/>
  <c r="C28"/>
  <c r="C26"/>
  <c r="C24" s="1"/>
  <c r="C25"/>
  <c r="C23"/>
  <c r="C22"/>
  <c r="C21"/>
  <c r="C20"/>
  <c r="C19" s="1"/>
  <c r="C18"/>
  <c r="C17"/>
  <c r="C16"/>
  <c r="C15"/>
  <c r="C14"/>
  <c r="C13" s="1"/>
  <c r="C83" s="1"/>
  <c r="C87" l="1"/>
  <c r="B91" s="1"/>
</calcChain>
</file>

<file path=xl/sharedStrings.xml><?xml version="1.0" encoding="utf-8"?>
<sst xmlns="http://schemas.openxmlformats.org/spreadsheetml/2006/main" count="151" uniqueCount="149">
  <si>
    <t>муниципального округа</t>
  </si>
  <si>
    <t>Приложение 15</t>
  </si>
  <si>
    <t>к  решению Думы Ханкайского</t>
  </si>
  <si>
    <t xml:space="preserve"> муниципального округа</t>
  </si>
  <si>
    <t>от 23.12.2021 № 301</t>
  </si>
  <si>
    <t>Распределение</t>
  </si>
  <si>
    <t xml:space="preserve"> бюджетных ассигнований по муниципальным программам Ханкайского муниципального округа на 2022 год</t>
  </si>
  <si>
    <t>(рублей)</t>
  </si>
  <si>
    <t>Наименование</t>
  </si>
  <si>
    <t>Ц.ст.</t>
  </si>
  <si>
    <t xml:space="preserve">Сумма </t>
  </si>
  <si>
    <t>Муниципальная программа  "Развитие образования в Ханкайском муниципальном округе" на 2020-2024 годы</t>
  </si>
  <si>
    <t>0100000000</t>
  </si>
  <si>
    <t>Подпрограмма "Развитие дошкольного образования в Ханкайском муниципальном округе" на 2020-2024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</si>
  <si>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</si>
  <si>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</si>
  <si>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</si>
  <si>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Основное меропритяие: "Мероприятия не связанные с воспитательным процессом"</t>
  </si>
  <si>
    <t>0111200000</t>
  </si>
  <si>
    <t>Основное мероприятие: "Меры поддержки семей, имеющих детей"</t>
  </si>
  <si>
    <t>0111300000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</si>
  <si>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</si>
  <si>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</si>
  <si>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Подпрограмма "Развитие системы общего образования в  Ханкайском муниципальном округе" на  2020-2024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</si>
  <si>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</si>
  <si>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</si>
  <si>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</si>
  <si>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Основное мероприятие: "Мероприятия не связанные с образовательным процессом"</t>
  </si>
  <si>
    <t>0121200000</t>
  </si>
  <si>
    <t>Основное мероприятие: "Создание условий для получения качественного общего образования"</t>
  </si>
  <si>
    <t>0121400000</t>
  </si>
  <si>
    <t>Федеральный проект "Успех каждого ребенка"</t>
  </si>
  <si>
    <t>012E200000</t>
  </si>
  <si>
    <t>Подпрограмма "Развитие системы дополнительного образования в Ханкайском муниципальном округе" на 2020-2024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</si>
  <si>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</si>
  <si>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</si>
  <si>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</si>
  <si>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Основное мероприятие: "Мероприятия не связанные с дополнительно-образовательным процессом"</t>
  </si>
  <si>
    <t>0131200000</t>
  </si>
  <si>
    <t>Федеральный проект "Спорт - норма жизни"</t>
  </si>
  <si>
    <t>013P500000</t>
  </si>
  <si>
    <t>Основное мероприятие «Обеспечение персонифицированного финансирования дополнительного образования детей»</t>
  </si>
  <si>
    <t>01313000000</t>
  </si>
  <si>
    <t>Основное мероприятие: "Обеспечение деятельности инфраструктуры образовательных учреждений"</t>
  </si>
  <si>
    <t>0191100000</t>
  </si>
  <si>
    <t>Основное мероприятие: "Мероприятия для детей и молодежи"</t>
  </si>
  <si>
    <t>0191200000</t>
  </si>
  <si>
    <t>Федеральный проект "Современная школа"</t>
  </si>
  <si>
    <t>019E100000</t>
  </si>
  <si>
    <t>Муниципальная программа "Развитие культуры и туризма в Ханкайском муниципальном округе»" на 2020-2024 годы</t>
  </si>
  <si>
    <t>0200000000</t>
  </si>
  <si>
    <t>Основное мероприятие: "Обеспечение деятельности музейно-библиотечного обслуживания"</t>
  </si>
  <si>
    <t>0292100000</t>
  </si>
  <si>
    <t>0292200000</t>
  </si>
  <si>
    <t>Основное мероприятие: "Прочие мероприятия в области культуры"</t>
  </si>
  <si>
    <t>0292300000</t>
  </si>
  <si>
    <t>Основное мероприятие: "Обеспечение деятельности учреждений культуры"</t>
  </si>
  <si>
    <t>0292400000</t>
  </si>
  <si>
    <t>Муниципальная программа "Охрана окружающей среды Ханкайского муниципального округа" на 2020-2024 годы</t>
  </si>
  <si>
    <t>0300000000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</si>
  <si>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</si>
  <si>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0393100000</t>
  </si>
  <si>
    <t>Основное мероприятие: "Мероприятия в области окружающей среды"</t>
  </si>
  <si>
    <t>0393300000</t>
  </si>
  <si>
    <t>Муниципальная программа "Развитие физической культуры  и спорта в Ханкайском муниципальном округе" 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</si>
  <si>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</si>
  <si>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</si>
  <si>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</si>
  <si>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049P500000</t>
  </si>
  <si>
    <t>Муниципальная программа "Комплексное развитие сельских территорий Ханкайского муниципального округа" на 2020-2024 годы</t>
  </si>
  <si>
    <t>0500000000</t>
  </si>
  <si>
    <t>Основное мероприятие: "Субсидирование расходов на приобретение жилья в сельской местности"</t>
  </si>
  <si>
    <t>0595100000</t>
  </si>
  <si>
    <t>Муниципальная программа "Развитие муниципальной службы в Ханкайском муниципальном округе" на 2020-2024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</si>
  <si>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</si>
  <si>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</si>
  <si>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</si>
  <si>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Основное мероприятие: "Обеспечение деятельности муниципальных учреждений"</t>
  </si>
  <si>
    <t>0696400000</t>
  </si>
  <si>
    <t>Основное мероприятие: "Прочие расходы"</t>
  </si>
  <si>
    <t>0696500000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</si>
  <si>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</si>
  <si>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0700000000</t>
  </si>
  <si>
    <t>Основное мероприятие: "Развитие систем энерго- тепло- газо- и водоснабжения в Ханкайском муниципальтном округе"</t>
  </si>
  <si>
    <t>0797200000</t>
  </si>
  <si>
    <t>Основное мероприятие: "Прочие мероприятия"</t>
  </si>
  <si>
    <t>0797400000</t>
  </si>
  <si>
    <t>Федеральный проект "Чистая вода"</t>
  </si>
  <si>
    <t>079F500000</t>
  </si>
  <si>
    <t>Муниципальная программа "Доступная среда в Ханкайском муниципальном округе" на 2020-2024 годы</t>
  </si>
  <si>
    <t>0800000000</t>
  </si>
  <si>
    <t>Основное мероприятие: "Доступная среда"</t>
  </si>
  <si>
    <t>0898100000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</si>
  <si>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</si>
  <si>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</si>
  <si>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</si>
  <si>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</si>
  <si>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Муниципальная программа "Обеспечение жильем молодых семей Ханкайского муниципального округа" на 2020-2024 годы</t>
  </si>
  <si>
    <t>1000000000</t>
  </si>
  <si>
    <t>Основное мероприятие: "Обеспечение выплаты молодым семьям субсидий на приобретение (строительство) жилья"</t>
  </si>
  <si>
    <t>1095800000</t>
  </si>
  <si>
    <t>Муниципальная программа "Развитие информационного общества в Ханкайском муниципальном округе" на 2020-2024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</si>
  <si>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</si>
  <si>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</si>
  <si>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</si>
  <si>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</si>
  <si>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1200000000</t>
  </si>
  <si>
    <t>Основное мероприятие: "Мероприятия по поддержке и развитию дорожной отрасли"</t>
  </si>
  <si>
    <t>1297300000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</si>
  <si>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</si>
  <si>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1300000000</t>
  </si>
  <si>
    <t>Основное мероприятие: "Мероприятие по уничтожению дикорастущей конопли"</t>
  </si>
  <si>
    <t>1393200000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</si>
  <si>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</si>
  <si>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</si>
  <si>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"Организация деятельности в области градостроения"</t>
  </si>
  <si>
    <t>1495300000</t>
  </si>
  <si>
    <t>Основное мероприятие: "Организация деятельности в области землепользования"</t>
  </si>
  <si>
    <t>1495400000</t>
  </si>
  <si>
    <t>Муниципальная программа "Управление муниципальным имуществом в Ханкайском муниципальном округе" на 2020-2024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</si>
  <si>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</si>
  <si>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</si>
  <si>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</si>
  <si>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</si>
  <si>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</si>
  <si>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</si>
  <si>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</si>
  <si>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Муниципальная программа "Укрепление общественного здоровья в Ханкайском муниципальном округе" на 2020-2024 годы</t>
  </si>
  <si>
    <t>1700000000</t>
  </si>
  <si>
    <t>Основное мероприятие: "Укрепление общественного здоровья"</t>
  </si>
  <si>
    <t>1795700000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</si>
  <si>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</si>
  <si>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</si>
  <si>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</si>
  <si>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</si>
  <si>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</si>
  <si>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</si>
  <si>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Федеральный проект "Формирование комфортной городской среды"</t>
  </si>
  <si>
    <t>191F200000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</si>
  <si>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</si>
  <si>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</si>
  <si>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Муниципальная программа "Противодействие коррупции в Ханкайском муниципальном округе" на 2020-2024 годы</t>
  </si>
  <si>
    <t>Основное мероприятие: "Антикоррупционное обучение и антикоррупционная пропаганда"</t>
  </si>
  <si>
    <t>Всего расходов:</t>
  </si>
  <si>
    <t xml:space="preserve"> </t>
  </si>
  <si>
    <t>Доля программных расходов</t>
  </si>
  <si>
    <t>Приложение 6</t>
  </si>
  <si>
    <t>к решению Думы Ханкайского</t>
  </si>
  <si>
    <t>от 20.09.2022 № 439</t>
  </si>
</sst>
</file>

<file path=xl/styles.xml><?xml version="1.0" encoding="utf-8"?>
<styleSheet xmlns="http://schemas.openxmlformats.org/spreadsheetml/2006/main">
  <numFmts count="1">
    <numFmt numFmtId="164" formatCode="#,##0.000"/>
  </numFmts>
  <fonts count="1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8" fillId="2" borderId="3">
      <alignment vertical="top" wrapText="1"/>
    </xf>
  </cellStyleXfs>
  <cellXfs count="71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  <xf numFmtId="164" fontId="2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4" fontId="7" fillId="0" borderId="0" xfId="0" applyNumberFormat="1" applyFont="1" applyFill="1"/>
    <xf numFmtId="164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4" fontId="9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top" shrinkToFit="1"/>
    </xf>
    <xf numFmtId="4" fontId="11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shrinkToFit="1"/>
    </xf>
    <xf numFmtId="0" fontId="1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shrinkToFit="1"/>
    </xf>
    <xf numFmtId="4" fontId="5" fillId="0" borderId="1" xfId="0" applyNumberFormat="1" applyFont="1" applyFill="1" applyBorder="1" applyAlignment="1">
      <alignment horizontal="right" shrinkToFit="1"/>
    </xf>
    <xf numFmtId="4" fontId="13" fillId="0" borderId="0" xfId="0" applyNumberFormat="1" applyFont="1" applyFill="1" applyAlignment="1"/>
    <xf numFmtId="4" fontId="6" fillId="0" borderId="0" xfId="0" applyNumberFormat="1" applyFont="1" applyFill="1" applyAlignment="1"/>
    <xf numFmtId="164" fontId="6" fillId="0" borderId="0" xfId="0" applyNumberFormat="1" applyFont="1" applyFill="1" applyAlignment="1"/>
    <xf numFmtId="0" fontId="13" fillId="0" borderId="0" xfId="0" applyFont="1" applyFill="1" applyAlignment="1"/>
    <xf numFmtId="0" fontId="5" fillId="0" borderId="1" xfId="0" applyFont="1" applyFill="1" applyBorder="1" applyAlignment="1">
      <alignment vertical="center" wrapText="1"/>
    </xf>
    <xf numFmtId="4" fontId="13" fillId="0" borderId="0" xfId="0" applyNumberFormat="1" applyFont="1" applyFill="1" applyAlignment="1">
      <alignment vertical="top"/>
    </xf>
    <xf numFmtId="4" fontId="6" fillId="0" borderId="0" xfId="0" applyNumberFormat="1" applyFont="1" applyFill="1"/>
    <xf numFmtId="164" fontId="6" fillId="0" borderId="0" xfId="0" applyNumberFormat="1" applyFont="1" applyFill="1"/>
    <xf numFmtId="0" fontId="13" fillId="0" borderId="0" xfId="0" applyFont="1" applyFill="1"/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4" fontId="15" fillId="0" borderId="0" xfId="0" applyNumberFormat="1" applyFont="1" applyFill="1" applyAlignment="1">
      <alignment vertical="top"/>
    </xf>
    <xf numFmtId="0" fontId="15" fillId="0" borderId="0" xfId="0" applyFont="1" applyFill="1"/>
    <xf numFmtId="0" fontId="10" fillId="0" borderId="1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0" fontId="7" fillId="0" borderId="0" xfId="0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5" fillId="0" borderId="2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/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93576" y="1398917"/>
          <a:ext cx="125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2/&#1059;&#1090;&#1086;&#1095;&#1085;&#1077;&#1085;&#1080;&#1077;_&#1089;&#1077;&#1085;&#1090;&#1103;&#1073;&#1088;&#1100;/&#1055;&#1088;&#1080;&#1083;&#1086;&#1078;&#1077;&#1085;&#1080;&#1077;%20&#1082;%20&#1088;&#1077;&#1096;&#1077;&#1085;&#1080;&#1102;%201,2,6-16%20(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_не над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E18">
            <v>2681000</v>
          </cell>
        </row>
        <row r="23">
          <cell r="E23">
            <v>5300737.29</v>
          </cell>
        </row>
        <row r="38">
          <cell r="E38">
            <v>21208806</v>
          </cell>
        </row>
        <row r="45">
          <cell r="E45">
            <v>219244</v>
          </cell>
        </row>
        <row r="51">
          <cell r="E51">
            <v>9560272.0300000012</v>
          </cell>
        </row>
        <row r="66">
          <cell r="E66">
            <v>2187954.450000003</v>
          </cell>
        </row>
        <row r="72">
          <cell r="E72">
            <v>936905</v>
          </cell>
        </row>
        <row r="79">
          <cell r="E79">
            <v>21177850</v>
          </cell>
        </row>
        <row r="87">
          <cell r="E87">
            <v>1451100</v>
          </cell>
        </row>
        <row r="97">
          <cell r="E97">
            <v>50000</v>
          </cell>
        </row>
        <row r="102">
          <cell r="E102">
            <v>2622054</v>
          </cell>
        </row>
        <row r="110">
          <cell r="E110">
            <v>3440000</v>
          </cell>
        </row>
        <row r="116">
          <cell r="E116">
            <v>50000</v>
          </cell>
        </row>
        <row r="117">
          <cell r="E117">
            <v>50000</v>
          </cell>
        </row>
        <row r="121">
          <cell r="E121">
            <v>53317530.329999998</v>
          </cell>
        </row>
        <row r="181">
          <cell r="E181">
            <v>1626656</v>
          </cell>
        </row>
        <row r="191">
          <cell r="E191">
            <v>406747.04000000004</v>
          </cell>
        </row>
        <row r="196">
          <cell r="E196">
            <v>585000</v>
          </cell>
        </row>
        <row r="202">
          <cell r="E202">
            <v>1122746.8500000001</v>
          </cell>
        </row>
        <row r="208">
          <cell r="E208">
            <v>3387.08</v>
          </cell>
        </row>
        <row r="220">
          <cell r="E220">
            <v>24051150</v>
          </cell>
        </row>
        <row r="232">
          <cell r="E232">
            <v>100000</v>
          </cell>
        </row>
        <row r="238">
          <cell r="E238">
            <v>3563600</v>
          </cell>
        </row>
        <row r="242">
          <cell r="E242">
            <v>406800</v>
          </cell>
        </row>
        <row r="249">
          <cell r="E249">
            <v>4550000</v>
          </cell>
        </row>
        <row r="253">
          <cell r="E253">
            <v>0</v>
          </cell>
        </row>
        <row r="260">
          <cell r="E260">
            <v>37683628</v>
          </cell>
        </row>
        <row r="286">
          <cell r="E286">
            <v>21338979.699999999</v>
          </cell>
        </row>
        <row r="298">
          <cell r="E298">
            <v>2992316</v>
          </cell>
        </row>
        <row r="312">
          <cell r="E312">
            <v>35927589.960000001</v>
          </cell>
        </row>
        <row r="330">
          <cell r="E330">
            <v>6967934.4000000004</v>
          </cell>
        </row>
        <row r="338">
          <cell r="E338">
            <v>8377892.8099999996</v>
          </cell>
        </row>
        <row r="353">
          <cell r="E353">
            <v>7460868.7599999998</v>
          </cell>
        </row>
        <row r="363">
          <cell r="E363">
            <v>440000</v>
          </cell>
        </row>
        <row r="367">
          <cell r="E367">
            <v>30000</v>
          </cell>
        </row>
        <row r="372">
          <cell r="E372">
            <v>85000</v>
          </cell>
        </row>
        <row r="380">
          <cell r="E380">
            <v>130093742.69</v>
          </cell>
        </row>
        <row r="387">
          <cell r="E387">
            <v>9834353.5300000012</v>
          </cell>
        </row>
        <row r="412">
          <cell r="E412">
            <v>0</v>
          </cell>
        </row>
        <row r="419">
          <cell r="E419">
            <v>376463222.84000003</v>
          </cell>
        </row>
        <row r="435">
          <cell r="E435">
            <v>66483157.030000001</v>
          </cell>
        </row>
        <row r="457">
          <cell r="E457">
            <v>6117450</v>
          </cell>
        </row>
        <row r="461">
          <cell r="E461">
            <v>0</v>
          </cell>
        </row>
        <row r="468">
          <cell r="E468">
            <v>22949529.260000002</v>
          </cell>
        </row>
        <row r="472">
          <cell r="E472">
            <v>570500</v>
          </cell>
        </row>
        <row r="489">
          <cell r="E489">
            <v>1203000</v>
          </cell>
        </row>
        <row r="493">
          <cell r="E493">
            <v>19483462.579999998</v>
          </cell>
        </row>
        <row r="507">
          <cell r="E507">
            <v>70000</v>
          </cell>
        </row>
        <row r="511">
          <cell r="E511">
            <v>1847300</v>
          </cell>
        </row>
        <row r="519">
          <cell r="E519">
            <v>125000</v>
          </cell>
        </row>
        <row r="525">
          <cell r="E525">
            <v>23901235</v>
          </cell>
        </row>
        <row r="546">
          <cell r="E546">
            <v>10660454.050000001</v>
          </cell>
        </row>
        <row r="550">
          <cell r="E550">
            <v>26656285.740000002</v>
          </cell>
        </row>
        <row r="563">
          <cell r="E563">
            <v>1766500</v>
          </cell>
        </row>
        <row r="573">
          <cell r="E573">
            <v>202147.39</v>
          </cell>
        </row>
        <row r="580">
          <cell r="E580">
            <v>2166930.9499999997</v>
          </cell>
        </row>
        <row r="587">
          <cell r="E587">
            <v>5386176</v>
          </cell>
        </row>
        <row r="593">
          <cell r="E593">
            <v>1310000</v>
          </cell>
        </row>
        <row r="598">
          <cell r="E598">
            <v>150000</v>
          </cell>
        </row>
        <row r="603">
          <cell r="E603">
            <v>1276800</v>
          </cell>
        </row>
        <row r="607">
          <cell r="E607">
            <v>100000</v>
          </cell>
        </row>
        <row r="614">
          <cell r="E614">
            <v>3179069</v>
          </cell>
        </row>
        <row r="622">
          <cell r="E622">
            <v>47456869.619999997</v>
          </cell>
        </row>
        <row r="642">
          <cell r="E642">
            <v>11991613.239999998</v>
          </cell>
        </row>
        <row r="665">
          <cell r="E665">
            <v>1199256.99</v>
          </cell>
        </row>
        <row r="682">
          <cell r="E682">
            <v>50000</v>
          </cell>
        </row>
        <row r="689">
          <cell r="E689">
            <v>3357000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91"/>
  <sheetViews>
    <sheetView tabSelected="1" view="pageBreakPreview" zoomScale="93" zoomScaleNormal="100" zoomScaleSheetLayoutView="93" workbookViewId="0">
      <selection activeCell="B4" sqref="B4:C4"/>
    </sheetView>
  </sheetViews>
  <sheetFormatPr defaultRowHeight="18"/>
  <cols>
    <col min="1" max="1" width="95.88671875" style="1" customWidth="1"/>
    <col min="2" max="2" width="16.33203125" style="1" customWidth="1"/>
    <col min="3" max="3" width="18.109375" style="1" customWidth="1"/>
    <col min="4" max="4" width="9" style="2"/>
    <col min="5" max="5" width="17.109375" style="3" customWidth="1"/>
    <col min="6" max="6" width="13.33203125" style="2" customWidth="1"/>
    <col min="7" max="7" width="16.109375" style="4" customWidth="1"/>
    <col min="8" max="8" width="11.33203125" style="4" bestFit="1" customWidth="1"/>
    <col min="9" max="9" width="12.33203125" style="4" bestFit="1" customWidth="1"/>
    <col min="10" max="10" width="9" style="4"/>
    <col min="11" max="11" width="13.33203125" style="4" customWidth="1"/>
    <col min="12" max="244" width="9" style="4"/>
    <col min="245" max="245" width="69.88671875" style="4" customWidth="1"/>
    <col min="246" max="246" width="9.6640625" style="4" customWidth="1"/>
    <col min="247" max="250" width="0" style="4" hidden="1" customWidth="1"/>
    <col min="251" max="251" width="13.88671875" style="4" customWidth="1"/>
    <col min="252" max="257" width="0" style="4" hidden="1" customWidth="1"/>
    <col min="258" max="261" width="9" style="4"/>
    <col min="262" max="262" width="13.33203125" style="4" customWidth="1"/>
    <col min="263" max="263" width="9" style="4"/>
    <col min="264" max="264" width="11.33203125" style="4" bestFit="1" customWidth="1"/>
    <col min="265" max="266" width="9" style="4"/>
    <col min="267" max="267" width="13.33203125" style="4" customWidth="1"/>
    <col min="268" max="500" width="9" style="4"/>
    <col min="501" max="501" width="69.88671875" style="4" customWidth="1"/>
    <col min="502" max="502" width="9.6640625" style="4" customWidth="1"/>
    <col min="503" max="506" width="0" style="4" hidden="1" customWidth="1"/>
    <col min="507" max="507" width="13.88671875" style="4" customWidth="1"/>
    <col min="508" max="513" width="0" style="4" hidden="1" customWidth="1"/>
    <col min="514" max="517" width="9" style="4"/>
    <col min="518" max="518" width="13.33203125" style="4" customWidth="1"/>
    <col min="519" max="519" width="9" style="4"/>
    <col min="520" max="520" width="11.33203125" style="4" bestFit="1" customWidth="1"/>
    <col min="521" max="522" width="9" style="4"/>
    <col min="523" max="523" width="13.33203125" style="4" customWidth="1"/>
    <col min="524" max="756" width="9" style="4"/>
    <col min="757" max="757" width="69.88671875" style="4" customWidth="1"/>
    <col min="758" max="758" width="9.6640625" style="4" customWidth="1"/>
    <col min="759" max="762" width="0" style="4" hidden="1" customWidth="1"/>
    <col min="763" max="763" width="13.88671875" style="4" customWidth="1"/>
    <col min="764" max="769" width="0" style="4" hidden="1" customWidth="1"/>
    <col min="770" max="773" width="9" style="4"/>
    <col min="774" max="774" width="13.33203125" style="4" customWidth="1"/>
    <col min="775" max="775" width="9" style="4"/>
    <col min="776" max="776" width="11.33203125" style="4" bestFit="1" customWidth="1"/>
    <col min="777" max="778" width="9" style="4"/>
    <col min="779" max="779" width="13.33203125" style="4" customWidth="1"/>
    <col min="780" max="1012" width="9" style="4"/>
    <col min="1013" max="1013" width="69.88671875" style="4" customWidth="1"/>
    <col min="1014" max="1014" width="9.6640625" style="4" customWidth="1"/>
    <col min="1015" max="1018" width="0" style="4" hidden="1" customWidth="1"/>
    <col min="1019" max="1019" width="13.88671875" style="4" customWidth="1"/>
    <col min="1020" max="1025" width="0" style="4" hidden="1" customWidth="1"/>
    <col min="1026" max="1029" width="9" style="4"/>
    <col min="1030" max="1030" width="13.33203125" style="4" customWidth="1"/>
    <col min="1031" max="1031" width="9" style="4"/>
    <col min="1032" max="1032" width="11.33203125" style="4" bestFit="1" customWidth="1"/>
    <col min="1033" max="1034" width="9" style="4"/>
    <col min="1035" max="1035" width="13.33203125" style="4" customWidth="1"/>
    <col min="1036" max="1268" width="9" style="4"/>
    <col min="1269" max="1269" width="69.88671875" style="4" customWidth="1"/>
    <col min="1270" max="1270" width="9.6640625" style="4" customWidth="1"/>
    <col min="1271" max="1274" width="0" style="4" hidden="1" customWidth="1"/>
    <col min="1275" max="1275" width="13.88671875" style="4" customWidth="1"/>
    <col min="1276" max="1281" width="0" style="4" hidden="1" customWidth="1"/>
    <col min="1282" max="1285" width="9" style="4"/>
    <col min="1286" max="1286" width="13.33203125" style="4" customWidth="1"/>
    <col min="1287" max="1287" width="9" style="4"/>
    <col min="1288" max="1288" width="11.33203125" style="4" bestFit="1" customWidth="1"/>
    <col min="1289" max="1290" width="9" style="4"/>
    <col min="1291" max="1291" width="13.33203125" style="4" customWidth="1"/>
    <col min="1292" max="1524" width="9" style="4"/>
    <col min="1525" max="1525" width="69.88671875" style="4" customWidth="1"/>
    <col min="1526" max="1526" width="9.6640625" style="4" customWidth="1"/>
    <col min="1527" max="1530" width="0" style="4" hidden="1" customWidth="1"/>
    <col min="1531" max="1531" width="13.88671875" style="4" customWidth="1"/>
    <col min="1532" max="1537" width="0" style="4" hidden="1" customWidth="1"/>
    <col min="1538" max="1541" width="9" style="4"/>
    <col min="1542" max="1542" width="13.33203125" style="4" customWidth="1"/>
    <col min="1543" max="1543" width="9" style="4"/>
    <col min="1544" max="1544" width="11.33203125" style="4" bestFit="1" customWidth="1"/>
    <col min="1545" max="1546" width="9" style="4"/>
    <col min="1547" max="1547" width="13.33203125" style="4" customWidth="1"/>
    <col min="1548" max="1780" width="9" style="4"/>
    <col min="1781" max="1781" width="69.88671875" style="4" customWidth="1"/>
    <col min="1782" max="1782" width="9.6640625" style="4" customWidth="1"/>
    <col min="1783" max="1786" width="0" style="4" hidden="1" customWidth="1"/>
    <col min="1787" max="1787" width="13.88671875" style="4" customWidth="1"/>
    <col min="1788" max="1793" width="0" style="4" hidden="1" customWidth="1"/>
    <col min="1794" max="1797" width="9" style="4"/>
    <col min="1798" max="1798" width="13.33203125" style="4" customWidth="1"/>
    <col min="1799" max="1799" width="9" style="4"/>
    <col min="1800" max="1800" width="11.33203125" style="4" bestFit="1" customWidth="1"/>
    <col min="1801" max="1802" width="9" style="4"/>
    <col min="1803" max="1803" width="13.33203125" style="4" customWidth="1"/>
    <col min="1804" max="2036" width="9" style="4"/>
    <col min="2037" max="2037" width="69.88671875" style="4" customWidth="1"/>
    <col min="2038" max="2038" width="9.6640625" style="4" customWidth="1"/>
    <col min="2039" max="2042" width="0" style="4" hidden="1" customWidth="1"/>
    <col min="2043" max="2043" width="13.88671875" style="4" customWidth="1"/>
    <col min="2044" max="2049" width="0" style="4" hidden="1" customWidth="1"/>
    <col min="2050" max="2053" width="9" style="4"/>
    <col min="2054" max="2054" width="13.33203125" style="4" customWidth="1"/>
    <col min="2055" max="2055" width="9" style="4"/>
    <col min="2056" max="2056" width="11.33203125" style="4" bestFit="1" customWidth="1"/>
    <col min="2057" max="2058" width="9" style="4"/>
    <col min="2059" max="2059" width="13.33203125" style="4" customWidth="1"/>
    <col min="2060" max="2292" width="9" style="4"/>
    <col min="2293" max="2293" width="69.88671875" style="4" customWidth="1"/>
    <col min="2294" max="2294" width="9.6640625" style="4" customWidth="1"/>
    <col min="2295" max="2298" width="0" style="4" hidden="1" customWidth="1"/>
    <col min="2299" max="2299" width="13.88671875" style="4" customWidth="1"/>
    <col min="2300" max="2305" width="0" style="4" hidden="1" customWidth="1"/>
    <col min="2306" max="2309" width="9" style="4"/>
    <col min="2310" max="2310" width="13.33203125" style="4" customWidth="1"/>
    <col min="2311" max="2311" width="9" style="4"/>
    <col min="2312" max="2312" width="11.33203125" style="4" bestFit="1" customWidth="1"/>
    <col min="2313" max="2314" width="9" style="4"/>
    <col min="2315" max="2315" width="13.33203125" style="4" customWidth="1"/>
    <col min="2316" max="2548" width="9" style="4"/>
    <col min="2549" max="2549" width="69.88671875" style="4" customWidth="1"/>
    <col min="2550" max="2550" width="9.6640625" style="4" customWidth="1"/>
    <col min="2551" max="2554" width="0" style="4" hidden="1" customWidth="1"/>
    <col min="2555" max="2555" width="13.88671875" style="4" customWidth="1"/>
    <col min="2556" max="2561" width="0" style="4" hidden="1" customWidth="1"/>
    <col min="2562" max="2565" width="9" style="4"/>
    <col min="2566" max="2566" width="13.33203125" style="4" customWidth="1"/>
    <col min="2567" max="2567" width="9" style="4"/>
    <col min="2568" max="2568" width="11.33203125" style="4" bestFit="1" customWidth="1"/>
    <col min="2569" max="2570" width="9" style="4"/>
    <col min="2571" max="2571" width="13.33203125" style="4" customWidth="1"/>
    <col min="2572" max="2804" width="9" style="4"/>
    <col min="2805" max="2805" width="69.88671875" style="4" customWidth="1"/>
    <col min="2806" max="2806" width="9.6640625" style="4" customWidth="1"/>
    <col min="2807" max="2810" width="0" style="4" hidden="1" customWidth="1"/>
    <col min="2811" max="2811" width="13.88671875" style="4" customWidth="1"/>
    <col min="2812" max="2817" width="0" style="4" hidden="1" customWidth="1"/>
    <col min="2818" max="2821" width="9" style="4"/>
    <col min="2822" max="2822" width="13.33203125" style="4" customWidth="1"/>
    <col min="2823" max="2823" width="9" style="4"/>
    <col min="2824" max="2824" width="11.33203125" style="4" bestFit="1" customWidth="1"/>
    <col min="2825" max="2826" width="9" style="4"/>
    <col min="2827" max="2827" width="13.33203125" style="4" customWidth="1"/>
    <col min="2828" max="3060" width="9" style="4"/>
    <col min="3061" max="3061" width="69.88671875" style="4" customWidth="1"/>
    <col min="3062" max="3062" width="9.6640625" style="4" customWidth="1"/>
    <col min="3063" max="3066" width="0" style="4" hidden="1" customWidth="1"/>
    <col min="3067" max="3067" width="13.88671875" style="4" customWidth="1"/>
    <col min="3068" max="3073" width="0" style="4" hidden="1" customWidth="1"/>
    <col min="3074" max="3077" width="9" style="4"/>
    <col min="3078" max="3078" width="13.33203125" style="4" customWidth="1"/>
    <col min="3079" max="3079" width="9" style="4"/>
    <col min="3080" max="3080" width="11.33203125" style="4" bestFit="1" customWidth="1"/>
    <col min="3081" max="3082" width="9" style="4"/>
    <col min="3083" max="3083" width="13.33203125" style="4" customWidth="1"/>
    <col min="3084" max="3316" width="9" style="4"/>
    <col min="3317" max="3317" width="69.88671875" style="4" customWidth="1"/>
    <col min="3318" max="3318" width="9.6640625" style="4" customWidth="1"/>
    <col min="3319" max="3322" width="0" style="4" hidden="1" customWidth="1"/>
    <col min="3323" max="3323" width="13.88671875" style="4" customWidth="1"/>
    <col min="3324" max="3329" width="0" style="4" hidden="1" customWidth="1"/>
    <col min="3330" max="3333" width="9" style="4"/>
    <col min="3334" max="3334" width="13.33203125" style="4" customWidth="1"/>
    <col min="3335" max="3335" width="9" style="4"/>
    <col min="3336" max="3336" width="11.33203125" style="4" bestFit="1" customWidth="1"/>
    <col min="3337" max="3338" width="9" style="4"/>
    <col min="3339" max="3339" width="13.33203125" style="4" customWidth="1"/>
    <col min="3340" max="3572" width="9" style="4"/>
    <col min="3573" max="3573" width="69.88671875" style="4" customWidth="1"/>
    <col min="3574" max="3574" width="9.6640625" style="4" customWidth="1"/>
    <col min="3575" max="3578" width="0" style="4" hidden="1" customWidth="1"/>
    <col min="3579" max="3579" width="13.88671875" style="4" customWidth="1"/>
    <col min="3580" max="3585" width="0" style="4" hidden="1" customWidth="1"/>
    <col min="3586" max="3589" width="9" style="4"/>
    <col min="3590" max="3590" width="13.33203125" style="4" customWidth="1"/>
    <col min="3591" max="3591" width="9" style="4"/>
    <col min="3592" max="3592" width="11.33203125" style="4" bestFit="1" customWidth="1"/>
    <col min="3593" max="3594" width="9" style="4"/>
    <col min="3595" max="3595" width="13.33203125" style="4" customWidth="1"/>
    <col min="3596" max="3828" width="9" style="4"/>
    <col min="3829" max="3829" width="69.88671875" style="4" customWidth="1"/>
    <col min="3830" max="3830" width="9.6640625" style="4" customWidth="1"/>
    <col min="3831" max="3834" width="0" style="4" hidden="1" customWidth="1"/>
    <col min="3835" max="3835" width="13.88671875" style="4" customWidth="1"/>
    <col min="3836" max="3841" width="0" style="4" hidden="1" customWidth="1"/>
    <col min="3842" max="3845" width="9" style="4"/>
    <col min="3846" max="3846" width="13.33203125" style="4" customWidth="1"/>
    <col min="3847" max="3847" width="9" style="4"/>
    <col min="3848" max="3848" width="11.33203125" style="4" bestFit="1" customWidth="1"/>
    <col min="3849" max="3850" width="9" style="4"/>
    <col min="3851" max="3851" width="13.33203125" style="4" customWidth="1"/>
    <col min="3852" max="4084" width="9" style="4"/>
    <col min="4085" max="4085" width="69.88671875" style="4" customWidth="1"/>
    <col min="4086" max="4086" width="9.6640625" style="4" customWidth="1"/>
    <col min="4087" max="4090" width="0" style="4" hidden="1" customWidth="1"/>
    <col min="4091" max="4091" width="13.88671875" style="4" customWidth="1"/>
    <col min="4092" max="4097" width="0" style="4" hidden="1" customWidth="1"/>
    <col min="4098" max="4101" width="9" style="4"/>
    <col min="4102" max="4102" width="13.33203125" style="4" customWidth="1"/>
    <col min="4103" max="4103" width="9" style="4"/>
    <col min="4104" max="4104" width="11.33203125" style="4" bestFit="1" customWidth="1"/>
    <col min="4105" max="4106" width="9" style="4"/>
    <col min="4107" max="4107" width="13.33203125" style="4" customWidth="1"/>
    <col min="4108" max="4340" width="9" style="4"/>
    <col min="4341" max="4341" width="69.88671875" style="4" customWidth="1"/>
    <col min="4342" max="4342" width="9.6640625" style="4" customWidth="1"/>
    <col min="4343" max="4346" width="0" style="4" hidden="1" customWidth="1"/>
    <col min="4347" max="4347" width="13.88671875" style="4" customWidth="1"/>
    <col min="4348" max="4353" width="0" style="4" hidden="1" customWidth="1"/>
    <col min="4354" max="4357" width="9" style="4"/>
    <col min="4358" max="4358" width="13.33203125" style="4" customWidth="1"/>
    <col min="4359" max="4359" width="9" style="4"/>
    <col min="4360" max="4360" width="11.33203125" style="4" bestFit="1" customWidth="1"/>
    <col min="4361" max="4362" width="9" style="4"/>
    <col min="4363" max="4363" width="13.33203125" style="4" customWidth="1"/>
    <col min="4364" max="4596" width="9" style="4"/>
    <col min="4597" max="4597" width="69.88671875" style="4" customWidth="1"/>
    <col min="4598" max="4598" width="9.6640625" style="4" customWidth="1"/>
    <col min="4599" max="4602" width="0" style="4" hidden="1" customWidth="1"/>
    <col min="4603" max="4603" width="13.88671875" style="4" customWidth="1"/>
    <col min="4604" max="4609" width="0" style="4" hidden="1" customWidth="1"/>
    <col min="4610" max="4613" width="9" style="4"/>
    <col min="4614" max="4614" width="13.33203125" style="4" customWidth="1"/>
    <col min="4615" max="4615" width="9" style="4"/>
    <col min="4616" max="4616" width="11.33203125" style="4" bestFit="1" customWidth="1"/>
    <col min="4617" max="4618" width="9" style="4"/>
    <col min="4619" max="4619" width="13.33203125" style="4" customWidth="1"/>
    <col min="4620" max="4852" width="9" style="4"/>
    <col min="4853" max="4853" width="69.88671875" style="4" customWidth="1"/>
    <col min="4854" max="4854" width="9.6640625" style="4" customWidth="1"/>
    <col min="4855" max="4858" width="0" style="4" hidden="1" customWidth="1"/>
    <col min="4859" max="4859" width="13.88671875" style="4" customWidth="1"/>
    <col min="4860" max="4865" width="0" style="4" hidden="1" customWidth="1"/>
    <col min="4866" max="4869" width="9" style="4"/>
    <col min="4870" max="4870" width="13.33203125" style="4" customWidth="1"/>
    <col min="4871" max="4871" width="9" style="4"/>
    <col min="4872" max="4872" width="11.33203125" style="4" bestFit="1" customWidth="1"/>
    <col min="4873" max="4874" width="9" style="4"/>
    <col min="4875" max="4875" width="13.33203125" style="4" customWidth="1"/>
    <col min="4876" max="5108" width="9" style="4"/>
    <col min="5109" max="5109" width="69.88671875" style="4" customWidth="1"/>
    <col min="5110" max="5110" width="9.6640625" style="4" customWidth="1"/>
    <col min="5111" max="5114" width="0" style="4" hidden="1" customWidth="1"/>
    <col min="5115" max="5115" width="13.88671875" style="4" customWidth="1"/>
    <col min="5116" max="5121" width="0" style="4" hidden="1" customWidth="1"/>
    <col min="5122" max="5125" width="9" style="4"/>
    <col min="5126" max="5126" width="13.33203125" style="4" customWidth="1"/>
    <col min="5127" max="5127" width="9" style="4"/>
    <col min="5128" max="5128" width="11.33203125" style="4" bestFit="1" customWidth="1"/>
    <col min="5129" max="5130" width="9" style="4"/>
    <col min="5131" max="5131" width="13.33203125" style="4" customWidth="1"/>
    <col min="5132" max="5364" width="9" style="4"/>
    <col min="5365" max="5365" width="69.88671875" style="4" customWidth="1"/>
    <col min="5366" max="5366" width="9.6640625" style="4" customWidth="1"/>
    <col min="5367" max="5370" width="0" style="4" hidden="1" customWidth="1"/>
    <col min="5371" max="5371" width="13.88671875" style="4" customWidth="1"/>
    <col min="5372" max="5377" width="0" style="4" hidden="1" customWidth="1"/>
    <col min="5378" max="5381" width="9" style="4"/>
    <col min="5382" max="5382" width="13.33203125" style="4" customWidth="1"/>
    <col min="5383" max="5383" width="9" style="4"/>
    <col min="5384" max="5384" width="11.33203125" style="4" bestFit="1" customWidth="1"/>
    <col min="5385" max="5386" width="9" style="4"/>
    <col min="5387" max="5387" width="13.33203125" style="4" customWidth="1"/>
    <col min="5388" max="5620" width="9" style="4"/>
    <col min="5621" max="5621" width="69.88671875" style="4" customWidth="1"/>
    <col min="5622" max="5622" width="9.6640625" style="4" customWidth="1"/>
    <col min="5623" max="5626" width="0" style="4" hidden="1" customWidth="1"/>
    <col min="5627" max="5627" width="13.88671875" style="4" customWidth="1"/>
    <col min="5628" max="5633" width="0" style="4" hidden="1" customWidth="1"/>
    <col min="5634" max="5637" width="9" style="4"/>
    <col min="5638" max="5638" width="13.33203125" style="4" customWidth="1"/>
    <col min="5639" max="5639" width="9" style="4"/>
    <col min="5640" max="5640" width="11.33203125" style="4" bestFit="1" customWidth="1"/>
    <col min="5641" max="5642" width="9" style="4"/>
    <col min="5643" max="5643" width="13.33203125" style="4" customWidth="1"/>
    <col min="5644" max="5876" width="9" style="4"/>
    <col min="5877" max="5877" width="69.88671875" style="4" customWidth="1"/>
    <col min="5878" max="5878" width="9.6640625" style="4" customWidth="1"/>
    <col min="5879" max="5882" width="0" style="4" hidden="1" customWidth="1"/>
    <col min="5883" max="5883" width="13.88671875" style="4" customWidth="1"/>
    <col min="5884" max="5889" width="0" style="4" hidden="1" customWidth="1"/>
    <col min="5890" max="5893" width="9" style="4"/>
    <col min="5894" max="5894" width="13.33203125" style="4" customWidth="1"/>
    <col min="5895" max="5895" width="9" style="4"/>
    <col min="5896" max="5896" width="11.33203125" style="4" bestFit="1" customWidth="1"/>
    <col min="5897" max="5898" width="9" style="4"/>
    <col min="5899" max="5899" width="13.33203125" style="4" customWidth="1"/>
    <col min="5900" max="6132" width="9" style="4"/>
    <col min="6133" max="6133" width="69.88671875" style="4" customWidth="1"/>
    <col min="6134" max="6134" width="9.6640625" style="4" customWidth="1"/>
    <col min="6135" max="6138" width="0" style="4" hidden="1" customWidth="1"/>
    <col min="6139" max="6139" width="13.88671875" style="4" customWidth="1"/>
    <col min="6140" max="6145" width="0" style="4" hidden="1" customWidth="1"/>
    <col min="6146" max="6149" width="9" style="4"/>
    <col min="6150" max="6150" width="13.33203125" style="4" customWidth="1"/>
    <col min="6151" max="6151" width="9" style="4"/>
    <col min="6152" max="6152" width="11.33203125" style="4" bestFit="1" customWidth="1"/>
    <col min="6153" max="6154" width="9" style="4"/>
    <col min="6155" max="6155" width="13.33203125" style="4" customWidth="1"/>
    <col min="6156" max="6388" width="9" style="4"/>
    <col min="6389" max="6389" width="69.88671875" style="4" customWidth="1"/>
    <col min="6390" max="6390" width="9.6640625" style="4" customWidth="1"/>
    <col min="6391" max="6394" width="0" style="4" hidden="1" customWidth="1"/>
    <col min="6395" max="6395" width="13.88671875" style="4" customWidth="1"/>
    <col min="6396" max="6401" width="0" style="4" hidden="1" customWidth="1"/>
    <col min="6402" max="6405" width="9" style="4"/>
    <col min="6406" max="6406" width="13.33203125" style="4" customWidth="1"/>
    <col min="6407" max="6407" width="9" style="4"/>
    <col min="6408" max="6408" width="11.33203125" style="4" bestFit="1" customWidth="1"/>
    <col min="6409" max="6410" width="9" style="4"/>
    <col min="6411" max="6411" width="13.33203125" style="4" customWidth="1"/>
    <col min="6412" max="6644" width="9" style="4"/>
    <col min="6645" max="6645" width="69.88671875" style="4" customWidth="1"/>
    <col min="6646" max="6646" width="9.6640625" style="4" customWidth="1"/>
    <col min="6647" max="6650" width="0" style="4" hidden="1" customWidth="1"/>
    <col min="6651" max="6651" width="13.88671875" style="4" customWidth="1"/>
    <col min="6652" max="6657" width="0" style="4" hidden="1" customWidth="1"/>
    <col min="6658" max="6661" width="9" style="4"/>
    <col min="6662" max="6662" width="13.33203125" style="4" customWidth="1"/>
    <col min="6663" max="6663" width="9" style="4"/>
    <col min="6664" max="6664" width="11.33203125" style="4" bestFit="1" customWidth="1"/>
    <col min="6665" max="6666" width="9" style="4"/>
    <col min="6667" max="6667" width="13.33203125" style="4" customWidth="1"/>
    <col min="6668" max="6900" width="9" style="4"/>
    <col min="6901" max="6901" width="69.88671875" style="4" customWidth="1"/>
    <col min="6902" max="6902" width="9.6640625" style="4" customWidth="1"/>
    <col min="6903" max="6906" width="0" style="4" hidden="1" customWidth="1"/>
    <col min="6907" max="6907" width="13.88671875" style="4" customWidth="1"/>
    <col min="6908" max="6913" width="0" style="4" hidden="1" customWidth="1"/>
    <col min="6914" max="6917" width="9" style="4"/>
    <col min="6918" max="6918" width="13.33203125" style="4" customWidth="1"/>
    <col min="6919" max="6919" width="9" style="4"/>
    <col min="6920" max="6920" width="11.33203125" style="4" bestFit="1" customWidth="1"/>
    <col min="6921" max="6922" width="9" style="4"/>
    <col min="6923" max="6923" width="13.33203125" style="4" customWidth="1"/>
    <col min="6924" max="7156" width="9" style="4"/>
    <col min="7157" max="7157" width="69.88671875" style="4" customWidth="1"/>
    <col min="7158" max="7158" width="9.6640625" style="4" customWidth="1"/>
    <col min="7159" max="7162" width="0" style="4" hidden="1" customWidth="1"/>
    <col min="7163" max="7163" width="13.88671875" style="4" customWidth="1"/>
    <col min="7164" max="7169" width="0" style="4" hidden="1" customWidth="1"/>
    <col min="7170" max="7173" width="9" style="4"/>
    <col min="7174" max="7174" width="13.33203125" style="4" customWidth="1"/>
    <col min="7175" max="7175" width="9" style="4"/>
    <col min="7176" max="7176" width="11.33203125" style="4" bestFit="1" customWidth="1"/>
    <col min="7177" max="7178" width="9" style="4"/>
    <col min="7179" max="7179" width="13.33203125" style="4" customWidth="1"/>
    <col min="7180" max="7412" width="9" style="4"/>
    <col min="7413" max="7413" width="69.88671875" style="4" customWidth="1"/>
    <col min="7414" max="7414" width="9.6640625" style="4" customWidth="1"/>
    <col min="7415" max="7418" width="0" style="4" hidden="1" customWidth="1"/>
    <col min="7419" max="7419" width="13.88671875" style="4" customWidth="1"/>
    <col min="7420" max="7425" width="0" style="4" hidden="1" customWidth="1"/>
    <col min="7426" max="7429" width="9" style="4"/>
    <col min="7430" max="7430" width="13.33203125" style="4" customWidth="1"/>
    <col min="7431" max="7431" width="9" style="4"/>
    <col min="7432" max="7432" width="11.33203125" style="4" bestFit="1" customWidth="1"/>
    <col min="7433" max="7434" width="9" style="4"/>
    <col min="7435" max="7435" width="13.33203125" style="4" customWidth="1"/>
    <col min="7436" max="7668" width="9" style="4"/>
    <col min="7669" max="7669" width="69.88671875" style="4" customWidth="1"/>
    <col min="7670" max="7670" width="9.6640625" style="4" customWidth="1"/>
    <col min="7671" max="7674" width="0" style="4" hidden="1" customWidth="1"/>
    <col min="7675" max="7675" width="13.88671875" style="4" customWidth="1"/>
    <col min="7676" max="7681" width="0" style="4" hidden="1" customWidth="1"/>
    <col min="7682" max="7685" width="9" style="4"/>
    <col min="7686" max="7686" width="13.33203125" style="4" customWidth="1"/>
    <col min="7687" max="7687" width="9" style="4"/>
    <col min="7688" max="7688" width="11.33203125" style="4" bestFit="1" customWidth="1"/>
    <col min="7689" max="7690" width="9" style="4"/>
    <col min="7691" max="7691" width="13.33203125" style="4" customWidth="1"/>
    <col min="7692" max="7924" width="9" style="4"/>
    <col min="7925" max="7925" width="69.88671875" style="4" customWidth="1"/>
    <col min="7926" max="7926" width="9.6640625" style="4" customWidth="1"/>
    <col min="7927" max="7930" width="0" style="4" hidden="1" customWidth="1"/>
    <col min="7931" max="7931" width="13.88671875" style="4" customWidth="1"/>
    <col min="7932" max="7937" width="0" style="4" hidden="1" customWidth="1"/>
    <col min="7938" max="7941" width="9" style="4"/>
    <col min="7942" max="7942" width="13.33203125" style="4" customWidth="1"/>
    <col min="7943" max="7943" width="9" style="4"/>
    <col min="7944" max="7944" width="11.33203125" style="4" bestFit="1" customWidth="1"/>
    <col min="7945" max="7946" width="9" style="4"/>
    <col min="7947" max="7947" width="13.33203125" style="4" customWidth="1"/>
    <col min="7948" max="8180" width="9" style="4"/>
    <col min="8181" max="8181" width="69.88671875" style="4" customWidth="1"/>
    <col min="8182" max="8182" width="9.6640625" style="4" customWidth="1"/>
    <col min="8183" max="8186" width="0" style="4" hidden="1" customWidth="1"/>
    <col min="8187" max="8187" width="13.88671875" style="4" customWidth="1"/>
    <col min="8188" max="8193" width="0" style="4" hidden="1" customWidth="1"/>
    <col min="8194" max="8197" width="9" style="4"/>
    <col min="8198" max="8198" width="13.33203125" style="4" customWidth="1"/>
    <col min="8199" max="8199" width="9" style="4"/>
    <col min="8200" max="8200" width="11.33203125" style="4" bestFit="1" customWidth="1"/>
    <col min="8201" max="8202" width="9" style="4"/>
    <col min="8203" max="8203" width="13.33203125" style="4" customWidth="1"/>
    <col min="8204" max="8436" width="9" style="4"/>
    <col min="8437" max="8437" width="69.88671875" style="4" customWidth="1"/>
    <col min="8438" max="8438" width="9.6640625" style="4" customWidth="1"/>
    <col min="8439" max="8442" width="0" style="4" hidden="1" customWidth="1"/>
    <col min="8443" max="8443" width="13.88671875" style="4" customWidth="1"/>
    <col min="8444" max="8449" width="0" style="4" hidden="1" customWidth="1"/>
    <col min="8450" max="8453" width="9" style="4"/>
    <col min="8454" max="8454" width="13.33203125" style="4" customWidth="1"/>
    <col min="8455" max="8455" width="9" style="4"/>
    <col min="8456" max="8456" width="11.33203125" style="4" bestFit="1" customWidth="1"/>
    <col min="8457" max="8458" width="9" style="4"/>
    <col min="8459" max="8459" width="13.33203125" style="4" customWidth="1"/>
    <col min="8460" max="8692" width="9" style="4"/>
    <col min="8693" max="8693" width="69.88671875" style="4" customWidth="1"/>
    <col min="8694" max="8694" width="9.6640625" style="4" customWidth="1"/>
    <col min="8695" max="8698" width="0" style="4" hidden="1" customWidth="1"/>
    <col min="8699" max="8699" width="13.88671875" style="4" customWidth="1"/>
    <col min="8700" max="8705" width="0" style="4" hidden="1" customWidth="1"/>
    <col min="8706" max="8709" width="9" style="4"/>
    <col min="8710" max="8710" width="13.33203125" style="4" customWidth="1"/>
    <col min="8711" max="8711" width="9" style="4"/>
    <col min="8712" max="8712" width="11.33203125" style="4" bestFit="1" customWidth="1"/>
    <col min="8713" max="8714" width="9" style="4"/>
    <col min="8715" max="8715" width="13.33203125" style="4" customWidth="1"/>
    <col min="8716" max="8948" width="9" style="4"/>
    <col min="8949" max="8949" width="69.88671875" style="4" customWidth="1"/>
    <col min="8950" max="8950" width="9.6640625" style="4" customWidth="1"/>
    <col min="8951" max="8954" width="0" style="4" hidden="1" customWidth="1"/>
    <col min="8955" max="8955" width="13.88671875" style="4" customWidth="1"/>
    <col min="8956" max="8961" width="0" style="4" hidden="1" customWidth="1"/>
    <col min="8962" max="8965" width="9" style="4"/>
    <col min="8966" max="8966" width="13.33203125" style="4" customWidth="1"/>
    <col min="8967" max="8967" width="9" style="4"/>
    <col min="8968" max="8968" width="11.33203125" style="4" bestFit="1" customWidth="1"/>
    <col min="8969" max="8970" width="9" style="4"/>
    <col min="8971" max="8971" width="13.33203125" style="4" customWidth="1"/>
    <col min="8972" max="9204" width="9" style="4"/>
    <col min="9205" max="9205" width="69.88671875" style="4" customWidth="1"/>
    <col min="9206" max="9206" width="9.6640625" style="4" customWidth="1"/>
    <col min="9207" max="9210" width="0" style="4" hidden="1" customWidth="1"/>
    <col min="9211" max="9211" width="13.88671875" style="4" customWidth="1"/>
    <col min="9212" max="9217" width="0" style="4" hidden="1" customWidth="1"/>
    <col min="9218" max="9221" width="9" style="4"/>
    <col min="9222" max="9222" width="13.33203125" style="4" customWidth="1"/>
    <col min="9223" max="9223" width="9" style="4"/>
    <col min="9224" max="9224" width="11.33203125" style="4" bestFit="1" customWidth="1"/>
    <col min="9225" max="9226" width="9" style="4"/>
    <col min="9227" max="9227" width="13.33203125" style="4" customWidth="1"/>
    <col min="9228" max="9460" width="9" style="4"/>
    <col min="9461" max="9461" width="69.88671875" style="4" customWidth="1"/>
    <col min="9462" max="9462" width="9.6640625" style="4" customWidth="1"/>
    <col min="9463" max="9466" width="0" style="4" hidden="1" customWidth="1"/>
    <col min="9467" max="9467" width="13.88671875" style="4" customWidth="1"/>
    <col min="9468" max="9473" width="0" style="4" hidden="1" customWidth="1"/>
    <col min="9474" max="9477" width="9" style="4"/>
    <col min="9478" max="9478" width="13.33203125" style="4" customWidth="1"/>
    <col min="9479" max="9479" width="9" style="4"/>
    <col min="9480" max="9480" width="11.33203125" style="4" bestFit="1" customWidth="1"/>
    <col min="9481" max="9482" width="9" style="4"/>
    <col min="9483" max="9483" width="13.33203125" style="4" customWidth="1"/>
    <col min="9484" max="9716" width="9" style="4"/>
    <col min="9717" max="9717" width="69.88671875" style="4" customWidth="1"/>
    <col min="9718" max="9718" width="9.6640625" style="4" customWidth="1"/>
    <col min="9719" max="9722" width="0" style="4" hidden="1" customWidth="1"/>
    <col min="9723" max="9723" width="13.88671875" style="4" customWidth="1"/>
    <col min="9724" max="9729" width="0" style="4" hidden="1" customWidth="1"/>
    <col min="9730" max="9733" width="9" style="4"/>
    <col min="9734" max="9734" width="13.33203125" style="4" customWidth="1"/>
    <col min="9735" max="9735" width="9" style="4"/>
    <col min="9736" max="9736" width="11.33203125" style="4" bestFit="1" customWidth="1"/>
    <col min="9737" max="9738" width="9" style="4"/>
    <col min="9739" max="9739" width="13.33203125" style="4" customWidth="1"/>
    <col min="9740" max="9972" width="9" style="4"/>
    <col min="9973" max="9973" width="69.88671875" style="4" customWidth="1"/>
    <col min="9974" max="9974" width="9.6640625" style="4" customWidth="1"/>
    <col min="9975" max="9978" width="0" style="4" hidden="1" customWidth="1"/>
    <col min="9979" max="9979" width="13.88671875" style="4" customWidth="1"/>
    <col min="9980" max="9985" width="0" style="4" hidden="1" customWidth="1"/>
    <col min="9986" max="9989" width="9" style="4"/>
    <col min="9990" max="9990" width="13.33203125" style="4" customWidth="1"/>
    <col min="9991" max="9991" width="9" style="4"/>
    <col min="9992" max="9992" width="11.33203125" style="4" bestFit="1" customWidth="1"/>
    <col min="9993" max="9994" width="9" style="4"/>
    <col min="9995" max="9995" width="13.33203125" style="4" customWidth="1"/>
    <col min="9996" max="10228" width="9" style="4"/>
    <col min="10229" max="10229" width="69.88671875" style="4" customWidth="1"/>
    <col min="10230" max="10230" width="9.6640625" style="4" customWidth="1"/>
    <col min="10231" max="10234" width="0" style="4" hidden="1" customWidth="1"/>
    <col min="10235" max="10235" width="13.88671875" style="4" customWidth="1"/>
    <col min="10236" max="10241" width="0" style="4" hidden="1" customWidth="1"/>
    <col min="10242" max="10245" width="9" style="4"/>
    <col min="10246" max="10246" width="13.33203125" style="4" customWidth="1"/>
    <col min="10247" max="10247" width="9" style="4"/>
    <col min="10248" max="10248" width="11.33203125" style="4" bestFit="1" customWidth="1"/>
    <col min="10249" max="10250" width="9" style="4"/>
    <col min="10251" max="10251" width="13.33203125" style="4" customWidth="1"/>
    <col min="10252" max="10484" width="9" style="4"/>
    <col min="10485" max="10485" width="69.88671875" style="4" customWidth="1"/>
    <col min="10486" max="10486" width="9.6640625" style="4" customWidth="1"/>
    <col min="10487" max="10490" width="0" style="4" hidden="1" customWidth="1"/>
    <col min="10491" max="10491" width="13.88671875" style="4" customWidth="1"/>
    <col min="10492" max="10497" width="0" style="4" hidden="1" customWidth="1"/>
    <col min="10498" max="10501" width="9" style="4"/>
    <col min="10502" max="10502" width="13.33203125" style="4" customWidth="1"/>
    <col min="10503" max="10503" width="9" style="4"/>
    <col min="10504" max="10504" width="11.33203125" style="4" bestFit="1" customWidth="1"/>
    <col min="10505" max="10506" width="9" style="4"/>
    <col min="10507" max="10507" width="13.33203125" style="4" customWidth="1"/>
    <col min="10508" max="10740" width="9" style="4"/>
    <col min="10741" max="10741" width="69.88671875" style="4" customWidth="1"/>
    <col min="10742" max="10742" width="9.6640625" style="4" customWidth="1"/>
    <col min="10743" max="10746" width="0" style="4" hidden="1" customWidth="1"/>
    <col min="10747" max="10747" width="13.88671875" style="4" customWidth="1"/>
    <col min="10748" max="10753" width="0" style="4" hidden="1" customWidth="1"/>
    <col min="10754" max="10757" width="9" style="4"/>
    <col min="10758" max="10758" width="13.33203125" style="4" customWidth="1"/>
    <col min="10759" max="10759" width="9" style="4"/>
    <col min="10760" max="10760" width="11.33203125" style="4" bestFit="1" customWidth="1"/>
    <col min="10761" max="10762" width="9" style="4"/>
    <col min="10763" max="10763" width="13.33203125" style="4" customWidth="1"/>
    <col min="10764" max="10996" width="9" style="4"/>
    <col min="10997" max="10997" width="69.88671875" style="4" customWidth="1"/>
    <col min="10998" max="10998" width="9.6640625" style="4" customWidth="1"/>
    <col min="10999" max="11002" width="0" style="4" hidden="1" customWidth="1"/>
    <col min="11003" max="11003" width="13.88671875" style="4" customWidth="1"/>
    <col min="11004" max="11009" width="0" style="4" hidden="1" customWidth="1"/>
    <col min="11010" max="11013" width="9" style="4"/>
    <col min="11014" max="11014" width="13.33203125" style="4" customWidth="1"/>
    <col min="11015" max="11015" width="9" style="4"/>
    <col min="11016" max="11016" width="11.33203125" style="4" bestFit="1" customWidth="1"/>
    <col min="11017" max="11018" width="9" style="4"/>
    <col min="11019" max="11019" width="13.33203125" style="4" customWidth="1"/>
    <col min="11020" max="11252" width="9" style="4"/>
    <col min="11253" max="11253" width="69.88671875" style="4" customWidth="1"/>
    <col min="11254" max="11254" width="9.6640625" style="4" customWidth="1"/>
    <col min="11255" max="11258" width="0" style="4" hidden="1" customWidth="1"/>
    <col min="11259" max="11259" width="13.88671875" style="4" customWidth="1"/>
    <col min="11260" max="11265" width="0" style="4" hidden="1" customWidth="1"/>
    <col min="11266" max="11269" width="9" style="4"/>
    <col min="11270" max="11270" width="13.33203125" style="4" customWidth="1"/>
    <col min="11271" max="11271" width="9" style="4"/>
    <col min="11272" max="11272" width="11.33203125" style="4" bestFit="1" customWidth="1"/>
    <col min="11273" max="11274" width="9" style="4"/>
    <col min="11275" max="11275" width="13.33203125" style="4" customWidth="1"/>
    <col min="11276" max="11508" width="9" style="4"/>
    <col min="11509" max="11509" width="69.88671875" style="4" customWidth="1"/>
    <col min="11510" max="11510" width="9.6640625" style="4" customWidth="1"/>
    <col min="11511" max="11514" width="0" style="4" hidden="1" customWidth="1"/>
    <col min="11515" max="11515" width="13.88671875" style="4" customWidth="1"/>
    <col min="11516" max="11521" width="0" style="4" hidden="1" customWidth="1"/>
    <col min="11522" max="11525" width="9" style="4"/>
    <col min="11526" max="11526" width="13.33203125" style="4" customWidth="1"/>
    <col min="11527" max="11527" width="9" style="4"/>
    <col min="11528" max="11528" width="11.33203125" style="4" bestFit="1" customWidth="1"/>
    <col min="11529" max="11530" width="9" style="4"/>
    <col min="11531" max="11531" width="13.33203125" style="4" customWidth="1"/>
    <col min="11532" max="11764" width="9" style="4"/>
    <col min="11765" max="11765" width="69.88671875" style="4" customWidth="1"/>
    <col min="11766" max="11766" width="9.6640625" style="4" customWidth="1"/>
    <col min="11767" max="11770" width="0" style="4" hidden="1" customWidth="1"/>
    <col min="11771" max="11771" width="13.88671875" style="4" customWidth="1"/>
    <col min="11772" max="11777" width="0" style="4" hidden="1" customWidth="1"/>
    <col min="11778" max="11781" width="9" style="4"/>
    <col min="11782" max="11782" width="13.33203125" style="4" customWidth="1"/>
    <col min="11783" max="11783" width="9" style="4"/>
    <col min="11784" max="11784" width="11.33203125" style="4" bestFit="1" customWidth="1"/>
    <col min="11785" max="11786" width="9" style="4"/>
    <col min="11787" max="11787" width="13.33203125" style="4" customWidth="1"/>
    <col min="11788" max="12020" width="9" style="4"/>
    <col min="12021" max="12021" width="69.88671875" style="4" customWidth="1"/>
    <col min="12022" max="12022" width="9.6640625" style="4" customWidth="1"/>
    <col min="12023" max="12026" width="0" style="4" hidden="1" customWidth="1"/>
    <col min="12027" max="12027" width="13.88671875" style="4" customWidth="1"/>
    <col min="12028" max="12033" width="0" style="4" hidden="1" customWidth="1"/>
    <col min="12034" max="12037" width="9" style="4"/>
    <col min="12038" max="12038" width="13.33203125" style="4" customWidth="1"/>
    <col min="12039" max="12039" width="9" style="4"/>
    <col min="12040" max="12040" width="11.33203125" style="4" bestFit="1" customWidth="1"/>
    <col min="12041" max="12042" width="9" style="4"/>
    <col min="12043" max="12043" width="13.33203125" style="4" customWidth="1"/>
    <col min="12044" max="12276" width="9" style="4"/>
    <col min="12277" max="12277" width="69.88671875" style="4" customWidth="1"/>
    <col min="12278" max="12278" width="9.6640625" style="4" customWidth="1"/>
    <col min="12279" max="12282" width="0" style="4" hidden="1" customWidth="1"/>
    <col min="12283" max="12283" width="13.88671875" style="4" customWidth="1"/>
    <col min="12284" max="12289" width="0" style="4" hidden="1" customWidth="1"/>
    <col min="12290" max="12293" width="9" style="4"/>
    <col min="12294" max="12294" width="13.33203125" style="4" customWidth="1"/>
    <col min="12295" max="12295" width="9" style="4"/>
    <col min="12296" max="12296" width="11.33203125" style="4" bestFit="1" customWidth="1"/>
    <col min="12297" max="12298" width="9" style="4"/>
    <col min="12299" max="12299" width="13.33203125" style="4" customWidth="1"/>
    <col min="12300" max="12532" width="9" style="4"/>
    <col min="12533" max="12533" width="69.88671875" style="4" customWidth="1"/>
    <col min="12534" max="12534" width="9.6640625" style="4" customWidth="1"/>
    <col min="12535" max="12538" width="0" style="4" hidden="1" customWidth="1"/>
    <col min="12539" max="12539" width="13.88671875" style="4" customWidth="1"/>
    <col min="12540" max="12545" width="0" style="4" hidden="1" customWidth="1"/>
    <col min="12546" max="12549" width="9" style="4"/>
    <col min="12550" max="12550" width="13.33203125" style="4" customWidth="1"/>
    <col min="12551" max="12551" width="9" style="4"/>
    <col min="12552" max="12552" width="11.33203125" style="4" bestFit="1" customWidth="1"/>
    <col min="12553" max="12554" width="9" style="4"/>
    <col min="12555" max="12555" width="13.33203125" style="4" customWidth="1"/>
    <col min="12556" max="12788" width="9" style="4"/>
    <col min="12789" max="12789" width="69.88671875" style="4" customWidth="1"/>
    <col min="12790" max="12790" width="9.6640625" style="4" customWidth="1"/>
    <col min="12791" max="12794" width="0" style="4" hidden="1" customWidth="1"/>
    <col min="12795" max="12795" width="13.88671875" style="4" customWidth="1"/>
    <col min="12796" max="12801" width="0" style="4" hidden="1" customWidth="1"/>
    <col min="12802" max="12805" width="9" style="4"/>
    <col min="12806" max="12806" width="13.33203125" style="4" customWidth="1"/>
    <col min="12807" max="12807" width="9" style="4"/>
    <col min="12808" max="12808" width="11.33203125" style="4" bestFit="1" customWidth="1"/>
    <col min="12809" max="12810" width="9" style="4"/>
    <col min="12811" max="12811" width="13.33203125" style="4" customWidth="1"/>
    <col min="12812" max="13044" width="9" style="4"/>
    <col min="13045" max="13045" width="69.88671875" style="4" customWidth="1"/>
    <col min="13046" max="13046" width="9.6640625" style="4" customWidth="1"/>
    <col min="13047" max="13050" width="0" style="4" hidden="1" customWidth="1"/>
    <col min="13051" max="13051" width="13.88671875" style="4" customWidth="1"/>
    <col min="13052" max="13057" width="0" style="4" hidden="1" customWidth="1"/>
    <col min="13058" max="13061" width="9" style="4"/>
    <col min="13062" max="13062" width="13.33203125" style="4" customWidth="1"/>
    <col min="13063" max="13063" width="9" style="4"/>
    <col min="13064" max="13064" width="11.33203125" style="4" bestFit="1" customWidth="1"/>
    <col min="13065" max="13066" width="9" style="4"/>
    <col min="13067" max="13067" width="13.33203125" style="4" customWidth="1"/>
    <col min="13068" max="13300" width="9" style="4"/>
    <col min="13301" max="13301" width="69.88671875" style="4" customWidth="1"/>
    <col min="13302" max="13302" width="9.6640625" style="4" customWidth="1"/>
    <col min="13303" max="13306" width="0" style="4" hidden="1" customWidth="1"/>
    <col min="13307" max="13307" width="13.88671875" style="4" customWidth="1"/>
    <col min="13308" max="13313" width="0" style="4" hidden="1" customWidth="1"/>
    <col min="13314" max="13317" width="9" style="4"/>
    <col min="13318" max="13318" width="13.33203125" style="4" customWidth="1"/>
    <col min="13319" max="13319" width="9" style="4"/>
    <col min="13320" max="13320" width="11.33203125" style="4" bestFit="1" customWidth="1"/>
    <col min="13321" max="13322" width="9" style="4"/>
    <col min="13323" max="13323" width="13.33203125" style="4" customWidth="1"/>
    <col min="13324" max="13556" width="9" style="4"/>
    <col min="13557" max="13557" width="69.88671875" style="4" customWidth="1"/>
    <col min="13558" max="13558" width="9.6640625" style="4" customWidth="1"/>
    <col min="13559" max="13562" width="0" style="4" hidden="1" customWidth="1"/>
    <col min="13563" max="13563" width="13.88671875" style="4" customWidth="1"/>
    <col min="13564" max="13569" width="0" style="4" hidden="1" customWidth="1"/>
    <col min="13570" max="13573" width="9" style="4"/>
    <col min="13574" max="13574" width="13.33203125" style="4" customWidth="1"/>
    <col min="13575" max="13575" width="9" style="4"/>
    <col min="13576" max="13576" width="11.33203125" style="4" bestFit="1" customWidth="1"/>
    <col min="13577" max="13578" width="9" style="4"/>
    <col min="13579" max="13579" width="13.33203125" style="4" customWidth="1"/>
    <col min="13580" max="13812" width="9" style="4"/>
    <col min="13813" max="13813" width="69.88671875" style="4" customWidth="1"/>
    <col min="13814" max="13814" width="9.6640625" style="4" customWidth="1"/>
    <col min="13815" max="13818" width="0" style="4" hidden="1" customWidth="1"/>
    <col min="13819" max="13819" width="13.88671875" style="4" customWidth="1"/>
    <col min="13820" max="13825" width="0" style="4" hidden="1" customWidth="1"/>
    <col min="13826" max="13829" width="9" style="4"/>
    <col min="13830" max="13830" width="13.33203125" style="4" customWidth="1"/>
    <col min="13831" max="13831" width="9" style="4"/>
    <col min="13832" max="13832" width="11.33203125" style="4" bestFit="1" customWidth="1"/>
    <col min="13833" max="13834" width="9" style="4"/>
    <col min="13835" max="13835" width="13.33203125" style="4" customWidth="1"/>
    <col min="13836" max="14068" width="9" style="4"/>
    <col min="14069" max="14069" width="69.88671875" style="4" customWidth="1"/>
    <col min="14070" max="14070" width="9.6640625" style="4" customWidth="1"/>
    <col min="14071" max="14074" width="0" style="4" hidden="1" customWidth="1"/>
    <col min="14075" max="14075" width="13.88671875" style="4" customWidth="1"/>
    <col min="14076" max="14081" width="0" style="4" hidden="1" customWidth="1"/>
    <col min="14082" max="14085" width="9" style="4"/>
    <col min="14086" max="14086" width="13.33203125" style="4" customWidth="1"/>
    <col min="14087" max="14087" width="9" style="4"/>
    <col min="14088" max="14088" width="11.33203125" style="4" bestFit="1" customWidth="1"/>
    <col min="14089" max="14090" width="9" style="4"/>
    <col min="14091" max="14091" width="13.33203125" style="4" customWidth="1"/>
    <col min="14092" max="14324" width="9" style="4"/>
    <col min="14325" max="14325" width="69.88671875" style="4" customWidth="1"/>
    <col min="14326" max="14326" width="9.6640625" style="4" customWidth="1"/>
    <col min="14327" max="14330" width="0" style="4" hidden="1" customWidth="1"/>
    <col min="14331" max="14331" width="13.88671875" style="4" customWidth="1"/>
    <col min="14332" max="14337" width="0" style="4" hidden="1" customWidth="1"/>
    <col min="14338" max="14341" width="9" style="4"/>
    <col min="14342" max="14342" width="13.33203125" style="4" customWidth="1"/>
    <col min="14343" max="14343" width="9" style="4"/>
    <col min="14344" max="14344" width="11.33203125" style="4" bestFit="1" customWidth="1"/>
    <col min="14345" max="14346" width="9" style="4"/>
    <col min="14347" max="14347" width="13.33203125" style="4" customWidth="1"/>
    <col min="14348" max="14580" width="9" style="4"/>
    <col min="14581" max="14581" width="69.88671875" style="4" customWidth="1"/>
    <col min="14582" max="14582" width="9.6640625" style="4" customWidth="1"/>
    <col min="14583" max="14586" width="0" style="4" hidden="1" customWidth="1"/>
    <col min="14587" max="14587" width="13.88671875" style="4" customWidth="1"/>
    <col min="14588" max="14593" width="0" style="4" hidden="1" customWidth="1"/>
    <col min="14594" max="14597" width="9" style="4"/>
    <col min="14598" max="14598" width="13.33203125" style="4" customWidth="1"/>
    <col min="14599" max="14599" width="9" style="4"/>
    <col min="14600" max="14600" width="11.33203125" style="4" bestFit="1" customWidth="1"/>
    <col min="14601" max="14602" width="9" style="4"/>
    <col min="14603" max="14603" width="13.33203125" style="4" customWidth="1"/>
    <col min="14604" max="14836" width="9" style="4"/>
    <col min="14837" max="14837" width="69.88671875" style="4" customWidth="1"/>
    <col min="14838" max="14838" width="9.6640625" style="4" customWidth="1"/>
    <col min="14839" max="14842" width="0" style="4" hidden="1" customWidth="1"/>
    <col min="14843" max="14843" width="13.88671875" style="4" customWidth="1"/>
    <col min="14844" max="14849" width="0" style="4" hidden="1" customWidth="1"/>
    <col min="14850" max="14853" width="9" style="4"/>
    <col min="14854" max="14854" width="13.33203125" style="4" customWidth="1"/>
    <col min="14855" max="14855" width="9" style="4"/>
    <col min="14856" max="14856" width="11.33203125" style="4" bestFit="1" customWidth="1"/>
    <col min="14857" max="14858" width="9" style="4"/>
    <col min="14859" max="14859" width="13.33203125" style="4" customWidth="1"/>
    <col min="14860" max="15092" width="9" style="4"/>
    <col min="15093" max="15093" width="69.88671875" style="4" customWidth="1"/>
    <col min="15094" max="15094" width="9.6640625" style="4" customWidth="1"/>
    <col min="15095" max="15098" width="0" style="4" hidden="1" customWidth="1"/>
    <col min="15099" max="15099" width="13.88671875" style="4" customWidth="1"/>
    <col min="15100" max="15105" width="0" style="4" hidden="1" customWidth="1"/>
    <col min="15106" max="15109" width="9" style="4"/>
    <col min="15110" max="15110" width="13.33203125" style="4" customWidth="1"/>
    <col min="15111" max="15111" width="9" style="4"/>
    <col min="15112" max="15112" width="11.33203125" style="4" bestFit="1" customWidth="1"/>
    <col min="15113" max="15114" width="9" style="4"/>
    <col min="15115" max="15115" width="13.33203125" style="4" customWidth="1"/>
    <col min="15116" max="15348" width="9" style="4"/>
    <col min="15349" max="15349" width="69.88671875" style="4" customWidth="1"/>
    <col min="15350" max="15350" width="9.6640625" style="4" customWidth="1"/>
    <col min="15351" max="15354" width="0" style="4" hidden="1" customWidth="1"/>
    <col min="15355" max="15355" width="13.88671875" style="4" customWidth="1"/>
    <col min="15356" max="15361" width="0" style="4" hidden="1" customWidth="1"/>
    <col min="15362" max="15365" width="9" style="4"/>
    <col min="15366" max="15366" width="13.33203125" style="4" customWidth="1"/>
    <col min="15367" max="15367" width="9" style="4"/>
    <col min="15368" max="15368" width="11.33203125" style="4" bestFit="1" customWidth="1"/>
    <col min="15369" max="15370" width="9" style="4"/>
    <col min="15371" max="15371" width="13.33203125" style="4" customWidth="1"/>
    <col min="15372" max="15604" width="9" style="4"/>
    <col min="15605" max="15605" width="69.88671875" style="4" customWidth="1"/>
    <col min="15606" max="15606" width="9.6640625" style="4" customWidth="1"/>
    <col min="15607" max="15610" width="0" style="4" hidden="1" customWidth="1"/>
    <col min="15611" max="15611" width="13.88671875" style="4" customWidth="1"/>
    <col min="15612" max="15617" width="0" style="4" hidden="1" customWidth="1"/>
    <col min="15618" max="15621" width="9" style="4"/>
    <col min="15622" max="15622" width="13.33203125" style="4" customWidth="1"/>
    <col min="15623" max="15623" width="9" style="4"/>
    <col min="15624" max="15624" width="11.33203125" style="4" bestFit="1" customWidth="1"/>
    <col min="15625" max="15626" width="9" style="4"/>
    <col min="15627" max="15627" width="13.33203125" style="4" customWidth="1"/>
    <col min="15628" max="15860" width="9" style="4"/>
    <col min="15861" max="15861" width="69.88671875" style="4" customWidth="1"/>
    <col min="15862" max="15862" width="9.6640625" style="4" customWidth="1"/>
    <col min="15863" max="15866" width="0" style="4" hidden="1" customWidth="1"/>
    <col min="15867" max="15867" width="13.88671875" style="4" customWidth="1"/>
    <col min="15868" max="15873" width="0" style="4" hidden="1" customWidth="1"/>
    <col min="15874" max="15877" width="9" style="4"/>
    <col min="15878" max="15878" width="13.33203125" style="4" customWidth="1"/>
    <col min="15879" max="15879" width="9" style="4"/>
    <col min="15880" max="15880" width="11.33203125" style="4" bestFit="1" customWidth="1"/>
    <col min="15881" max="15882" width="9" style="4"/>
    <col min="15883" max="15883" width="13.33203125" style="4" customWidth="1"/>
    <col min="15884" max="16116" width="9" style="4"/>
    <col min="16117" max="16117" width="69.88671875" style="4" customWidth="1"/>
    <col min="16118" max="16118" width="9.6640625" style="4" customWidth="1"/>
    <col min="16119" max="16122" width="0" style="4" hidden="1" customWidth="1"/>
    <col min="16123" max="16123" width="13.88671875" style="4" customWidth="1"/>
    <col min="16124" max="16129" width="0" style="4" hidden="1" customWidth="1"/>
    <col min="16130" max="16133" width="9" style="4"/>
    <col min="16134" max="16134" width="13.33203125" style="4" customWidth="1"/>
    <col min="16135" max="16135" width="9" style="4"/>
    <col min="16136" max="16136" width="11.33203125" style="4" bestFit="1" customWidth="1"/>
    <col min="16137" max="16138" width="9" style="4"/>
    <col min="16139" max="16139" width="13.33203125" style="4" customWidth="1"/>
    <col min="16140" max="16384" width="9" style="4"/>
  </cols>
  <sheetData>
    <row r="1" spans="1:11">
      <c r="B1" s="66" t="s">
        <v>146</v>
      </c>
      <c r="C1" s="66"/>
    </row>
    <row r="2" spans="1:11">
      <c r="A2" s="66" t="s">
        <v>147</v>
      </c>
      <c r="B2" s="66"/>
      <c r="C2" s="66"/>
    </row>
    <row r="3" spans="1:11">
      <c r="B3" s="66" t="s">
        <v>0</v>
      </c>
      <c r="C3" s="66"/>
    </row>
    <row r="4" spans="1:11">
      <c r="B4" s="66" t="s">
        <v>148</v>
      </c>
      <c r="C4" s="66"/>
    </row>
    <row r="5" spans="1:11">
      <c r="C5" s="5" t="s">
        <v>1</v>
      </c>
    </row>
    <row r="6" spans="1:11">
      <c r="C6" s="5" t="s">
        <v>2</v>
      </c>
    </row>
    <row r="7" spans="1:11">
      <c r="C7" s="5" t="s">
        <v>3</v>
      </c>
    </row>
    <row r="8" spans="1:11">
      <c r="C8" s="5" t="s">
        <v>4</v>
      </c>
    </row>
    <row r="9" spans="1:11">
      <c r="A9" s="67" t="s">
        <v>5</v>
      </c>
      <c r="B9" s="68"/>
      <c r="C9" s="68"/>
    </row>
    <row r="10" spans="1:11">
      <c r="A10" s="69" t="s">
        <v>6</v>
      </c>
      <c r="B10" s="70"/>
      <c r="C10" s="70"/>
    </row>
    <row r="11" spans="1:11" s="11" customFormat="1">
      <c r="A11" s="6"/>
      <c r="B11" s="7"/>
      <c r="C11" s="8" t="s">
        <v>7</v>
      </c>
      <c r="D11" s="9"/>
      <c r="E11" s="10"/>
      <c r="F11" s="9"/>
    </row>
    <row r="12" spans="1:11">
      <c r="A12" s="12" t="s">
        <v>8</v>
      </c>
      <c r="B12" s="12" t="s">
        <v>9</v>
      </c>
      <c r="C12" s="12" t="s">
        <v>10</v>
      </c>
    </row>
    <row r="13" spans="1:11" ht="34.799999999999997">
      <c r="A13" s="13" t="s">
        <v>11</v>
      </c>
      <c r="B13" s="14" t="s">
        <v>12</v>
      </c>
      <c r="C13" s="15">
        <f>C14+C19+C24+C29+C30+C31</f>
        <v>644147559.35000002</v>
      </c>
      <c r="D13" s="3"/>
      <c r="E13" s="16"/>
      <c r="F13" s="17"/>
      <c r="G13" s="18"/>
      <c r="H13" s="18"/>
      <c r="I13" s="18"/>
      <c r="J13" s="19"/>
      <c r="K13" s="19"/>
    </row>
    <row r="14" spans="1:11" ht="36">
      <c r="A14" s="20" t="s">
        <v>13</v>
      </c>
      <c r="B14" s="21" t="s">
        <v>14</v>
      </c>
      <c r="C14" s="22">
        <f>C15+C16+C17+C18</f>
        <v>143107165.22</v>
      </c>
      <c r="D14" s="3"/>
      <c r="E14" s="16"/>
      <c r="F14" s="17"/>
      <c r="G14" s="18"/>
      <c r="H14" s="18"/>
      <c r="I14" s="18"/>
      <c r="J14" s="19"/>
      <c r="K14" s="19"/>
    </row>
    <row r="15" spans="1:11" ht="36">
      <c r="A15" s="23" t="s">
        <v>15</v>
      </c>
      <c r="B15" s="24" t="s">
        <v>16</v>
      </c>
      <c r="C15" s="25">
        <f>'[1]прил 13 '!E380</f>
        <v>130093742.69</v>
      </c>
      <c r="D15" s="3"/>
      <c r="E15" s="16"/>
      <c r="F15" s="17"/>
      <c r="G15" s="18"/>
      <c r="H15" s="18"/>
      <c r="I15" s="18"/>
      <c r="J15" s="19"/>
      <c r="K15" s="19"/>
    </row>
    <row r="16" spans="1:11" ht="36">
      <c r="A16" s="23" t="s">
        <v>17</v>
      </c>
      <c r="B16" s="24" t="s">
        <v>18</v>
      </c>
      <c r="C16" s="25">
        <f>'[1]прил 13 '!E387</f>
        <v>9834353.5300000012</v>
      </c>
      <c r="D16" s="3"/>
      <c r="E16" s="16"/>
      <c r="F16" s="17"/>
      <c r="G16" s="18"/>
      <c r="H16" s="18"/>
      <c r="I16" s="18"/>
      <c r="J16" s="19"/>
      <c r="K16" s="19"/>
    </row>
    <row r="17" spans="1:11" ht="18" customHeight="1">
      <c r="A17" s="23" t="s">
        <v>19</v>
      </c>
      <c r="B17" s="24" t="s">
        <v>20</v>
      </c>
      <c r="C17" s="25">
        <f>'[1]прил 13 '!E614</f>
        <v>3179069</v>
      </c>
      <c r="D17" s="3"/>
      <c r="E17" s="16"/>
      <c r="F17" s="17"/>
      <c r="G17" s="18"/>
      <c r="H17" s="18"/>
      <c r="I17" s="18"/>
      <c r="J17" s="19"/>
      <c r="K17" s="19"/>
    </row>
    <row r="18" spans="1:11" ht="36" hidden="1">
      <c r="A18" s="26" t="s">
        <v>21</v>
      </c>
      <c r="B18" s="24" t="s">
        <v>22</v>
      </c>
      <c r="C18" s="25">
        <f>'[1]прил 13 '!E412</f>
        <v>0</v>
      </c>
      <c r="D18" s="3"/>
      <c r="E18" s="16"/>
      <c r="F18" s="17"/>
      <c r="G18" s="18"/>
      <c r="H18" s="18"/>
      <c r="I18" s="18"/>
      <c r="J18" s="19"/>
      <c r="K18" s="19"/>
    </row>
    <row r="19" spans="1:11" ht="36">
      <c r="A19" s="27" t="s">
        <v>23</v>
      </c>
      <c r="B19" s="21" t="s">
        <v>24</v>
      </c>
      <c r="C19" s="22">
        <f>C20+C21+C22+C23</f>
        <v>450981129.87</v>
      </c>
      <c r="D19" s="3"/>
      <c r="E19" s="16"/>
      <c r="F19" s="17"/>
      <c r="G19" s="18"/>
      <c r="H19" s="18"/>
      <c r="I19" s="18"/>
      <c r="J19" s="19"/>
      <c r="K19" s="19"/>
    </row>
    <row r="20" spans="1:11" ht="36">
      <c r="A20" s="23" t="s">
        <v>25</v>
      </c>
      <c r="B20" s="24" t="s">
        <v>26</v>
      </c>
      <c r="C20" s="25">
        <f>'[1]прил 13 '!E419</f>
        <v>376463222.84000003</v>
      </c>
      <c r="D20" s="3"/>
      <c r="E20" s="16"/>
      <c r="F20" s="17"/>
      <c r="G20" s="18"/>
      <c r="H20" s="18"/>
      <c r="I20" s="18"/>
      <c r="J20" s="19"/>
      <c r="K20" s="19"/>
    </row>
    <row r="21" spans="1:11" ht="36">
      <c r="A21" s="23" t="s">
        <v>27</v>
      </c>
      <c r="B21" s="24" t="s">
        <v>28</v>
      </c>
      <c r="C21" s="25">
        <f>'[1]прил 13 '!E435+'[1]прил 13 '!E507</f>
        <v>66553157.030000001</v>
      </c>
      <c r="D21" s="3"/>
      <c r="E21" s="16"/>
      <c r="F21" s="17"/>
      <c r="G21" s="18"/>
      <c r="H21" s="18"/>
      <c r="I21" s="18"/>
      <c r="J21" s="19"/>
      <c r="K21" s="19"/>
    </row>
    <row r="22" spans="1:11" ht="36">
      <c r="A22" s="23" t="s">
        <v>29</v>
      </c>
      <c r="B22" s="24" t="s">
        <v>30</v>
      </c>
      <c r="C22" s="25">
        <f>'[1]прил 13 '!E457+'[1]прил 13 '!E511</f>
        <v>7964750</v>
      </c>
      <c r="D22" s="3"/>
      <c r="E22" s="16"/>
      <c r="F22" s="17"/>
      <c r="G22" s="18"/>
      <c r="H22" s="18"/>
      <c r="I22" s="18"/>
      <c r="J22" s="19"/>
      <c r="K22" s="19"/>
    </row>
    <row r="23" spans="1:11" hidden="1">
      <c r="A23" s="23" t="s">
        <v>31</v>
      </c>
      <c r="B23" s="24" t="s">
        <v>32</v>
      </c>
      <c r="C23" s="25">
        <f>'[1]прил 13 '!E461</f>
        <v>0</v>
      </c>
      <c r="D23" s="3"/>
      <c r="E23" s="16"/>
      <c r="F23" s="17"/>
      <c r="G23" s="18"/>
      <c r="H23" s="18"/>
      <c r="I23" s="18"/>
      <c r="J23" s="19"/>
      <c r="K23" s="19"/>
    </row>
    <row r="24" spans="1:11" ht="36">
      <c r="A24" s="27" t="s">
        <v>33</v>
      </c>
      <c r="B24" s="21" t="s">
        <v>34</v>
      </c>
      <c r="C24" s="22">
        <f>C25+C26+C27+C28</f>
        <v>24723029.260000002</v>
      </c>
      <c r="D24" s="3"/>
      <c r="E24" s="16"/>
      <c r="F24" s="17"/>
      <c r="G24" s="18"/>
      <c r="H24" s="18"/>
      <c r="I24" s="18"/>
      <c r="J24" s="19"/>
      <c r="K24" s="19"/>
    </row>
    <row r="25" spans="1:11" ht="36">
      <c r="A25" s="23" t="s">
        <v>35</v>
      </c>
      <c r="B25" s="24" t="s">
        <v>36</v>
      </c>
      <c r="C25" s="25">
        <f>'[1]прил 13 '!E468</f>
        <v>22949529.260000002</v>
      </c>
      <c r="D25" s="3"/>
      <c r="E25" s="16"/>
      <c r="F25" s="17"/>
      <c r="G25" s="18"/>
      <c r="H25" s="18"/>
      <c r="I25" s="18"/>
      <c r="J25" s="19"/>
      <c r="K25" s="19"/>
    </row>
    <row r="26" spans="1:11" ht="36">
      <c r="A26" s="23" t="s">
        <v>37</v>
      </c>
      <c r="B26" s="24" t="s">
        <v>38</v>
      </c>
      <c r="C26" s="25">
        <f>'[1]прил 13 '!E472</f>
        <v>570500</v>
      </c>
      <c r="D26" s="3"/>
      <c r="E26" s="16"/>
      <c r="F26" s="17"/>
      <c r="G26" s="18"/>
      <c r="H26" s="18"/>
      <c r="I26" s="18"/>
      <c r="J26" s="19"/>
      <c r="K26" s="19"/>
    </row>
    <row r="27" spans="1:11" hidden="1">
      <c r="A27" s="23" t="s">
        <v>39</v>
      </c>
      <c r="B27" s="24" t="s">
        <v>40</v>
      </c>
      <c r="C27" s="25">
        <v>0</v>
      </c>
      <c r="D27" s="3"/>
      <c r="E27" s="16"/>
      <c r="F27" s="17"/>
      <c r="G27" s="18"/>
      <c r="H27" s="18"/>
      <c r="I27" s="18"/>
      <c r="J27" s="19"/>
      <c r="K27" s="19"/>
    </row>
    <row r="28" spans="1:11" ht="36">
      <c r="A28" s="28" t="s">
        <v>41</v>
      </c>
      <c r="B28" s="24" t="s">
        <v>42</v>
      </c>
      <c r="C28" s="25">
        <f>'[1]прил 13 '!E489</f>
        <v>1203000</v>
      </c>
      <c r="D28" s="3"/>
      <c r="E28" s="16"/>
      <c r="F28" s="17"/>
      <c r="G28" s="18"/>
      <c r="H28" s="18"/>
      <c r="I28" s="18"/>
      <c r="J28" s="19"/>
      <c r="K28" s="19"/>
    </row>
    <row r="29" spans="1:11" ht="36">
      <c r="A29" s="23" t="s">
        <v>43</v>
      </c>
      <c r="B29" s="24" t="s">
        <v>44</v>
      </c>
      <c r="C29" s="25">
        <f>'[1]прил 13 '!E525</f>
        <v>23901235</v>
      </c>
      <c r="D29" s="3"/>
      <c r="E29" s="16"/>
      <c r="F29" s="17"/>
      <c r="G29" s="18"/>
      <c r="H29" s="18"/>
      <c r="I29" s="18"/>
      <c r="J29" s="19"/>
      <c r="K29" s="19"/>
    </row>
    <row r="30" spans="1:11">
      <c r="A30" s="23" t="s">
        <v>45</v>
      </c>
      <c r="B30" s="24" t="s">
        <v>46</v>
      </c>
      <c r="C30" s="25">
        <f>'[1]прил 13 '!E519</f>
        <v>125000</v>
      </c>
      <c r="D30" s="3"/>
      <c r="E30" s="16"/>
      <c r="F30" s="17"/>
      <c r="G30" s="18"/>
      <c r="H30" s="18"/>
      <c r="I30" s="18"/>
      <c r="J30" s="19"/>
      <c r="K30" s="19"/>
    </row>
    <row r="31" spans="1:11">
      <c r="A31" s="26" t="s">
        <v>47</v>
      </c>
      <c r="B31" s="24" t="s">
        <v>48</v>
      </c>
      <c r="C31" s="25">
        <f>'[1]прил 13 '!E593</f>
        <v>1310000</v>
      </c>
      <c r="D31" s="3"/>
      <c r="E31" s="16"/>
      <c r="F31" s="17"/>
      <c r="G31" s="18"/>
      <c r="H31" s="18"/>
      <c r="I31" s="18"/>
      <c r="J31" s="19"/>
      <c r="K31" s="19"/>
    </row>
    <row r="32" spans="1:11" ht="34.799999999999997">
      <c r="A32" s="13" t="s">
        <v>49</v>
      </c>
      <c r="B32" s="14" t="s">
        <v>50</v>
      </c>
      <c r="C32" s="15">
        <f>C33+C34+C35+C36</f>
        <v>58768849.760000005</v>
      </c>
      <c r="D32" s="3"/>
      <c r="E32" s="16"/>
      <c r="F32" s="17"/>
      <c r="G32" s="18"/>
      <c r="H32" s="18"/>
      <c r="I32" s="18"/>
      <c r="J32" s="19"/>
      <c r="K32" s="19"/>
    </row>
    <row r="33" spans="1:11" ht="36">
      <c r="A33" s="23" t="s">
        <v>51</v>
      </c>
      <c r="B33" s="24" t="s">
        <v>52</v>
      </c>
      <c r="C33" s="25">
        <f>'[1]прил 13 '!E546</f>
        <v>10660454.050000001</v>
      </c>
      <c r="D33" s="3"/>
      <c r="E33" s="16"/>
      <c r="F33" s="17"/>
      <c r="G33" s="18"/>
      <c r="H33" s="18"/>
      <c r="I33" s="18"/>
      <c r="J33" s="19"/>
      <c r="K33" s="19"/>
    </row>
    <row r="34" spans="1:11" ht="36">
      <c r="A34" s="23" t="s">
        <v>35</v>
      </c>
      <c r="B34" s="24" t="s">
        <v>53</v>
      </c>
      <c r="C34" s="25">
        <f>'[1]прил 13 '!E493</f>
        <v>19483462.579999998</v>
      </c>
      <c r="D34" s="3"/>
      <c r="E34" s="16"/>
      <c r="F34" s="17"/>
      <c r="G34" s="18"/>
      <c r="H34" s="18"/>
      <c r="I34" s="18"/>
      <c r="J34" s="19"/>
      <c r="K34" s="19"/>
    </row>
    <row r="35" spans="1:11">
      <c r="A35" s="23" t="s">
        <v>54</v>
      </c>
      <c r="B35" s="24" t="s">
        <v>55</v>
      </c>
      <c r="C35" s="25">
        <f>+'[1]прил 13 '!E563+'[1]прил 13 '!E573</f>
        <v>1968647.3900000001</v>
      </c>
      <c r="D35" s="3"/>
      <c r="E35" s="16"/>
      <c r="F35" s="17"/>
      <c r="G35" s="18"/>
      <c r="H35" s="18"/>
      <c r="I35" s="18"/>
      <c r="J35" s="19"/>
      <c r="K35" s="19"/>
    </row>
    <row r="36" spans="1:11" ht="26.55" customHeight="1">
      <c r="A36" s="23" t="s">
        <v>56</v>
      </c>
      <c r="B36" s="24" t="s">
        <v>57</v>
      </c>
      <c r="C36" s="25">
        <f>'[1]прил 13 '!E550</f>
        <v>26656285.740000002</v>
      </c>
      <c r="D36" s="3"/>
      <c r="E36" s="16"/>
      <c r="F36" s="17"/>
      <c r="G36" s="18"/>
      <c r="H36" s="18"/>
      <c r="I36" s="18"/>
      <c r="J36" s="19"/>
      <c r="K36" s="19"/>
    </row>
    <row r="37" spans="1:11" ht="34.799999999999997">
      <c r="A37" s="13" t="s">
        <v>58</v>
      </c>
      <c r="B37" s="14" t="s">
        <v>59</v>
      </c>
      <c r="C37" s="15">
        <f>C38+C39</f>
        <v>470000</v>
      </c>
      <c r="D37" s="3"/>
      <c r="E37" s="16"/>
      <c r="F37" s="17"/>
      <c r="G37" s="18"/>
      <c r="H37" s="18"/>
      <c r="I37" s="18"/>
      <c r="J37" s="19"/>
      <c r="K37" s="19"/>
    </row>
    <row r="38" spans="1:11" ht="36">
      <c r="A38" s="23" t="s">
        <v>60</v>
      </c>
      <c r="B38" s="24" t="s">
        <v>61</v>
      </c>
      <c r="C38" s="29">
        <f>'[1]прил 13 '!E363</f>
        <v>440000</v>
      </c>
      <c r="D38" s="3"/>
      <c r="E38" s="16"/>
      <c r="F38" s="17"/>
      <c r="G38" s="18"/>
      <c r="H38" s="18"/>
      <c r="I38" s="18"/>
      <c r="J38" s="19"/>
      <c r="K38" s="19"/>
    </row>
    <row r="39" spans="1:11">
      <c r="A39" s="23" t="s">
        <v>62</v>
      </c>
      <c r="B39" s="24" t="s">
        <v>63</v>
      </c>
      <c r="C39" s="25">
        <f>'[1]прил 13 '!E367</f>
        <v>30000</v>
      </c>
      <c r="D39" s="3"/>
      <c r="E39" s="16"/>
      <c r="F39" s="17"/>
      <c r="G39" s="18"/>
      <c r="H39" s="18"/>
      <c r="I39" s="18"/>
      <c r="J39" s="19"/>
      <c r="K39" s="19"/>
    </row>
    <row r="40" spans="1:11" ht="34.799999999999997">
      <c r="A40" s="13" t="s">
        <v>64</v>
      </c>
      <c r="B40" s="14" t="s">
        <v>65</v>
      </c>
      <c r="C40" s="15">
        <f>C41+C42</f>
        <v>13190870.229999999</v>
      </c>
      <c r="D40" s="3"/>
      <c r="E40" s="16"/>
      <c r="F40" s="17"/>
      <c r="G40" s="18"/>
      <c r="H40" s="18"/>
      <c r="I40" s="18"/>
      <c r="J40" s="19"/>
      <c r="K40" s="19"/>
    </row>
    <row r="41" spans="1:11" ht="36">
      <c r="A41" s="23" t="s">
        <v>66</v>
      </c>
      <c r="B41" s="24" t="s">
        <v>67</v>
      </c>
      <c r="C41" s="25">
        <f>'[1]прил 13 '!E642</f>
        <v>11991613.239999998</v>
      </c>
      <c r="D41" s="3"/>
      <c r="E41" s="16"/>
      <c r="F41" s="17"/>
      <c r="G41" s="18"/>
      <c r="H41" s="18"/>
      <c r="I41" s="18"/>
      <c r="J41" s="19"/>
      <c r="K41" s="19"/>
    </row>
    <row r="42" spans="1:11">
      <c r="A42" s="23" t="s">
        <v>39</v>
      </c>
      <c r="B42" s="24" t="s">
        <v>68</v>
      </c>
      <c r="C42" s="25">
        <f>'[1]прил 13 '!E665</f>
        <v>1199256.99</v>
      </c>
      <c r="D42" s="3"/>
      <c r="E42" s="16"/>
      <c r="F42" s="17"/>
      <c r="G42" s="18"/>
      <c r="H42" s="18"/>
      <c r="I42" s="18"/>
      <c r="J42" s="19"/>
      <c r="K42" s="19"/>
    </row>
    <row r="43" spans="1:11" ht="34.799999999999997">
      <c r="A43" s="13" t="s">
        <v>69</v>
      </c>
      <c r="B43" s="14" t="s">
        <v>70</v>
      </c>
      <c r="C43" s="15">
        <f>C44</f>
        <v>150000</v>
      </c>
      <c r="D43" s="3"/>
      <c r="E43" s="16"/>
      <c r="F43" s="17"/>
      <c r="G43" s="18"/>
      <c r="H43" s="18"/>
      <c r="I43" s="18"/>
      <c r="J43" s="19"/>
      <c r="K43" s="19"/>
    </row>
    <row r="44" spans="1:11" ht="36">
      <c r="A44" s="23" t="s">
        <v>71</v>
      </c>
      <c r="B44" s="24" t="s">
        <v>72</v>
      </c>
      <c r="C44" s="25">
        <f>'[1]прил 13 '!E598</f>
        <v>150000</v>
      </c>
      <c r="D44" s="3"/>
      <c r="E44" s="16"/>
      <c r="F44" s="17"/>
      <c r="G44" s="18"/>
      <c r="H44" s="18"/>
      <c r="I44" s="18"/>
      <c r="J44" s="19"/>
      <c r="K44" s="19"/>
    </row>
    <row r="45" spans="1:11" ht="34.799999999999997">
      <c r="A45" s="13" t="s">
        <v>73</v>
      </c>
      <c r="B45" s="14" t="s">
        <v>74</v>
      </c>
      <c r="C45" s="15">
        <f>C46+C47+C48</f>
        <v>23565855</v>
      </c>
      <c r="D45" s="3"/>
      <c r="E45" s="16"/>
      <c r="F45" s="17"/>
      <c r="G45" s="18"/>
      <c r="H45" s="18"/>
      <c r="I45" s="18"/>
      <c r="J45" s="19"/>
      <c r="K45" s="19"/>
    </row>
    <row r="46" spans="1:11" ht="36">
      <c r="A46" s="23" t="s">
        <v>75</v>
      </c>
      <c r="B46" s="24" t="s">
        <v>76</v>
      </c>
      <c r="C46" s="25">
        <f>'[1]прил 13 '!E72</f>
        <v>936905</v>
      </c>
      <c r="D46" s="3"/>
      <c r="E46" s="16"/>
      <c r="F46" s="17"/>
      <c r="G46" s="18"/>
      <c r="H46" s="18"/>
      <c r="I46" s="18"/>
      <c r="J46" s="19"/>
      <c r="K46" s="19"/>
    </row>
    <row r="47" spans="1:11">
      <c r="A47" s="23" t="s">
        <v>77</v>
      </c>
      <c r="B47" s="24" t="s">
        <v>78</v>
      </c>
      <c r="C47" s="25">
        <f>'[1]прил 13 '!E79</f>
        <v>21177850</v>
      </c>
      <c r="D47" s="3"/>
      <c r="E47" s="16"/>
      <c r="F47" s="17"/>
      <c r="G47" s="18"/>
      <c r="H47" s="18"/>
      <c r="I47" s="18"/>
      <c r="J47" s="19"/>
      <c r="K47" s="19"/>
    </row>
    <row r="48" spans="1:11">
      <c r="A48" s="23" t="s">
        <v>79</v>
      </c>
      <c r="B48" s="24" t="s">
        <v>80</v>
      </c>
      <c r="C48" s="25">
        <f>'[1]прил 13 '!E87</f>
        <v>1451100</v>
      </c>
      <c r="D48" s="3"/>
      <c r="E48" s="16"/>
      <c r="F48" s="17"/>
      <c r="G48" s="18"/>
      <c r="H48" s="18"/>
      <c r="I48" s="18"/>
      <c r="J48" s="19"/>
      <c r="K48" s="19"/>
    </row>
    <row r="49" spans="1:11" ht="39.299999999999997" customHeight="1">
      <c r="A49" s="13" t="s">
        <v>81</v>
      </c>
      <c r="B49" s="14" t="s">
        <v>82</v>
      </c>
      <c r="C49" s="15">
        <f>C50+C51+C52</f>
        <v>69475792.459999993</v>
      </c>
      <c r="D49" s="3"/>
      <c r="E49" s="16"/>
      <c r="F49" s="17"/>
      <c r="G49" s="18"/>
      <c r="H49" s="18"/>
      <c r="I49" s="18"/>
      <c r="J49" s="19"/>
      <c r="K49" s="19"/>
    </row>
    <row r="50" spans="1:11" ht="36">
      <c r="A50" s="23" t="s">
        <v>83</v>
      </c>
      <c r="B50" s="24" t="s">
        <v>84</v>
      </c>
      <c r="C50" s="25">
        <f>'[1]прил 13 '!E260+'[1]прил 13 '!E353</f>
        <v>45144496.759999998</v>
      </c>
      <c r="D50" s="3"/>
      <c r="E50" s="16"/>
      <c r="F50" s="17"/>
      <c r="G50" s="18"/>
      <c r="H50" s="18"/>
      <c r="I50" s="18"/>
      <c r="J50" s="19"/>
      <c r="K50" s="19"/>
    </row>
    <row r="51" spans="1:11">
      <c r="A51" s="30" t="s">
        <v>85</v>
      </c>
      <c r="B51" s="24" t="s">
        <v>86</v>
      </c>
      <c r="C51" s="25">
        <f>'[1]прил 13 '!E298</f>
        <v>2992316</v>
      </c>
      <c r="D51" s="3"/>
      <c r="E51" s="16"/>
      <c r="F51" s="17"/>
      <c r="G51" s="18"/>
      <c r="H51" s="18"/>
      <c r="I51" s="18"/>
      <c r="J51" s="19"/>
      <c r="K51" s="19"/>
    </row>
    <row r="52" spans="1:11">
      <c r="A52" s="26" t="s">
        <v>87</v>
      </c>
      <c r="B52" s="24" t="s">
        <v>88</v>
      </c>
      <c r="C52" s="25">
        <f>'[1]прил 13 '!E286</f>
        <v>21338979.699999999</v>
      </c>
      <c r="D52" s="3"/>
      <c r="E52" s="16"/>
      <c r="F52" s="17"/>
      <c r="G52" s="18"/>
      <c r="H52" s="18"/>
      <c r="I52" s="18"/>
      <c r="J52" s="19"/>
      <c r="K52" s="19"/>
    </row>
    <row r="53" spans="1:11" ht="34.799999999999997">
      <c r="A53" s="31" t="s">
        <v>89</v>
      </c>
      <c r="B53" s="14" t="s">
        <v>90</v>
      </c>
      <c r="C53" s="15">
        <f>C54</f>
        <v>50000</v>
      </c>
      <c r="D53" s="3"/>
      <c r="E53" s="16"/>
      <c r="F53" s="17"/>
      <c r="G53" s="18"/>
      <c r="H53" s="18"/>
      <c r="I53" s="18"/>
      <c r="J53" s="19"/>
      <c r="K53" s="19"/>
    </row>
    <row r="54" spans="1:11">
      <c r="A54" s="30" t="s">
        <v>91</v>
      </c>
      <c r="B54" s="24" t="s">
        <v>92</v>
      </c>
      <c r="C54" s="25">
        <f>'[1]прил 13 '!E97</f>
        <v>50000</v>
      </c>
      <c r="D54" s="3"/>
      <c r="E54" s="16"/>
      <c r="F54" s="17"/>
      <c r="G54" s="18"/>
      <c r="H54" s="18"/>
      <c r="I54" s="18"/>
      <c r="J54" s="19"/>
      <c r="K54" s="19"/>
    </row>
    <row r="55" spans="1:11" ht="41.25" customHeight="1">
      <c r="A55" s="13" t="s">
        <v>93</v>
      </c>
      <c r="B55" s="14" t="s">
        <v>94</v>
      </c>
      <c r="C55" s="15">
        <f>C56</f>
        <v>100000</v>
      </c>
      <c r="D55" s="3"/>
      <c r="E55" s="16"/>
      <c r="F55" s="17"/>
      <c r="G55" s="18"/>
      <c r="H55" s="18"/>
      <c r="I55" s="18"/>
      <c r="J55" s="19"/>
      <c r="K55" s="19"/>
    </row>
    <row r="56" spans="1:11" ht="36">
      <c r="A56" s="32" t="s">
        <v>95</v>
      </c>
      <c r="B56" s="33" t="s">
        <v>96</v>
      </c>
      <c r="C56" s="25">
        <f>'[1]прил 13 '!E232</f>
        <v>100000</v>
      </c>
      <c r="D56" s="3"/>
      <c r="E56" s="16"/>
      <c r="F56" s="17"/>
      <c r="G56" s="18"/>
      <c r="H56" s="18"/>
      <c r="I56" s="18"/>
      <c r="J56" s="19"/>
      <c r="K56" s="19"/>
    </row>
    <row r="57" spans="1:11" ht="34.799999999999997">
      <c r="A57" s="13" t="s">
        <v>97</v>
      </c>
      <c r="B57" s="14" t="s">
        <v>98</v>
      </c>
      <c r="C57" s="15">
        <f>C58</f>
        <v>1276800</v>
      </c>
      <c r="D57" s="3"/>
      <c r="E57" s="16"/>
      <c r="F57" s="17"/>
      <c r="G57" s="18"/>
      <c r="H57" s="18"/>
      <c r="I57" s="18"/>
      <c r="J57" s="19"/>
      <c r="K57" s="19"/>
    </row>
    <row r="58" spans="1:11" ht="36">
      <c r="A58" s="34" t="s">
        <v>99</v>
      </c>
      <c r="B58" s="24" t="s">
        <v>100</v>
      </c>
      <c r="C58" s="25">
        <f>'[1]прил 13 '!E603</f>
        <v>1276800</v>
      </c>
      <c r="D58" s="3"/>
      <c r="E58" s="17"/>
      <c r="F58" s="17"/>
      <c r="G58" s="18"/>
      <c r="H58" s="18"/>
      <c r="I58" s="18"/>
      <c r="J58" s="19"/>
      <c r="K58" s="19"/>
    </row>
    <row r="59" spans="1:11" s="40" customFormat="1" ht="38.25" customHeight="1">
      <c r="A59" s="31" t="s">
        <v>101</v>
      </c>
      <c r="B59" s="35" t="s">
        <v>102</v>
      </c>
      <c r="C59" s="36">
        <f>C60</f>
        <v>5979054</v>
      </c>
      <c r="D59" s="37"/>
      <c r="E59" s="38"/>
      <c r="F59" s="38"/>
      <c r="G59" s="38"/>
      <c r="H59" s="38"/>
      <c r="I59" s="38"/>
      <c r="J59" s="39"/>
      <c r="K59" s="39"/>
    </row>
    <row r="60" spans="1:11" ht="36">
      <c r="A60" s="23" t="s">
        <v>103</v>
      </c>
      <c r="B60" s="24" t="s">
        <v>104</v>
      </c>
      <c r="C60" s="25">
        <f>'[1]прил 13 '!E102+'[1]прил 13 '!E689</f>
        <v>5979054</v>
      </c>
      <c r="D60" s="3"/>
      <c r="E60" s="17"/>
      <c r="F60" s="17"/>
      <c r="G60" s="18"/>
      <c r="H60" s="18"/>
      <c r="I60" s="18"/>
      <c r="J60" s="19"/>
      <c r="K60" s="19"/>
    </row>
    <row r="61" spans="1:11" ht="52.2">
      <c r="A61" s="41" t="s">
        <v>105</v>
      </c>
      <c r="B61" s="14" t="s">
        <v>106</v>
      </c>
      <c r="C61" s="15">
        <f>C62</f>
        <v>24051150</v>
      </c>
      <c r="D61" s="3"/>
      <c r="E61" s="16"/>
      <c r="F61" s="17"/>
      <c r="G61" s="18"/>
      <c r="H61" s="18"/>
      <c r="I61" s="18"/>
      <c r="J61" s="19"/>
      <c r="K61" s="19"/>
    </row>
    <row r="62" spans="1:11" ht="36">
      <c r="A62" s="30" t="s">
        <v>107</v>
      </c>
      <c r="B62" s="24" t="s">
        <v>108</v>
      </c>
      <c r="C62" s="25">
        <f>'[1]прил 13 '!E220</f>
        <v>24051150</v>
      </c>
      <c r="D62" s="3"/>
      <c r="E62" s="17"/>
      <c r="F62" s="17"/>
      <c r="G62" s="18"/>
      <c r="H62" s="18"/>
      <c r="I62" s="18"/>
      <c r="J62" s="19"/>
      <c r="K62" s="19"/>
    </row>
    <row r="63" spans="1:11" s="45" customFormat="1" ht="54" customHeight="1">
      <c r="A63" s="13" t="s">
        <v>109</v>
      </c>
      <c r="B63" s="21" t="s">
        <v>110</v>
      </c>
      <c r="C63" s="22">
        <f>C64</f>
        <v>85000</v>
      </c>
      <c r="D63" s="42"/>
      <c r="E63" s="16"/>
      <c r="F63" s="16"/>
      <c r="G63" s="43"/>
      <c r="H63" s="43"/>
      <c r="I63" s="43"/>
      <c r="J63" s="44"/>
      <c r="K63" s="44"/>
    </row>
    <row r="64" spans="1:11" ht="21.3" customHeight="1">
      <c r="A64" s="26" t="s">
        <v>111</v>
      </c>
      <c r="B64" s="24" t="s">
        <v>112</v>
      </c>
      <c r="C64" s="25">
        <f>'[1]прил 13 '!E372</f>
        <v>85000</v>
      </c>
      <c r="D64" s="3"/>
      <c r="E64" s="17"/>
      <c r="F64" s="17"/>
      <c r="G64" s="18"/>
      <c r="H64" s="18"/>
      <c r="I64" s="18"/>
      <c r="J64" s="19"/>
      <c r="K64" s="19"/>
    </row>
    <row r="65" spans="1:11" ht="52.2">
      <c r="A65" s="46" t="s">
        <v>113</v>
      </c>
      <c r="B65" s="14" t="s">
        <v>114</v>
      </c>
      <c r="C65" s="15">
        <f>C66+C67</f>
        <v>3970400</v>
      </c>
      <c r="D65" s="3"/>
      <c r="E65" s="16"/>
      <c r="F65" s="17"/>
      <c r="G65" s="18"/>
      <c r="H65" s="18"/>
      <c r="I65" s="18"/>
      <c r="J65" s="19"/>
      <c r="K65" s="19"/>
    </row>
    <row r="66" spans="1:11" ht="22.8" customHeight="1">
      <c r="A66" s="23" t="s">
        <v>115</v>
      </c>
      <c r="B66" s="24" t="s">
        <v>116</v>
      </c>
      <c r="C66" s="25">
        <f>'[1]прил 13 '!E238</f>
        <v>3563600</v>
      </c>
      <c r="D66" s="3"/>
      <c r="E66" s="16"/>
      <c r="F66" s="17"/>
      <c r="G66" s="18"/>
      <c r="H66" s="18"/>
      <c r="I66" s="18"/>
      <c r="J66" s="19"/>
      <c r="K66" s="19"/>
    </row>
    <row r="67" spans="1:11" ht="22.8" customHeight="1">
      <c r="A67" s="23" t="s">
        <v>117</v>
      </c>
      <c r="B67" s="24" t="s">
        <v>118</v>
      </c>
      <c r="C67" s="25">
        <f>'[1]прил 13 '!E242</f>
        <v>406800</v>
      </c>
      <c r="D67" s="3"/>
      <c r="E67" s="16"/>
      <c r="F67" s="17"/>
      <c r="G67" s="18"/>
      <c r="H67" s="18"/>
      <c r="I67" s="18"/>
      <c r="J67" s="19"/>
      <c r="K67" s="19"/>
    </row>
    <row r="68" spans="1:11" ht="34.799999999999997">
      <c r="A68" s="46" t="s">
        <v>119</v>
      </c>
      <c r="B68" s="14" t="s">
        <v>120</v>
      </c>
      <c r="C68" s="15">
        <f>C69</f>
        <v>10156930.949999999</v>
      </c>
      <c r="D68" s="3"/>
      <c r="E68" s="16"/>
      <c r="F68" s="17"/>
      <c r="G68" s="18"/>
      <c r="H68" s="18"/>
      <c r="I68" s="18"/>
      <c r="J68" s="19"/>
      <c r="K68" s="19"/>
    </row>
    <row r="69" spans="1:11" ht="36">
      <c r="A69" s="23" t="s">
        <v>121</v>
      </c>
      <c r="B69" s="24" t="s">
        <v>122</v>
      </c>
      <c r="C69" s="25">
        <f>'[1]прил 13 '!E110+'[1]прил 13 '!E249+'[1]прил 13 '!E580</f>
        <v>10156930.949999999</v>
      </c>
      <c r="D69" s="3"/>
      <c r="E69" s="17"/>
      <c r="F69" s="17"/>
      <c r="G69" s="18"/>
      <c r="H69" s="18"/>
      <c r="I69" s="18"/>
      <c r="J69" s="19"/>
      <c r="K69" s="19"/>
    </row>
    <row r="70" spans="1:11" ht="53.1" customHeight="1">
      <c r="A70" s="46" t="s">
        <v>123</v>
      </c>
      <c r="B70" s="14" t="s">
        <v>124</v>
      </c>
      <c r="C70" s="25">
        <v>100000</v>
      </c>
      <c r="D70" s="3"/>
      <c r="E70" s="17"/>
      <c r="F70" s="17"/>
      <c r="G70" s="18"/>
      <c r="H70" s="18"/>
      <c r="I70" s="18"/>
      <c r="J70" s="19"/>
      <c r="K70" s="19"/>
    </row>
    <row r="71" spans="1:11" ht="34.200000000000003" customHeight="1">
      <c r="A71" s="23" t="s">
        <v>125</v>
      </c>
      <c r="B71" s="24" t="s">
        <v>126</v>
      </c>
      <c r="C71" s="25">
        <v>100000</v>
      </c>
      <c r="D71" s="3"/>
      <c r="E71" s="17"/>
      <c r="F71" s="17"/>
      <c r="G71" s="18"/>
      <c r="H71" s="18"/>
      <c r="I71" s="18"/>
      <c r="J71" s="19"/>
      <c r="K71" s="19"/>
    </row>
    <row r="72" spans="1:11" s="50" customFormat="1" ht="34.799999999999997">
      <c r="A72" s="47" t="s">
        <v>127</v>
      </c>
      <c r="B72" s="14" t="s">
        <v>128</v>
      </c>
      <c r="C72" s="15">
        <f>C73</f>
        <v>50000</v>
      </c>
      <c r="D72" s="48"/>
      <c r="E72" s="49"/>
      <c r="F72" s="48"/>
    </row>
    <row r="73" spans="1:11" s="50" customFormat="1">
      <c r="A73" s="51" t="s">
        <v>129</v>
      </c>
      <c r="B73" s="24" t="s">
        <v>130</v>
      </c>
      <c r="C73" s="25">
        <f>'[1]прил 13 '!E682</f>
        <v>50000</v>
      </c>
      <c r="D73" s="48"/>
      <c r="E73" s="49"/>
      <c r="F73" s="48"/>
    </row>
    <row r="74" spans="1:11" s="45" customFormat="1" ht="34.799999999999997">
      <c r="A74" s="13" t="s">
        <v>131</v>
      </c>
      <c r="B74" s="14" t="s">
        <v>132</v>
      </c>
      <c r="C74" s="15">
        <f>C75</f>
        <v>35927589.960000001</v>
      </c>
      <c r="D74" s="52"/>
      <c r="E74" s="42"/>
      <c r="F74" s="52"/>
    </row>
    <row r="75" spans="1:11" s="50" customFormat="1" ht="23.25" customHeight="1">
      <c r="A75" s="28" t="s">
        <v>133</v>
      </c>
      <c r="B75" s="24">
        <v>1895800000</v>
      </c>
      <c r="C75" s="25">
        <f>'[1]прил 13 '!E312</f>
        <v>35927589.960000001</v>
      </c>
      <c r="D75" s="48"/>
      <c r="E75" s="49"/>
      <c r="F75" s="48"/>
    </row>
    <row r="76" spans="1:11" s="45" customFormat="1" ht="37.5" customHeight="1">
      <c r="A76" s="13" t="s">
        <v>134</v>
      </c>
      <c r="B76" s="14" t="s">
        <v>135</v>
      </c>
      <c r="C76" s="15">
        <f>C77+C79</f>
        <v>15345827.210000001</v>
      </c>
      <c r="D76" s="52"/>
      <c r="E76" s="42"/>
      <c r="F76" s="52"/>
    </row>
    <row r="77" spans="1:11" s="45" customFormat="1" ht="37.5" customHeight="1">
      <c r="A77" s="53" t="s">
        <v>136</v>
      </c>
      <c r="B77" s="54">
        <v>1910000000</v>
      </c>
      <c r="C77" s="22">
        <f>C78</f>
        <v>6967934.4000000004</v>
      </c>
      <c r="D77" s="52"/>
      <c r="E77" s="42"/>
      <c r="F77" s="52"/>
    </row>
    <row r="78" spans="1:11" s="45" customFormat="1" ht="18.75" customHeight="1">
      <c r="A78" s="55" t="s">
        <v>137</v>
      </c>
      <c r="B78" s="56" t="s">
        <v>138</v>
      </c>
      <c r="C78" s="25">
        <f>'[1]прил 13 '!E330</f>
        <v>6967934.4000000004</v>
      </c>
      <c r="D78" s="52"/>
      <c r="E78" s="57"/>
      <c r="F78" s="52"/>
    </row>
    <row r="79" spans="1:11" s="45" customFormat="1" ht="37.5" customHeight="1">
      <c r="A79" s="53" t="s">
        <v>139</v>
      </c>
      <c r="B79" s="54">
        <v>1920000000</v>
      </c>
      <c r="C79" s="22">
        <f>C80</f>
        <v>8377892.8099999996</v>
      </c>
      <c r="D79" s="52"/>
      <c r="E79" s="42"/>
      <c r="F79" s="52"/>
    </row>
    <row r="80" spans="1:11" ht="37.5" customHeight="1">
      <c r="A80" s="23" t="s">
        <v>140</v>
      </c>
      <c r="B80" s="56">
        <v>1925900000</v>
      </c>
      <c r="C80" s="25">
        <f>'[1]прил 13 '!E338</f>
        <v>8377892.8099999996</v>
      </c>
    </row>
    <row r="81" spans="1:11" ht="37.5" customHeight="1">
      <c r="A81" s="13" t="s">
        <v>141</v>
      </c>
      <c r="B81" s="58">
        <v>2100000000</v>
      </c>
      <c r="C81" s="25">
        <f>'[1]прил 13 '!E116</f>
        <v>50000</v>
      </c>
    </row>
    <row r="82" spans="1:11" ht="37.5" customHeight="1">
      <c r="A82" s="28" t="s">
        <v>142</v>
      </c>
      <c r="B82" s="56">
        <v>2193400000</v>
      </c>
      <c r="C82" s="25">
        <f>'[1]прил 13 '!E117</f>
        <v>50000</v>
      </c>
    </row>
    <row r="83" spans="1:11" ht="17.399999999999999">
      <c r="A83" s="64" t="s">
        <v>143</v>
      </c>
      <c r="B83" s="64"/>
      <c r="C83" s="59">
        <f>C13+C32+C37+C40+C43+C45+C49+C53+C57+C59+C61+C63+C65+C68+C70+C72+C74+C76+C55+C81</f>
        <v>906911678.9200002</v>
      </c>
      <c r="D83" s="3"/>
      <c r="F83" s="3"/>
      <c r="G83" s="18"/>
      <c r="H83" s="18"/>
      <c r="I83" s="18"/>
      <c r="J83" s="19"/>
      <c r="K83" s="19"/>
    </row>
    <row r="84" spans="1:11">
      <c r="A84" s="60"/>
      <c r="B84" s="60"/>
      <c r="C84" s="60"/>
      <c r="E84" s="17"/>
      <c r="F84" s="17"/>
      <c r="G84" s="61"/>
      <c r="H84" s="61"/>
      <c r="I84" s="18"/>
      <c r="J84" s="61"/>
      <c r="K84" s="18"/>
    </row>
    <row r="85" spans="1:11">
      <c r="A85" s="65"/>
      <c r="B85" s="65"/>
      <c r="C85" s="65"/>
      <c r="E85" s="17"/>
      <c r="F85" s="17"/>
      <c r="G85" s="61"/>
      <c r="H85" s="18"/>
      <c r="I85" s="61"/>
      <c r="J85" s="61"/>
      <c r="K85" s="18"/>
    </row>
    <row r="86" spans="1:11">
      <c r="C86" s="62">
        <f>'[1]прил 13 '!E18+'[1]прил 13 '!E23+'[1]прил 13 '!E38+'[1]прил 13 '!E45+'[1]прил 13 '!E51+'[1]прил 13 '!E66+'[1]прил 13 '!E121+'[1]прил 13 '!E181+'[1]прил 13 '!E191+'[1]прил 13 '!E196+'[1]прил 13 '!E202+'[1]прил 13 '!E208+'[1]прил 13 '!E253+'[1]прил 13 '!E587+'[1]прил 13 '!E607+'[1]прил 13 '!E622</f>
        <v>151163126.69</v>
      </c>
    </row>
    <row r="87" spans="1:11">
      <c r="C87" s="62">
        <f>C83+C86</f>
        <v>1058074805.6100001</v>
      </c>
    </row>
    <row r="90" spans="1:11">
      <c r="A90" s="1" t="s">
        <v>144</v>
      </c>
    </row>
    <row r="91" spans="1:11">
      <c r="A91" s="1" t="s">
        <v>145</v>
      </c>
      <c r="B91" s="63">
        <f>C83/C87*100</f>
        <v>85.713380009757287</v>
      </c>
    </row>
  </sheetData>
  <mergeCells count="8">
    <mergeCell ref="A83:B83"/>
    <mergeCell ref="A85:C85"/>
    <mergeCell ref="B1:C1"/>
    <mergeCell ref="A2:C2"/>
    <mergeCell ref="B3:C3"/>
    <mergeCell ref="B4:C4"/>
    <mergeCell ref="A9:C9"/>
    <mergeCell ref="A10:C10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15</vt:lpstr>
      <vt:lpstr>'прил 15'!Область_печати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2022-09-13T06:49:53Z</dcterms:created>
  <dcterms:modified xsi:type="dcterms:W3CDTF">2022-09-21T00:26:17Z</dcterms:modified>
</cp:coreProperties>
</file>