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405" windowWidth="12645" windowHeight="11505" activeTab="5"/>
  </bookViews>
  <sheets>
    <sheet name="прил1" sheetId="3" r:id="rId1"/>
    <sheet name="прил7" sheetId="4" r:id="rId2"/>
    <sheet name="прил11" sheetId="1" r:id="rId3"/>
    <sheet name="прил13" sheetId="9" r:id="rId4"/>
    <sheet name="прил15" sheetId="8" r:id="rId5"/>
    <sheet name="прил18" sheetId="19" r:id="rId6"/>
  </sheets>
  <definedNames>
    <definedName name="_xlnm.Print_Area" localSheetId="2">прил11!$A$1:$F$375</definedName>
    <definedName name="_xlnm.Print_Area" localSheetId="3">прил13!$A$1:$E$349</definedName>
    <definedName name="_xlnm.Print_Area" localSheetId="4">прил15!$A$1:$C$61</definedName>
    <definedName name="_xlnm.Print_Area" localSheetId="1">прил7!$A$1:$C$53</definedName>
  </definedNames>
  <calcPr calcId="145621"/>
</workbook>
</file>

<file path=xl/calcChain.xml><?xml version="1.0" encoding="utf-8"?>
<calcChain xmlns="http://schemas.openxmlformats.org/spreadsheetml/2006/main">
  <c r="E372" i="9" l="1"/>
  <c r="E227" i="9"/>
  <c r="E244" i="9"/>
  <c r="E243" i="9"/>
  <c r="F304" i="1"/>
  <c r="F321" i="1"/>
  <c r="F320" i="1"/>
  <c r="E371" i="9" l="1"/>
  <c r="E398" i="9"/>
  <c r="E177" i="9"/>
  <c r="E241" i="9"/>
  <c r="E240" i="9" s="1"/>
  <c r="E238" i="9"/>
  <c r="E237" i="9"/>
  <c r="E188" i="9"/>
  <c r="E187" i="9"/>
  <c r="E185" i="9"/>
  <c r="E184" i="9"/>
  <c r="E113" i="9"/>
  <c r="E112" i="9" s="1"/>
  <c r="F402" i="1"/>
  <c r="F318" i="1"/>
  <c r="F317" i="1" s="1"/>
  <c r="F315" i="1"/>
  <c r="F314" i="1" s="1"/>
  <c r="F278" i="1"/>
  <c r="F286" i="1"/>
  <c r="F285" i="1" s="1"/>
  <c r="F284" i="1" s="1"/>
  <c r="F176" i="1"/>
  <c r="F187" i="1"/>
  <c r="F186" i="1"/>
  <c r="F184" i="1"/>
  <c r="F183" i="1" s="1"/>
  <c r="E345" i="9" l="1"/>
  <c r="E47" i="9" l="1"/>
  <c r="E46" i="9" s="1"/>
  <c r="E45" i="9" s="1"/>
  <c r="E44" i="9" s="1"/>
  <c r="F65" i="1"/>
  <c r="F64" i="1" s="1"/>
  <c r="F63" i="1" s="1"/>
  <c r="F62" i="1" s="1"/>
  <c r="C46" i="4"/>
  <c r="E197" i="9" l="1"/>
  <c r="E196" i="9" s="1"/>
  <c r="E195" i="9" s="1"/>
  <c r="F196" i="1"/>
  <c r="F195" i="1" s="1"/>
  <c r="F194" i="1" s="1"/>
  <c r="E68" i="9" l="1"/>
  <c r="F93" i="1" l="1"/>
  <c r="F19" i="1" l="1"/>
  <c r="F108" i="1"/>
  <c r="F71" i="1"/>
  <c r="F59" i="1"/>
  <c r="F54" i="1"/>
  <c r="E103" i="9" l="1"/>
  <c r="F111" i="1"/>
  <c r="E339" i="9" l="1"/>
  <c r="F255" i="1"/>
  <c r="E123" i="9" l="1"/>
  <c r="F128" i="1" l="1"/>
  <c r="C47" i="4" l="1"/>
  <c r="C44" i="4"/>
  <c r="E77" i="9" l="1"/>
  <c r="E81" i="9" l="1"/>
  <c r="E74" i="9"/>
  <c r="F247" i="1"/>
  <c r="F246" i="1" s="1"/>
  <c r="F245" i="1" s="1"/>
  <c r="F244" i="1" s="1"/>
  <c r="F243" i="1" s="1"/>
  <c r="F389" i="1" s="1"/>
  <c r="E182" i="9"/>
  <c r="F397" i="1" l="1"/>
  <c r="F89" i="1" l="1"/>
  <c r="C36" i="4" l="1"/>
  <c r="C31" i="4"/>
  <c r="F18" i="19"/>
  <c r="E18" i="19"/>
  <c r="D18" i="19"/>
  <c r="C18" i="19"/>
  <c r="H17" i="19"/>
  <c r="G17" i="19"/>
  <c r="H16" i="19"/>
  <c r="G16" i="19"/>
  <c r="H15" i="19"/>
  <c r="G15" i="19"/>
  <c r="H18" i="19" l="1"/>
  <c r="G18" i="19"/>
  <c r="E95" i="9" l="1"/>
  <c r="E94" i="9" s="1"/>
  <c r="E67" i="9"/>
  <c r="E66" i="9" s="1"/>
  <c r="E65" i="9" s="1"/>
  <c r="F405" i="1"/>
  <c r="F103" i="1"/>
  <c r="F102" i="1" s="1"/>
  <c r="E64" i="9" l="1"/>
  <c r="F75" i="1" l="1"/>
  <c r="F74" i="1" s="1"/>
  <c r="F73" i="1" s="1"/>
  <c r="F72" i="1" l="1"/>
  <c r="E181" i="9"/>
  <c r="E110" i="9"/>
  <c r="E109" i="9" s="1"/>
  <c r="F181" i="1"/>
  <c r="F180" i="1" s="1"/>
  <c r="F118" i="1"/>
  <c r="F117" i="1" s="1"/>
  <c r="E271" i="9" l="1"/>
  <c r="C49" i="8" l="1"/>
  <c r="C18" i="8" l="1"/>
  <c r="F342" i="1" l="1"/>
  <c r="C43" i="4" l="1"/>
  <c r="C42" i="4" s="1"/>
  <c r="C32" i="8" l="1"/>
  <c r="C31" i="8" s="1"/>
  <c r="F162" i="1" l="1"/>
  <c r="F161" i="1" s="1"/>
  <c r="E163" i="9"/>
  <c r="E162" i="9" s="1"/>
  <c r="E204" i="9"/>
  <c r="E203" i="9" s="1"/>
  <c r="E202" i="9" s="1"/>
  <c r="E207" i="9"/>
  <c r="E206" i="9" s="1"/>
  <c r="E52" i="9"/>
  <c r="E380" i="9" l="1"/>
  <c r="F203" i="1"/>
  <c r="F202" i="1" s="1"/>
  <c r="F201" i="1" s="1"/>
  <c r="F60" i="1" l="1"/>
  <c r="C33" i="4"/>
  <c r="C59" i="8" l="1"/>
  <c r="C56" i="8"/>
  <c r="C54" i="8"/>
  <c r="C47" i="8"/>
  <c r="C46" i="8" s="1"/>
  <c r="C41" i="8"/>
  <c r="C38" i="8" s="1"/>
  <c r="C39" i="8"/>
  <c r="C36" i="8"/>
  <c r="C27" i="8"/>
  <c r="C22" i="8"/>
  <c r="C14" i="8"/>
  <c r="E347" i="9"/>
  <c r="E346" i="9" s="1"/>
  <c r="E344" i="9"/>
  <c r="E343" i="9" s="1"/>
  <c r="E338" i="9"/>
  <c r="E337" i="9" s="1"/>
  <c r="E331" i="9"/>
  <c r="E330" i="9" s="1"/>
  <c r="E325" i="9"/>
  <c r="E323" i="9"/>
  <c r="E317" i="9"/>
  <c r="E316" i="9" s="1"/>
  <c r="E391" i="9" s="1"/>
  <c r="E314" i="9"/>
  <c r="E313" i="9" s="1"/>
  <c r="E308" i="9"/>
  <c r="E307" i="9" s="1"/>
  <c r="E306" i="9" s="1"/>
  <c r="E305" i="9" s="1"/>
  <c r="E297" i="9"/>
  <c r="E296" i="9" s="1"/>
  <c r="E377" i="9" s="1"/>
  <c r="E302" i="9"/>
  <c r="E300" i="9"/>
  <c r="E291" i="9"/>
  <c r="E290" i="9" s="1"/>
  <c r="E288" i="9"/>
  <c r="E286" i="9"/>
  <c r="E284" i="9"/>
  <c r="E281" i="9"/>
  <c r="E279" i="9"/>
  <c r="E274" i="9"/>
  <c r="E273" i="9" s="1"/>
  <c r="E376" i="9" s="1"/>
  <c r="E269" i="9"/>
  <c r="E268" i="9" s="1"/>
  <c r="E266" i="9"/>
  <c r="E265" i="9" s="1"/>
  <c r="E260" i="9"/>
  <c r="E259" i="9" s="1"/>
  <c r="E258" i="9" s="1"/>
  <c r="E253" i="9"/>
  <c r="E252" i="9" s="1"/>
  <c r="E373" i="9" s="1"/>
  <c r="E256" i="9"/>
  <c r="E255" i="9" s="1"/>
  <c r="E235" i="9"/>
  <c r="E234" i="9" s="1"/>
  <c r="E247" i="9"/>
  <c r="E246" i="9" s="1"/>
  <c r="E232" i="9"/>
  <c r="E231" i="9" s="1"/>
  <c r="E229" i="9"/>
  <c r="E228" i="9" s="1"/>
  <c r="E220" i="9"/>
  <c r="E219" i="9" s="1"/>
  <c r="E217" i="9"/>
  <c r="E216" i="9" s="1"/>
  <c r="E223" i="9"/>
  <c r="E222" i="9" s="1"/>
  <c r="E210" i="9"/>
  <c r="E193" i="9"/>
  <c r="E192" i="9" s="1"/>
  <c r="E179" i="9"/>
  <c r="E178" i="9" s="1"/>
  <c r="E173" i="9"/>
  <c r="E172" i="9" s="1"/>
  <c r="E166" i="9"/>
  <c r="E165" i="9" s="1"/>
  <c r="E157" i="9"/>
  <c r="E156" i="9" s="1"/>
  <c r="E151" i="9"/>
  <c r="E150" i="9" s="1"/>
  <c r="E146" i="9"/>
  <c r="E145" i="9" s="1"/>
  <c r="E144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1" i="9"/>
  <c r="E120" i="9" s="1"/>
  <c r="E118" i="9"/>
  <c r="E116" i="9"/>
  <c r="E107" i="9"/>
  <c r="E105" i="9"/>
  <c r="E102" i="9"/>
  <c r="E101" i="9" s="1"/>
  <c r="E99" i="9"/>
  <c r="E98" i="9" s="1"/>
  <c r="E92" i="9"/>
  <c r="E91" i="9" s="1"/>
  <c r="E401" i="9" s="1"/>
  <c r="E88" i="9"/>
  <c r="E86" i="9"/>
  <c r="E84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373" i="1"/>
  <c r="F371" i="1"/>
  <c r="F364" i="1"/>
  <c r="F363" i="1" s="1"/>
  <c r="F361" i="1"/>
  <c r="F359" i="1"/>
  <c r="F357" i="1"/>
  <c r="F354" i="1"/>
  <c r="F352" i="1"/>
  <c r="F347" i="1"/>
  <c r="F346" i="1" s="1"/>
  <c r="F344" i="1"/>
  <c r="F339" i="1"/>
  <c r="F338" i="1" s="1"/>
  <c r="F330" i="1"/>
  <c r="F329" i="1" s="1"/>
  <c r="F333" i="1"/>
  <c r="F332" i="1" s="1"/>
  <c r="F312" i="1"/>
  <c r="F311" i="1" s="1"/>
  <c r="F324" i="1"/>
  <c r="F323" i="1" s="1"/>
  <c r="F309" i="1"/>
  <c r="F308" i="1" s="1"/>
  <c r="F306" i="1"/>
  <c r="F305" i="1" s="1"/>
  <c r="F297" i="1"/>
  <c r="F296" i="1" s="1"/>
  <c r="F294" i="1"/>
  <c r="F293" i="1" s="1"/>
  <c r="F300" i="1"/>
  <c r="F299" i="1" s="1"/>
  <c r="F282" i="1"/>
  <c r="F281" i="1" s="1"/>
  <c r="F280" i="1" s="1"/>
  <c r="F279" i="1" s="1"/>
  <c r="F276" i="1"/>
  <c r="F275" i="1" s="1"/>
  <c r="F274" i="1" s="1"/>
  <c r="F273" i="1" s="1"/>
  <c r="F271" i="1"/>
  <c r="F270" i="1" s="1"/>
  <c r="F268" i="1"/>
  <c r="F266" i="1"/>
  <c r="F264" i="1"/>
  <c r="F261" i="1"/>
  <c r="F260" i="1" s="1"/>
  <c r="F254" i="1"/>
  <c r="F253" i="1" s="1"/>
  <c r="F252" i="1" s="1"/>
  <c r="F241" i="1"/>
  <c r="F240" i="1" s="1"/>
  <c r="F238" i="1"/>
  <c r="F237" i="1" s="1"/>
  <c r="F236" i="1" s="1"/>
  <c r="F232" i="1"/>
  <c r="F231" i="1" s="1"/>
  <c r="F230" i="1" s="1"/>
  <c r="F229" i="1" s="1"/>
  <c r="F221" i="1"/>
  <c r="F220" i="1" s="1"/>
  <c r="F226" i="1"/>
  <c r="F224" i="1"/>
  <c r="F215" i="1"/>
  <c r="F214" i="1" s="1"/>
  <c r="F213" i="1" s="1"/>
  <c r="F209" i="1"/>
  <c r="F208" i="1" s="1"/>
  <c r="F206" i="1"/>
  <c r="F205" i="1" s="1"/>
  <c r="F192" i="1"/>
  <c r="F191" i="1" s="1"/>
  <c r="F190" i="1" s="1"/>
  <c r="F189" i="1" s="1"/>
  <c r="F178" i="1"/>
  <c r="F177" i="1" s="1"/>
  <c r="F172" i="1"/>
  <c r="F171" i="1" s="1"/>
  <c r="F170" i="1" s="1"/>
  <c r="F169" i="1" s="1"/>
  <c r="F168" i="1" s="1"/>
  <c r="F165" i="1"/>
  <c r="F164" i="1" s="1"/>
  <c r="F160" i="1" s="1"/>
  <c r="F159" i="1" s="1"/>
  <c r="F156" i="1"/>
  <c r="F155" i="1" s="1"/>
  <c r="F154" i="1" s="1"/>
  <c r="F150" i="1"/>
  <c r="F149" i="1" s="1"/>
  <c r="F148" i="1" s="1"/>
  <c r="F147" i="1" s="1"/>
  <c r="F145" i="1"/>
  <c r="F144" i="1" s="1"/>
  <c r="F143" i="1" s="1"/>
  <c r="F139" i="1"/>
  <c r="F138" i="1" s="1"/>
  <c r="F137" i="1" s="1"/>
  <c r="F136" i="1" s="1"/>
  <c r="F135" i="1" s="1"/>
  <c r="F382" i="1" s="1"/>
  <c r="F133" i="1"/>
  <c r="F131" i="1"/>
  <c r="F126" i="1"/>
  <c r="F125" i="1" s="1"/>
  <c r="F123" i="1"/>
  <c r="F121" i="1"/>
  <c r="F115" i="1"/>
  <c r="F113" i="1"/>
  <c r="F110" i="1"/>
  <c r="F109" i="1" s="1"/>
  <c r="F107" i="1"/>
  <c r="F106" i="1" s="1"/>
  <c r="F100" i="1"/>
  <c r="F99" i="1" s="1"/>
  <c r="F98" i="1" s="1"/>
  <c r="F96" i="1"/>
  <c r="F94" i="1"/>
  <c r="F92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81" i="1" s="1"/>
  <c r="F31" i="1"/>
  <c r="F30" i="1" s="1"/>
  <c r="F28" i="1"/>
  <c r="F27" i="1" s="1"/>
  <c r="F22" i="1"/>
  <c r="F20" i="1"/>
  <c r="F18" i="1"/>
  <c r="C29" i="4"/>
  <c r="C25" i="4"/>
  <c r="C23" i="4"/>
  <c r="C19" i="4"/>
  <c r="C17" i="4"/>
  <c r="C15" i="4"/>
  <c r="C16" i="3"/>
  <c r="C19" i="3" s="1"/>
  <c r="E226" i="9" l="1"/>
  <c r="F328" i="1"/>
  <c r="E215" i="9"/>
  <c r="E214" i="9" s="1"/>
  <c r="E213" i="9" s="1"/>
  <c r="E368" i="9"/>
  <c r="E367" i="9"/>
  <c r="E143" i="9"/>
  <c r="F142" i="1"/>
  <c r="C14" i="4"/>
  <c r="F408" i="1" s="1"/>
  <c r="E370" i="9"/>
  <c r="E251" i="9"/>
  <c r="E250" i="9" s="1"/>
  <c r="F235" i="1"/>
  <c r="F303" i="1"/>
  <c r="F292" i="1"/>
  <c r="F291" i="1" s="1"/>
  <c r="E225" i="9"/>
  <c r="E90" i="9"/>
  <c r="E361" i="9" s="1"/>
  <c r="E59" i="8" s="1"/>
  <c r="F234" i="1"/>
  <c r="F228" i="1" s="1"/>
  <c r="F327" i="1"/>
  <c r="E374" i="9"/>
  <c r="E392" i="9"/>
  <c r="E336" i="9"/>
  <c r="E335" i="9" s="1"/>
  <c r="E334" i="9" s="1"/>
  <c r="E333" i="9" s="1"/>
  <c r="E394" i="9"/>
  <c r="E386" i="9"/>
  <c r="E161" i="9"/>
  <c r="E160" i="9" s="1"/>
  <c r="E312" i="9"/>
  <c r="E311" i="9" s="1"/>
  <c r="E384" i="9"/>
  <c r="E155" i="9"/>
  <c r="E154" i="9" s="1"/>
  <c r="E399" i="9"/>
  <c r="E209" i="9"/>
  <c r="E278" i="9"/>
  <c r="F251" i="1"/>
  <c r="F250" i="1" s="1"/>
  <c r="F249" i="1" s="1"/>
  <c r="F390" i="1" s="1"/>
  <c r="F223" i="1"/>
  <c r="F219" i="1" s="1"/>
  <c r="F200" i="1"/>
  <c r="F396" i="1" s="1"/>
  <c r="C53" i="8"/>
  <c r="C13" i="8"/>
  <c r="E389" i="9"/>
  <c r="E342" i="9"/>
  <c r="E383" i="9"/>
  <c r="E329" i="9"/>
  <c r="E322" i="9"/>
  <c r="E321" i="9" s="1"/>
  <c r="E320" i="9" s="1"/>
  <c r="E319" i="9" s="1"/>
  <c r="E299" i="9"/>
  <c r="E283" i="9"/>
  <c r="E264" i="9"/>
  <c r="E378" i="9"/>
  <c r="E381" i="9"/>
  <c r="E400" i="9"/>
  <c r="E191" i="9"/>
  <c r="E190" i="9" s="1"/>
  <c r="E171" i="9"/>
  <c r="E170" i="9" s="1"/>
  <c r="E169" i="9" s="1"/>
  <c r="E387" i="9"/>
  <c r="E149" i="9"/>
  <c r="E148" i="9" s="1"/>
  <c r="E125" i="9"/>
  <c r="E115" i="9"/>
  <c r="E104" i="9"/>
  <c r="E97" i="9" s="1"/>
  <c r="E83" i="9"/>
  <c r="E78" i="9"/>
  <c r="E395" i="9" s="1"/>
  <c r="E71" i="9"/>
  <c r="E51" i="9"/>
  <c r="E50" i="9" s="1"/>
  <c r="E39" i="9"/>
  <c r="E38" i="9" s="1"/>
  <c r="E27" i="9"/>
  <c r="E23" i="9" s="1"/>
  <c r="E22" i="9" s="1"/>
  <c r="E18" i="9"/>
  <c r="F370" i="1"/>
  <c r="F369" i="1" s="1"/>
  <c r="F368" i="1" s="1"/>
  <c r="F367" i="1" s="1"/>
  <c r="F366" i="1" s="1"/>
  <c r="F356" i="1"/>
  <c r="F351" i="1"/>
  <c r="G288" i="1" s="1"/>
  <c r="F341" i="1"/>
  <c r="F337" i="1" s="1"/>
  <c r="F336" i="1" s="1"/>
  <c r="F335" i="1" s="1"/>
  <c r="F263" i="1"/>
  <c r="F259" i="1" s="1"/>
  <c r="F258" i="1" s="1"/>
  <c r="F257" i="1" s="1"/>
  <c r="F256" i="1" s="1"/>
  <c r="F212" i="1"/>
  <c r="F211" i="1" s="1"/>
  <c r="F153" i="1"/>
  <c r="F130" i="1"/>
  <c r="F120" i="1"/>
  <c r="F112" i="1"/>
  <c r="F401" i="1"/>
  <c r="F91" i="1"/>
  <c r="F86" i="1"/>
  <c r="F79" i="1"/>
  <c r="F41" i="1"/>
  <c r="F40" i="1" s="1"/>
  <c r="F39" i="1" s="1"/>
  <c r="F391" i="1" s="1"/>
  <c r="F26" i="1"/>
  <c r="F25" i="1" s="1"/>
  <c r="F17" i="1"/>
  <c r="G48" i="1" l="1"/>
  <c r="E263" i="9"/>
  <c r="E262" i="9" s="1"/>
  <c r="E277" i="9"/>
  <c r="G256" i="1"/>
  <c r="F105" i="1"/>
  <c r="F78" i="1"/>
  <c r="F399" i="1" s="1"/>
  <c r="E396" i="9"/>
  <c r="E70" i="9"/>
  <c r="E359" i="9" s="1"/>
  <c r="E46" i="8" s="1"/>
  <c r="E310" i="9"/>
  <c r="E304" i="9" s="1"/>
  <c r="E176" i="9"/>
  <c r="F175" i="1"/>
  <c r="E249" i="9"/>
  <c r="F326" i="1"/>
  <c r="E49" i="9"/>
  <c r="F24" i="1"/>
  <c r="E37" i="9"/>
  <c r="E341" i="9"/>
  <c r="E340" i="9" s="1"/>
  <c r="E201" i="9"/>
  <c r="E356" i="9" s="1"/>
  <c r="E31" i="8" s="1"/>
  <c r="E382" i="9"/>
  <c r="E295" i="9"/>
  <c r="E294" i="9" s="1"/>
  <c r="E293" i="9" s="1"/>
  <c r="E379" i="9"/>
  <c r="E375" i="9"/>
  <c r="E369" i="9"/>
  <c r="F16" i="1"/>
  <c r="F406" i="1"/>
  <c r="F410" i="1" s="1"/>
  <c r="F388" i="1"/>
  <c r="F218" i="1"/>
  <c r="F217" i="1" s="1"/>
  <c r="F387" i="1" s="1"/>
  <c r="F199" i="1"/>
  <c r="F198" i="1" s="1"/>
  <c r="F385" i="1" s="1"/>
  <c r="F302" i="1"/>
  <c r="F152" i="1"/>
  <c r="C61" i="8"/>
  <c r="E328" i="9"/>
  <c r="E327" i="9" s="1"/>
  <c r="E357" i="9"/>
  <c r="E36" i="8" s="1"/>
  <c r="E276" i="9"/>
  <c r="E159" i="9"/>
  <c r="E153" i="9"/>
  <c r="E17" i="9"/>
  <c r="F350" i="1"/>
  <c r="F349" i="1" s="1"/>
  <c r="F290" i="1"/>
  <c r="F395" i="1"/>
  <c r="F398" i="1"/>
  <c r="C52" i="4"/>
  <c r="E402" i="9" l="1"/>
  <c r="E362" i="9"/>
  <c r="G61" i="8" s="1"/>
  <c r="I61" i="8" s="1"/>
  <c r="E354" i="9"/>
  <c r="E13" i="8" s="1"/>
  <c r="E403" i="9"/>
  <c r="E175" i="9"/>
  <c r="E168" i="9" s="1"/>
  <c r="E360" i="9"/>
  <c r="E53" i="8" s="1"/>
  <c r="E200" i="9"/>
  <c r="E199" i="9" s="1"/>
  <c r="F174" i="1"/>
  <c r="F167" i="1" s="1"/>
  <c r="F384" i="1" s="1"/>
  <c r="F400" i="1"/>
  <c r="E212" i="9"/>
  <c r="F394" i="1"/>
  <c r="F289" i="1"/>
  <c r="F288" i="1" s="1"/>
  <c r="F15" i="1"/>
  <c r="F14" i="1" s="1"/>
  <c r="E358" i="9"/>
  <c r="E38" i="8" s="1"/>
  <c r="E142" i="9"/>
  <c r="E69" i="9"/>
  <c r="E16" i="9" s="1"/>
  <c r="E355" i="9"/>
  <c r="E27" i="8" s="1"/>
  <c r="F158" i="1"/>
  <c r="F141" i="1" s="1"/>
  <c r="F383" i="1" s="1"/>
  <c r="F77" i="1"/>
  <c r="F49" i="1" s="1"/>
  <c r="H401" i="1" l="1"/>
  <c r="F13" i="1"/>
  <c r="G13" i="1"/>
  <c r="F48" i="1"/>
  <c r="E363" i="9"/>
  <c r="E349" i="9"/>
  <c r="F386" i="1"/>
  <c r="F403" i="9" l="1"/>
  <c r="E61" i="8"/>
  <c r="K61" i="8" s="1"/>
  <c r="E365" i="9"/>
  <c r="F403" i="1"/>
  <c r="F380" i="1" l="1"/>
  <c r="F392" i="1" s="1"/>
  <c r="F375" i="1"/>
  <c r="F378" i="1" s="1"/>
</calcChain>
</file>

<file path=xl/sharedStrings.xml><?xml version="1.0" encoding="utf-8"?>
<sst xmlns="http://schemas.openxmlformats.org/spreadsheetml/2006/main" count="3491" uniqueCount="557">
  <si>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</si>
  <si>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</si>
  <si>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</si>
  <si>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</si>
  <si>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</si>
  <si>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</si>
  <si>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</si>
  <si>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</si>
  <si>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</si>
  <si>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</si>
  <si>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</si>
  <si>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</si>
  <si>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</si>
  <si>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</si>
  <si>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</si>
  <si>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</si>
  <si>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</si>
  <si>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</si>
  <si>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</si>
  <si>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</si>
  <si>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</si>
  <si>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</si>
  <si>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</si>
  <si>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</si>
  <si>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</si>
  <si>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</si>
  <si>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</si>
  <si>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</si>
  <si>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</si>
  <si>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</si>
  <si>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</si>
  <si>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</si>
  <si>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</si>
  <si>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</si>
  <si>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</si>
  <si>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</si>
  <si>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</si>
  <si>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</si>
  <si>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</si>
  <si>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</si>
  <si>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</si>
  <si>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</si>
  <si>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</si>
  <si>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</si>
  <si>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</si>
  <si>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</si>
  <si>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</si>
  <si>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</si>
  <si>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</si>
  <si>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</si>
  <si>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</si>
  <si>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</si>
  <si>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</si>
  <si>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</si>
  <si>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</si>
  <si>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</si>
  <si>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</si>
  <si>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</si>
  <si>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</si>
  <si>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</si>
  <si>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</si>
  <si>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</si>
  <si>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</si>
  <si>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</si>
  <si>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</si>
  <si>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</si>
  <si>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</si>
  <si>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</si>
  <si>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</si>
  <si>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</si>
  <si>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</si>
  <si>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</si>
  <si>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</si>
  <si>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</si>
  <si>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</si>
  <si>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</si>
  <si>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</si>
  <si>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</si>
  <si>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</si>
  <si>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</si>
  <si>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</si>
  <si>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</si>
  <si>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</si>
  <si>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</si>
  <si>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</si>
  <si>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</si>
  <si>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</si>
  <si>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</si>
  <si>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</si>
  <si>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</si>
  <si>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</si>
  <si>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</si>
  <si>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</si>
  <si>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</si>
  <si>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</si>
  <si>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</si>
  <si>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</si>
  <si>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</si>
  <si>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</si>
  <si>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</si>
  <si>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</si>
  <si>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</si>
  <si>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</si>
  <si>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</si>
  <si>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</si>
  <si>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</si>
  <si>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</si>
  <si>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</si>
  <si>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</si>
  <si>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</si>
  <si>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</si>
  <si>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</si>
  <si>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</si>
  <si>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</si>
  <si>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</si>
  <si>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</si>
  <si>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</si>
  <si>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</si>
  <si>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</si>
  <si>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</si>
  <si>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</si>
  <si>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</si>
  <si>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</si>
  <si>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</si>
  <si>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</si>
  <si>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</si>
  <si>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</si>
  <si>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</si>
  <si>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</si>
  <si>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</si>
  <si>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</si>
  <si>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</si>
  <si>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</si>
  <si>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</si>
  <si>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</si>
  <si>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</si>
  <si>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</si>
  <si>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</si>
  <si>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</si>
  <si>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</si>
  <si>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</si>
  <si>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</si>
  <si>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</si>
  <si>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</si>
  <si>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</si>
  <si>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</si>
  <si>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</si>
  <si>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</si>
  <si>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</si>
  <si>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</si>
  <si>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</si>
  <si>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</si>
  <si>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</si>
  <si>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</si>
  <si>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</si>
  <si>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</si>
  <si>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</si>
  <si>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</si>
  <si>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</si>
  <si>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</si>
  <si>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</si>
  <si>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</si>
  <si>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</si>
  <si>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</si>
  <si>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</si>
  <si>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</si>
  <si>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</si>
  <si>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</si>
  <si>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</si>
  <si>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</si>
  <si>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</si>
  <si>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</si>
  <si>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</si>
  <si>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</si>
  <si>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</si>
  <si>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</si>
  <si>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</si>
  <si>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</si>
  <si>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</si>
  <si>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</si>
  <si>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</si>
  <si>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</si>
  <si>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</si>
  <si>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</si>
  <si>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</si>
  <si>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</si>
  <si>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</si>
  <si>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</si>
  <si>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</si>
  <si>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</si>
  <si>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</si>
  <si>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</si>
  <si>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</si>
  <si>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</si>
  <si>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</si>
  <si>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</si>
  <si>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</si>
  <si>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</si>
  <si>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</si>
  <si>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</si>
  <si>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</si>
  <si>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</si>
  <si>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</si>
  <si>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</si>
  <si>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</si>
  <si>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</si>
  <si>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</si>
  <si>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</si>
  <si>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</si>
  <si>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</si>
  <si>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</si>
  <si>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</si>
  <si>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</si>
  <si>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</si>
  <si>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</si>
  <si>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</si>
  <si>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</si>
  <si>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</si>
  <si>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</si>
  <si>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</si>
  <si>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</si>
  <si>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</si>
  <si>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</si>
  <si>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</si>
  <si>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</si>
  <si>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</si>
  <si>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</si>
  <si>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</si>
  <si>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</si>
  <si>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</si>
  <si>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</si>
  <si>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</si>
  <si>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</si>
  <si>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</si>
  <si>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</si>
  <si>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</si>
  <si>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</si>
  <si>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</si>
  <si>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</si>
  <si>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</si>
  <si>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</si>
  <si>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</si>
  <si>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</si>
  <si>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</si>
  <si>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</si>
  <si>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</si>
  <si>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</si>
  <si>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</si>
  <si>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</si>
  <si>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</si>
  <si>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</si>
  <si>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</si>
  <si>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</si>
  <si>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</si>
  <si>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</si>
  <si>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</si>
  <si>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</si>
  <si>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</si>
  <si>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</si>
  <si>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</si>
  <si>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</si>
  <si>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</si>
  <si>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</si>
  <si>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</si>
  <si>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</si>
  <si>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</si>
  <si>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</si>
  <si>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</si>
  <si>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</si>
  <si>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</si>
  <si>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</si>
  <si>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</si>
  <si>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</si>
  <si>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</si>
  <si>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</si>
  <si>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</si>
  <si>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</si>
  <si>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</si>
  <si>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</si>
  <si>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</si>
  <si>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</si>
  <si>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</si>
  <si>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</si>
  <si>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</si>
  <si>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</si>
  <si>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</si>
  <si>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</si>
  <si>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</si>
  <si>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</si>
  <si>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</si>
  <si>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</si>
  <si>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</si>
  <si>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</si>
  <si>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</si>
  <si>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</si>
  <si>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</si>
  <si>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</si>
  <si>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</si>
  <si>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</si>
  <si>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</si>
  <si>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</si>
  <si>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</si>
  <si>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</si>
  <si>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</si>
  <si>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</si>
  <si>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</si>
  <si>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</si>
  <si>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</si>
  <si>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</si>
  <si>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</si>
  <si>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</si>
  <si>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</si>
  <si>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</si>
  <si>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</si>
  <si>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</si>
  <si>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</si>
  <si>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</si>
  <si>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</si>
  <si>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</si>
  <si>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</si>
  <si>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</si>
  <si>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</si>
  <si>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</si>
  <si>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</si>
  <si>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</si>
  <si>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</si>
  <si>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</si>
  <si>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</si>
  <si>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</si>
  <si>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</si>
  <si>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</si>
  <si>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</si>
  <si>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</si>
  <si>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</si>
  <si>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</si>
  <si>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</si>
  <si>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</si>
  <si>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</si>
  <si>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</si>
  <si>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</si>
  <si>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</si>
  <si>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</si>
  <si>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</si>
  <si>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</si>
  <si>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</si>
  <si>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</si>
  <si>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</si>
  <si>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</si>
  <si>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</si>
  <si>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</si>
  <si>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</si>
  <si>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</si>
  <si>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</si>
  <si>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</si>
  <si>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</si>
  <si>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</si>
  <si>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</si>
  <si>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</si>
  <si>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</si>
  <si>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</si>
  <si>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</si>
  <si>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</si>
  <si>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</si>
  <si>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</si>
  <si>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</si>
  <si>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</si>
  <si>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</si>
  <si>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</si>
  <si>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</si>
  <si>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</si>
  <si>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</si>
  <si>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</si>
  <si>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</si>
  <si>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</si>
  <si>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</si>
  <si>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</si>
  <si>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</si>
  <si>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</si>
  <si>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</si>
  <si>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</si>
  <si>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</si>
  <si>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</si>
  <si>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</si>
  <si>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</si>
  <si>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</si>
  <si>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</si>
  <si>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</si>
  <si>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</si>
  <si>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</si>
  <si>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</si>
  <si>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</si>
  <si>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</si>
  <si>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</si>
  <si>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</si>
  <si>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</si>
  <si>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</si>
  <si>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</si>
  <si>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</si>
  <si>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</si>
  <si>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</si>
  <si>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</si>
  <si>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</si>
  <si>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</si>
  <si>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</si>
  <si>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</si>
  <si>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</si>
  <si>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</si>
  <si>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</si>
  <si>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</si>
  <si>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</si>
  <si>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</si>
  <si>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</si>
  <si>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</si>
  <si>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</si>
  <si>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</si>
  <si>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</si>
  <si>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</si>
  <si>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</si>
  <si>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</si>
  <si>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</si>
  <si>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</si>
  <si>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</si>
  <si>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</si>
  <si>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</si>
  <si>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</si>
  <si>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</si>
  <si>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</si>
  <si>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</si>
  <si>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</si>
  <si>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</si>
  <si>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</si>
  <si>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</si>
  <si>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</si>
  <si>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</si>
  <si>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</si>
  <si>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</si>
  <si>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</si>
  <si>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</si>
  <si>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</si>
  <si>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</si>
  <si>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</si>
  <si>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</si>
  <si>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</si>
  <si>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</si>
  <si>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</si>
  <si>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</si>
  <si>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</si>
  <si>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</si>
  <si>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</si>
  <si>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</si>
  <si>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</si>
  <si>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</si>
  <si>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</si>
  <si>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</si>
  <si>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</si>
  <si>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</si>
  <si>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</si>
  <si>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</si>
  <si>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</si>
  <si>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</si>
  <si>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</si>
  <si>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</si>
  <si>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</si>
  <si>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</si>
  <si>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</si>
  <si>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</si>
  <si>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</si>
  <si>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2019 год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</si>
  <si>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</si>
  <si>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</si>
  <si>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</si>
  <si>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</si>
  <si>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</si>
  <si>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</si>
  <si>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</si>
  <si>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</si>
  <si>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</si>
  <si>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</si>
  <si>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</si>
  <si>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</si>
  <si>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</si>
  <si>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</si>
  <si>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</si>
  <si>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</si>
  <si>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</si>
  <si>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</si>
  <si>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</si>
  <si>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</si>
  <si>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</si>
  <si>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</si>
  <si>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</si>
  <si>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</si>
  <si>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</si>
  <si>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</si>
  <si>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</si>
  <si>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</si>
  <si>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</si>
  <si>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</si>
  <si>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</si>
  <si>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</si>
  <si>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</si>
  <si>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</si>
  <si>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</si>
  <si>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</si>
  <si>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</si>
  <si>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</si>
  <si>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</si>
  <si>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</si>
  <si>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</si>
  <si>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</si>
  <si>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</si>
  <si>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</si>
  <si>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</si>
  <si>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состав Ханкайского муниципального района,  на плановый период 2019 и 2020 годы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</si>
  <si>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</si>
  <si>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</si>
  <si>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</si>
  <si>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</si>
  <si>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</si>
  <si>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</si>
  <si>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</si>
  <si>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</si>
  <si>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</si>
  <si>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</si>
  <si>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</si>
  <si>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</si>
  <si>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</si>
  <si>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</si>
  <si>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</si>
  <si>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</si>
  <si>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</si>
  <si>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</si>
  <si>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</si>
  <si>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</si>
  <si>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</si>
  <si>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</si>
  <si>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к проекту решения Думы</t>
  </si>
  <si>
    <t>Ханкайского муниципального района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</si>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</sst>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2" fillId="0" borderId="0" xfId="0" applyFont="1" applyFill="1" applyBorder="1"/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/>
    <xf numFmtId="165" fontId="4" fillId="2" borderId="1" xfId="0" applyNumberFormat="1" applyFont="1" applyFill="1" applyBorder="1"/>
    <xf numFmtId="165" fontId="4" fillId="0" borderId="1" xfId="0" applyNumberFormat="1" applyFont="1" applyFill="1" applyBorder="1"/>
    <xf numFmtId="165" fontId="6" fillId="2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165" fontId="10" fillId="2" borderId="1" xfId="0" applyNumberFormat="1" applyFont="1" applyFill="1" applyBorder="1" applyAlignment="1">
      <alignment horizontal="right" vertical="top" shrinkToFit="1"/>
    </xf>
    <xf numFmtId="165" fontId="9" fillId="2" borderId="1" xfId="0" applyNumberFormat="1" applyFont="1" applyFill="1" applyBorder="1" applyAlignment="1">
      <alignment horizontal="right" vertical="top" shrinkToFit="1"/>
    </xf>
    <xf numFmtId="165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 shrinkToFit="1"/>
    </xf>
    <xf numFmtId="165" fontId="10" fillId="2" borderId="0" xfId="0" applyNumberFormat="1" applyFont="1" applyFill="1" applyBorder="1" applyAlignment="1">
      <alignment horizontal="right" vertical="top" shrinkToFit="1"/>
    </xf>
    <xf numFmtId="165" fontId="10" fillId="2" borderId="2" xfId="0" applyNumberFormat="1" applyFont="1" applyFill="1" applyBorder="1" applyAlignment="1">
      <alignment horizontal="right" vertical="top" shrinkToFit="1"/>
    </xf>
    <xf numFmtId="165" fontId="6" fillId="2" borderId="0" xfId="0" applyNumberFormat="1" applyFont="1" applyFill="1" applyAlignment="1">
      <alignment vertical="top"/>
    </xf>
    <xf numFmtId="165" fontId="2" fillId="2" borderId="0" xfId="0" applyNumberFormat="1" applyFont="1" applyFill="1"/>
    <xf numFmtId="165" fontId="6" fillId="2" borderId="0" xfId="0" applyNumberFormat="1" applyFont="1" applyFill="1"/>
    <xf numFmtId="165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5" fontId="17" fillId="2" borderId="0" xfId="0" applyNumberFormat="1" applyFont="1" applyFill="1"/>
    <xf numFmtId="165" fontId="15" fillId="2" borderId="1" xfId="0" applyNumberFormat="1" applyFont="1" applyFill="1" applyBorder="1" applyAlignment="1">
      <alignment horizontal="right" vertical="top" shrinkToFit="1"/>
    </xf>
    <xf numFmtId="165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2" sqref="C2:C3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50" t="s">
        <v>361</v>
      </c>
    </row>
    <row r="2" spans="1:4" x14ac:dyDescent="0.3">
      <c r="C2" s="150" t="s">
        <v>536</v>
      </c>
    </row>
    <row r="3" spans="1:4" x14ac:dyDescent="0.3">
      <c r="C3" s="150" t="s">
        <v>537</v>
      </c>
    </row>
    <row r="4" spans="1:4" x14ac:dyDescent="0.3">
      <c r="C4" s="150"/>
    </row>
    <row r="5" spans="1:4" x14ac:dyDescent="0.3">
      <c r="C5" s="22" t="s">
        <v>361</v>
      </c>
      <c r="D5" s="9"/>
    </row>
    <row r="6" spans="1:4" x14ac:dyDescent="0.3">
      <c r="C6" s="22" t="s">
        <v>533</v>
      </c>
      <c r="D6" s="9"/>
    </row>
    <row r="7" spans="1:4" x14ac:dyDescent="0.3">
      <c r="C7" s="22" t="s">
        <v>532</v>
      </c>
      <c r="D7" s="9"/>
    </row>
    <row r="8" spans="1:4" x14ac:dyDescent="0.3">
      <c r="B8" s="106"/>
      <c r="C8" s="105" t="s">
        <v>534</v>
      </c>
    </row>
    <row r="9" spans="1:4" x14ac:dyDescent="0.3">
      <c r="B9" s="22"/>
      <c r="C9" s="22"/>
    </row>
    <row r="10" spans="1:4" s="8" customFormat="1" x14ac:dyDescent="0.25">
      <c r="A10" s="153" t="s">
        <v>226</v>
      </c>
      <c r="B10" s="153"/>
      <c r="C10" s="153"/>
    </row>
    <row r="11" spans="1:4" ht="37.5" customHeight="1" x14ac:dyDescent="0.25">
      <c r="A11" s="152" t="s">
        <v>485</v>
      </c>
      <c r="B11" s="152"/>
      <c r="C11" s="152"/>
    </row>
    <row r="12" spans="1:4" x14ac:dyDescent="0.25">
      <c r="A12" s="24"/>
      <c r="B12" s="24"/>
      <c r="C12" s="24"/>
    </row>
    <row r="13" spans="1:4" x14ac:dyDescent="0.3">
      <c r="A13" s="22" t="s">
        <v>227</v>
      </c>
      <c r="B13" s="20"/>
      <c r="C13" s="25"/>
    </row>
    <row r="14" spans="1:4" x14ac:dyDescent="0.3">
      <c r="A14" s="22"/>
      <c r="C14" s="22" t="s">
        <v>228</v>
      </c>
    </row>
    <row r="15" spans="1:4" ht="56.25" x14ac:dyDescent="0.25">
      <c r="A15" s="26" t="s">
        <v>229</v>
      </c>
      <c r="B15" s="26" t="s">
        <v>230</v>
      </c>
      <c r="C15" s="26" t="s">
        <v>366</v>
      </c>
    </row>
    <row r="16" spans="1:4" ht="37.5" x14ac:dyDescent="0.3">
      <c r="A16" s="27" t="s">
        <v>231</v>
      </c>
      <c r="B16" s="28" t="s">
        <v>232</v>
      </c>
      <c r="C16" s="117">
        <f>C17+C18</f>
        <v>15562.608000000007</v>
      </c>
    </row>
    <row r="17" spans="1:3" ht="56.25" x14ac:dyDescent="0.3">
      <c r="A17" s="27" t="s">
        <v>233</v>
      </c>
      <c r="B17" s="28" t="s">
        <v>234</v>
      </c>
      <c r="C17" s="117">
        <v>-481954.69799999997</v>
      </c>
    </row>
    <row r="18" spans="1:3" ht="56.25" x14ac:dyDescent="0.3">
      <c r="A18" s="27" t="s">
        <v>235</v>
      </c>
      <c r="B18" s="28" t="s">
        <v>236</v>
      </c>
      <c r="C18" s="117">
        <v>497517.30599999998</v>
      </c>
    </row>
    <row r="19" spans="1:3" x14ac:dyDescent="0.3">
      <c r="A19" s="27"/>
      <c r="B19" s="29" t="s">
        <v>237</v>
      </c>
      <c r="C19" s="118">
        <f>C16</f>
        <v>15562.608000000007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3" zoomScaleNormal="100" zoomScaleSheetLayoutView="93" workbookViewId="0">
      <selection activeCell="C1" sqref="C1:C3"/>
    </sheetView>
  </sheetViews>
  <sheetFormatPr defaultRowHeight="18.75" x14ac:dyDescent="0.3"/>
  <cols>
    <col min="1" max="1" width="28" style="31" customWidth="1"/>
    <col min="2" max="2" width="78.42578125" style="32" customWidth="1"/>
    <col min="3" max="3" width="18" style="128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50" t="s">
        <v>362</v>
      </c>
    </row>
    <row r="2" spans="1:4" x14ac:dyDescent="0.3">
      <c r="C2" s="150" t="s">
        <v>536</v>
      </c>
    </row>
    <row r="3" spans="1:4" x14ac:dyDescent="0.3">
      <c r="C3" s="150" t="s">
        <v>537</v>
      </c>
    </row>
    <row r="4" spans="1:4" x14ac:dyDescent="0.3">
      <c r="C4" s="119"/>
    </row>
    <row r="5" spans="1:4" x14ac:dyDescent="0.3">
      <c r="C5" s="119" t="s">
        <v>457</v>
      </c>
      <c r="D5" s="12"/>
    </row>
    <row r="6" spans="1:4" x14ac:dyDescent="0.3">
      <c r="C6" s="146" t="s">
        <v>533</v>
      </c>
      <c r="D6" s="12"/>
    </row>
    <row r="7" spans="1:4" x14ac:dyDescent="0.3">
      <c r="C7" s="146" t="s">
        <v>532</v>
      </c>
      <c r="D7" s="12"/>
    </row>
    <row r="8" spans="1:4" x14ac:dyDescent="0.3">
      <c r="C8" s="146" t="s">
        <v>534</v>
      </c>
      <c r="D8" s="12"/>
    </row>
    <row r="9" spans="1:4" x14ac:dyDescent="0.3">
      <c r="B9" s="155"/>
      <c r="C9" s="155"/>
      <c r="D9" s="15"/>
    </row>
    <row r="10" spans="1:4" x14ac:dyDescent="0.3">
      <c r="A10" s="156" t="s">
        <v>369</v>
      </c>
      <c r="B10" s="156"/>
      <c r="C10" s="156"/>
    </row>
    <row r="11" spans="1:4" x14ac:dyDescent="0.3">
      <c r="A11" s="154" t="s">
        <v>486</v>
      </c>
      <c r="B11" s="154"/>
      <c r="C11" s="154"/>
    </row>
    <row r="12" spans="1:4" x14ac:dyDescent="0.3">
      <c r="C12" s="120" t="s">
        <v>238</v>
      </c>
    </row>
    <row r="13" spans="1:4" ht="57.75" customHeight="1" x14ac:dyDescent="0.3">
      <c r="A13" s="34" t="s">
        <v>229</v>
      </c>
      <c r="B13" s="35" t="s">
        <v>239</v>
      </c>
      <c r="C13" s="121" t="s">
        <v>366</v>
      </c>
    </row>
    <row r="14" spans="1:4" x14ac:dyDescent="0.3">
      <c r="A14" s="36" t="s">
        <v>240</v>
      </c>
      <c r="B14" s="37" t="s">
        <v>241</v>
      </c>
      <c r="C14" s="122">
        <f>C15+C19+C23+C25+C29+C31+C33+C36+C17</f>
        <v>217869</v>
      </c>
    </row>
    <row r="15" spans="1:4" x14ac:dyDescent="0.3">
      <c r="A15" s="36" t="s">
        <v>242</v>
      </c>
      <c r="B15" s="38" t="s">
        <v>243</v>
      </c>
      <c r="C15" s="117">
        <f>SUM(C16:C16)</f>
        <v>173421</v>
      </c>
    </row>
    <row r="16" spans="1:4" x14ac:dyDescent="0.3">
      <c r="A16" s="36" t="s">
        <v>244</v>
      </c>
      <c r="B16" s="38" t="s">
        <v>245</v>
      </c>
      <c r="C16" s="117">
        <v>173421</v>
      </c>
    </row>
    <row r="17" spans="1:3" ht="37.5" x14ac:dyDescent="0.3">
      <c r="A17" s="36" t="s">
        <v>246</v>
      </c>
      <c r="B17" s="38" t="s">
        <v>247</v>
      </c>
      <c r="C17" s="117">
        <f>C18</f>
        <v>8009</v>
      </c>
    </row>
    <row r="18" spans="1:3" ht="37.5" x14ac:dyDescent="0.3">
      <c r="A18" s="36" t="s">
        <v>248</v>
      </c>
      <c r="B18" s="38" t="s">
        <v>249</v>
      </c>
      <c r="C18" s="117">
        <v>8009</v>
      </c>
    </row>
    <row r="19" spans="1:3" x14ac:dyDescent="0.3">
      <c r="A19" s="36" t="s">
        <v>250</v>
      </c>
      <c r="B19" s="38" t="s">
        <v>251</v>
      </c>
      <c r="C19" s="117">
        <f>SUM(C20:C22)</f>
        <v>13429</v>
      </c>
    </row>
    <row r="20" spans="1:3" ht="37.5" x14ac:dyDescent="0.3">
      <c r="A20" s="36" t="s">
        <v>252</v>
      </c>
      <c r="B20" s="38" t="s">
        <v>253</v>
      </c>
      <c r="C20" s="117">
        <v>12050</v>
      </c>
    </row>
    <row r="21" spans="1:3" x14ac:dyDescent="0.3">
      <c r="A21" s="36" t="s">
        <v>254</v>
      </c>
      <c r="B21" s="38" t="s">
        <v>255</v>
      </c>
      <c r="C21" s="117">
        <v>944</v>
      </c>
    </row>
    <row r="22" spans="1:3" ht="37.5" x14ac:dyDescent="0.3">
      <c r="A22" s="36" t="s">
        <v>256</v>
      </c>
      <c r="B22" s="38" t="s">
        <v>257</v>
      </c>
      <c r="C22" s="117">
        <v>435</v>
      </c>
    </row>
    <row r="23" spans="1:3" x14ac:dyDescent="0.3">
      <c r="A23" s="36" t="s">
        <v>258</v>
      </c>
      <c r="B23" s="38" t="s">
        <v>259</v>
      </c>
      <c r="C23" s="117">
        <f>C24</f>
        <v>2000</v>
      </c>
    </row>
    <row r="24" spans="1:3" ht="37.5" x14ac:dyDescent="0.3">
      <c r="A24" s="36" t="s">
        <v>260</v>
      </c>
      <c r="B24" s="38" t="s">
        <v>261</v>
      </c>
      <c r="C24" s="117">
        <v>2000</v>
      </c>
    </row>
    <row r="25" spans="1:3" ht="56.25" x14ac:dyDescent="0.3">
      <c r="A25" s="36" t="s">
        <v>262</v>
      </c>
      <c r="B25" s="39" t="s">
        <v>263</v>
      </c>
      <c r="C25" s="117">
        <f>SUM(C26:C28)</f>
        <v>16303</v>
      </c>
    </row>
    <row r="26" spans="1:3" ht="111.75" customHeight="1" x14ac:dyDescent="0.3">
      <c r="A26" s="36" t="s">
        <v>518</v>
      </c>
      <c r="B26" s="38" t="s">
        <v>517</v>
      </c>
      <c r="C26" s="117">
        <v>9741</v>
      </c>
    </row>
    <row r="27" spans="1:3" ht="37.5" customHeight="1" x14ac:dyDescent="0.3">
      <c r="A27" s="36" t="s">
        <v>515</v>
      </c>
      <c r="B27" s="38" t="s">
        <v>514</v>
      </c>
      <c r="C27" s="123">
        <v>1225</v>
      </c>
    </row>
    <row r="28" spans="1:3" ht="93.75" x14ac:dyDescent="0.3">
      <c r="A28" s="36" t="s">
        <v>516</v>
      </c>
      <c r="B28" s="38" t="s">
        <v>264</v>
      </c>
      <c r="C28" s="117">
        <v>5337</v>
      </c>
    </row>
    <row r="29" spans="1:3" ht="24" customHeight="1" x14ac:dyDescent="0.3">
      <c r="A29" s="36" t="s">
        <v>265</v>
      </c>
      <c r="B29" s="39" t="s">
        <v>266</v>
      </c>
      <c r="C29" s="117">
        <f>SUM(C30:C30)</f>
        <v>740</v>
      </c>
    </row>
    <row r="30" spans="1:3" x14ac:dyDescent="0.3">
      <c r="A30" s="36" t="s">
        <v>267</v>
      </c>
      <c r="B30" s="38" t="s">
        <v>268</v>
      </c>
      <c r="C30" s="117">
        <v>740</v>
      </c>
    </row>
    <row r="31" spans="1:3" ht="37.5" x14ac:dyDescent="0.3">
      <c r="A31" s="36" t="s">
        <v>269</v>
      </c>
      <c r="B31" s="38" t="s">
        <v>270</v>
      </c>
      <c r="C31" s="117">
        <f>C32</f>
        <v>767</v>
      </c>
    </row>
    <row r="32" spans="1:3" ht="36.75" customHeight="1" x14ac:dyDescent="0.3">
      <c r="A32" s="36" t="s">
        <v>271</v>
      </c>
      <c r="B32" s="38" t="s">
        <v>272</v>
      </c>
      <c r="C32" s="117">
        <v>767</v>
      </c>
    </row>
    <row r="33" spans="1:3" ht="37.5" x14ac:dyDescent="0.3">
      <c r="A33" s="36" t="s">
        <v>273</v>
      </c>
      <c r="B33" s="38" t="s">
        <v>274</v>
      </c>
      <c r="C33" s="117">
        <f>C34+C35</f>
        <v>1800</v>
      </c>
    </row>
    <row r="34" spans="1:3" ht="112.5" x14ac:dyDescent="0.3">
      <c r="A34" s="36" t="s">
        <v>275</v>
      </c>
      <c r="B34" s="40" t="s">
        <v>276</v>
      </c>
      <c r="C34" s="117">
        <v>1000</v>
      </c>
    </row>
    <row r="35" spans="1:3" ht="56.25" x14ac:dyDescent="0.3">
      <c r="A35" s="36" t="s">
        <v>525</v>
      </c>
      <c r="B35" s="38" t="s">
        <v>277</v>
      </c>
      <c r="C35" s="117">
        <v>800</v>
      </c>
    </row>
    <row r="36" spans="1:3" x14ac:dyDescent="0.3">
      <c r="A36" s="36" t="s">
        <v>278</v>
      </c>
      <c r="B36" s="39" t="s">
        <v>279</v>
      </c>
      <c r="C36" s="123">
        <f>C37+C38+C39+C40+C41</f>
        <v>1400</v>
      </c>
    </row>
    <row r="37" spans="1:3" ht="37.5" x14ac:dyDescent="0.3">
      <c r="A37" s="36" t="s">
        <v>280</v>
      </c>
      <c r="B37" s="41" t="s">
        <v>281</v>
      </c>
      <c r="C37" s="124">
        <v>55</v>
      </c>
    </row>
    <row r="38" spans="1:3" ht="131.25" x14ac:dyDescent="0.3">
      <c r="A38" s="36" t="s">
        <v>282</v>
      </c>
      <c r="B38" s="41" t="s">
        <v>283</v>
      </c>
      <c r="C38" s="124">
        <v>215</v>
      </c>
    </row>
    <row r="39" spans="1:3" ht="37.5" x14ac:dyDescent="0.3">
      <c r="A39" s="36" t="s">
        <v>465</v>
      </c>
      <c r="B39" s="41" t="s">
        <v>466</v>
      </c>
      <c r="C39" s="124">
        <v>5</v>
      </c>
    </row>
    <row r="40" spans="1:3" ht="75" x14ac:dyDescent="0.3">
      <c r="A40" s="36" t="s">
        <v>284</v>
      </c>
      <c r="B40" s="38" t="s">
        <v>285</v>
      </c>
      <c r="C40" s="123">
        <v>165</v>
      </c>
    </row>
    <row r="41" spans="1:3" ht="41.25" customHeight="1" x14ac:dyDescent="0.3">
      <c r="A41" s="36" t="s">
        <v>286</v>
      </c>
      <c r="B41" s="41" t="s">
        <v>287</v>
      </c>
      <c r="C41" s="123">
        <v>960</v>
      </c>
    </row>
    <row r="42" spans="1:3" s="8" customFormat="1" ht="27.75" customHeight="1" collapsed="1" x14ac:dyDescent="0.3">
      <c r="A42" s="42" t="s">
        <v>288</v>
      </c>
      <c r="B42" s="42" t="s">
        <v>289</v>
      </c>
      <c r="C42" s="125">
        <f>C43</f>
        <v>264085.69800000003</v>
      </c>
    </row>
    <row r="43" spans="1:3" ht="38.25" customHeight="1" x14ac:dyDescent="0.3">
      <c r="A43" s="43" t="s">
        <v>290</v>
      </c>
      <c r="B43" s="43" t="s">
        <v>386</v>
      </c>
      <c r="C43" s="124">
        <f>C46+C44</f>
        <v>264085.69800000003</v>
      </c>
    </row>
    <row r="44" spans="1:3" ht="37.5" x14ac:dyDescent="0.3">
      <c r="A44" s="43" t="s">
        <v>435</v>
      </c>
      <c r="B44" s="43" t="s">
        <v>436</v>
      </c>
      <c r="C44" s="124">
        <f>C45</f>
        <v>4018.7339999999999</v>
      </c>
    </row>
    <row r="45" spans="1:3" x14ac:dyDescent="0.3">
      <c r="A45" s="43" t="s">
        <v>437</v>
      </c>
      <c r="B45" s="43" t="s">
        <v>438</v>
      </c>
      <c r="C45" s="124">
        <v>4018.7339999999999</v>
      </c>
    </row>
    <row r="46" spans="1:3" ht="24" customHeight="1" x14ac:dyDescent="0.3">
      <c r="A46" s="44" t="s">
        <v>439</v>
      </c>
      <c r="B46" s="43" t="s">
        <v>440</v>
      </c>
      <c r="C46" s="124">
        <f>C51+C47+C48+C50+C49</f>
        <v>260066.96400000004</v>
      </c>
    </row>
    <row r="47" spans="1:3" ht="37.5" x14ac:dyDescent="0.3">
      <c r="A47" s="43" t="s">
        <v>443</v>
      </c>
      <c r="B47" s="43" t="s">
        <v>293</v>
      </c>
      <c r="C47" s="124">
        <f>13310.394+1090.057+182561+582.287+706.969+3317+48841+2722+275.285</f>
        <v>253405.99200000003</v>
      </c>
    </row>
    <row r="48" spans="1:3" ht="75.75" customHeight="1" x14ac:dyDescent="0.3">
      <c r="A48" s="43" t="s">
        <v>444</v>
      </c>
      <c r="B48" s="45" t="s">
        <v>512</v>
      </c>
      <c r="C48" s="124">
        <v>3380</v>
      </c>
    </row>
    <row r="49" spans="1:3" ht="56.25" x14ac:dyDescent="0.3">
      <c r="A49" s="43" t="s">
        <v>442</v>
      </c>
      <c r="B49" s="43" t="s">
        <v>292</v>
      </c>
      <c r="C49" s="124">
        <v>1170.5</v>
      </c>
    </row>
    <row r="50" spans="1:3" ht="74.25" customHeight="1" x14ac:dyDescent="0.3">
      <c r="A50" s="43" t="s">
        <v>526</v>
      </c>
      <c r="B50" s="45" t="s">
        <v>527</v>
      </c>
      <c r="C50" s="124">
        <v>266.47199999999998</v>
      </c>
    </row>
    <row r="51" spans="1:3" ht="37.5" x14ac:dyDescent="0.3">
      <c r="A51" s="43" t="s">
        <v>441</v>
      </c>
      <c r="B51" s="43" t="s">
        <v>291</v>
      </c>
      <c r="C51" s="124">
        <v>1844</v>
      </c>
    </row>
    <row r="52" spans="1:3" x14ac:dyDescent="0.3">
      <c r="A52" s="46"/>
      <c r="B52" s="47" t="s">
        <v>162</v>
      </c>
      <c r="C52" s="126">
        <f>C14+C42</f>
        <v>481954.69800000003</v>
      </c>
    </row>
    <row r="53" spans="1:3" x14ac:dyDescent="0.3">
      <c r="A53" s="48"/>
      <c r="B53" s="49"/>
      <c r="C53" s="127"/>
    </row>
    <row r="54" spans="1:3" x14ac:dyDescent="0.3">
      <c r="A54" s="48"/>
      <c r="B54" s="49"/>
      <c r="C54" s="127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view="pageBreakPreview" topLeftCell="A266" zoomScaleNormal="100" zoomScaleSheetLayoutView="100" workbookViewId="0">
      <selection activeCell="F305" sqref="F305"/>
    </sheetView>
  </sheetViews>
  <sheetFormatPr defaultRowHeight="18.75" outlineLevelRow="7" x14ac:dyDescent="0.3"/>
  <cols>
    <col min="1" max="1" width="89.7109375" style="50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50" t="s">
        <v>538</v>
      </c>
    </row>
    <row r="2" spans="1:8" x14ac:dyDescent="0.3">
      <c r="F2" s="150" t="s">
        <v>536</v>
      </c>
    </row>
    <row r="3" spans="1:8" x14ac:dyDescent="0.3">
      <c r="F3" s="150" t="s">
        <v>537</v>
      </c>
    </row>
    <row r="5" spans="1:8" x14ac:dyDescent="0.3">
      <c r="F5" s="104" t="s">
        <v>456</v>
      </c>
      <c r="G5" s="17"/>
    </row>
    <row r="6" spans="1:8" x14ac:dyDescent="0.3">
      <c r="F6" s="146" t="s">
        <v>533</v>
      </c>
      <c r="G6" s="16"/>
      <c r="H6" s="16"/>
    </row>
    <row r="7" spans="1:8" x14ac:dyDescent="0.3">
      <c r="F7" s="146" t="s">
        <v>532</v>
      </c>
      <c r="G7" s="16"/>
      <c r="H7" s="16"/>
    </row>
    <row r="8" spans="1:8" x14ac:dyDescent="0.3">
      <c r="D8" s="31"/>
      <c r="E8" s="31"/>
      <c r="F8" s="146" t="s">
        <v>534</v>
      </c>
    </row>
    <row r="9" spans="1:8" s="1" customFormat="1" x14ac:dyDescent="0.3">
      <c r="A9" s="159" t="s">
        <v>368</v>
      </c>
      <c r="B9" s="159"/>
      <c r="C9" s="159"/>
      <c r="D9" s="159"/>
      <c r="E9" s="159"/>
      <c r="F9" s="159"/>
    </row>
    <row r="10" spans="1:8" s="1" customFormat="1" ht="36" customHeight="1" x14ac:dyDescent="0.3">
      <c r="A10" s="158" t="s">
        <v>488</v>
      </c>
      <c r="B10" s="158"/>
      <c r="C10" s="158"/>
      <c r="D10" s="158"/>
      <c r="E10" s="158"/>
      <c r="F10" s="158"/>
    </row>
    <row r="11" spans="1:8" s="1" customFormat="1" x14ac:dyDescent="0.3">
      <c r="A11" s="51"/>
      <c r="B11" s="103"/>
      <c r="C11" s="103"/>
      <c r="D11" s="103"/>
      <c r="E11" s="103"/>
      <c r="F11" s="53" t="s">
        <v>360</v>
      </c>
    </row>
    <row r="12" spans="1:8" ht="28.5" customHeight="1" x14ac:dyDescent="0.25">
      <c r="A12" s="54" t="s">
        <v>0</v>
      </c>
      <c r="B12" s="55" t="s">
        <v>1</v>
      </c>
      <c r="C12" s="55" t="s">
        <v>2</v>
      </c>
      <c r="D12" s="55" t="s">
        <v>3</v>
      </c>
      <c r="E12" s="55" t="s">
        <v>4</v>
      </c>
      <c r="F12" s="56" t="s">
        <v>295</v>
      </c>
    </row>
    <row r="13" spans="1:8" s="3" customFormat="1" ht="40.5" customHeight="1" x14ac:dyDescent="0.25">
      <c r="A13" s="57" t="s">
        <v>5</v>
      </c>
      <c r="B13" s="58" t="s">
        <v>6</v>
      </c>
      <c r="C13" s="58" t="s">
        <v>7</v>
      </c>
      <c r="D13" s="58" t="s">
        <v>163</v>
      </c>
      <c r="E13" s="58" t="s">
        <v>8</v>
      </c>
      <c r="F13" s="129">
        <f>F14+F39+F33</f>
        <v>22684.75</v>
      </c>
      <c r="G13" s="10">
        <f>F14+F42</f>
        <v>8203.8559999999998</v>
      </c>
    </row>
    <row r="14" spans="1:8" outlineLevel="1" x14ac:dyDescent="0.25">
      <c r="A14" s="59" t="s">
        <v>9</v>
      </c>
      <c r="B14" s="60" t="s">
        <v>6</v>
      </c>
      <c r="C14" s="60" t="s">
        <v>10</v>
      </c>
      <c r="D14" s="60" t="s">
        <v>163</v>
      </c>
      <c r="E14" s="60" t="s">
        <v>8</v>
      </c>
      <c r="F14" s="130">
        <f>F15+F24</f>
        <v>5327.2499999999991</v>
      </c>
    </row>
    <row r="15" spans="1:8" ht="37.5" customHeight="1" outlineLevel="2" x14ac:dyDescent="0.25">
      <c r="A15" s="59" t="s">
        <v>11</v>
      </c>
      <c r="B15" s="60" t="s">
        <v>6</v>
      </c>
      <c r="C15" s="60" t="s">
        <v>12</v>
      </c>
      <c r="D15" s="60" t="s">
        <v>163</v>
      </c>
      <c r="E15" s="60" t="s">
        <v>8</v>
      </c>
      <c r="F15" s="130">
        <f>F16</f>
        <v>4904.2499999999991</v>
      </c>
    </row>
    <row r="16" spans="1:8" ht="20.25" customHeight="1" outlineLevel="4" x14ac:dyDescent="0.25">
      <c r="A16" s="59" t="s">
        <v>178</v>
      </c>
      <c r="B16" s="60" t="s">
        <v>6</v>
      </c>
      <c r="C16" s="60" t="s">
        <v>12</v>
      </c>
      <c r="D16" s="60" t="s">
        <v>164</v>
      </c>
      <c r="E16" s="60" t="s">
        <v>8</v>
      </c>
      <c r="F16" s="130">
        <f>F17</f>
        <v>4904.2499999999991</v>
      </c>
    </row>
    <row r="17" spans="1:6" ht="39" customHeight="1" outlineLevel="5" x14ac:dyDescent="0.25">
      <c r="A17" s="59" t="s">
        <v>13</v>
      </c>
      <c r="B17" s="60" t="s">
        <v>6</v>
      </c>
      <c r="C17" s="60" t="s">
        <v>12</v>
      </c>
      <c r="D17" s="60" t="s">
        <v>165</v>
      </c>
      <c r="E17" s="60" t="s">
        <v>8</v>
      </c>
      <c r="F17" s="130">
        <f>F18+F20+F22</f>
        <v>4904.2499999999991</v>
      </c>
    </row>
    <row r="18" spans="1:6" ht="57.75" customHeight="1" outlineLevel="6" x14ac:dyDescent="0.25">
      <c r="A18" s="59" t="s">
        <v>14</v>
      </c>
      <c r="B18" s="60" t="s">
        <v>6</v>
      </c>
      <c r="C18" s="60" t="s">
        <v>12</v>
      </c>
      <c r="D18" s="60" t="s">
        <v>165</v>
      </c>
      <c r="E18" s="60" t="s">
        <v>15</v>
      </c>
      <c r="F18" s="130">
        <f>F19</f>
        <v>4769.8499999999995</v>
      </c>
    </row>
    <row r="19" spans="1:6" ht="21.75" customHeight="1" outlineLevel="7" x14ac:dyDescent="0.25">
      <c r="A19" s="59" t="s">
        <v>16</v>
      </c>
      <c r="B19" s="60" t="s">
        <v>6</v>
      </c>
      <c r="C19" s="60" t="s">
        <v>12</v>
      </c>
      <c r="D19" s="60" t="s">
        <v>165</v>
      </c>
      <c r="E19" s="60" t="s">
        <v>17</v>
      </c>
      <c r="F19" s="131">
        <f>4598.24+171.61</f>
        <v>4769.8499999999995</v>
      </c>
    </row>
    <row r="20" spans="1:6" ht="21.75" customHeight="1" outlineLevel="6" x14ac:dyDescent="0.25">
      <c r="A20" s="59" t="s">
        <v>18</v>
      </c>
      <c r="B20" s="60" t="s">
        <v>6</v>
      </c>
      <c r="C20" s="60" t="s">
        <v>12</v>
      </c>
      <c r="D20" s="60" t="s">
        <v>165</v>
      </c>
      <c r="E20" s="60" t="s">
        <v>19</v>
      </c>
      <c r="F20" s="130">
        <f>F21</f>
        <v>132.4</v>
      </c>
    </row>
    <row r="21" spans="1:6" ht="37.5" outlineLevel="7" x14ac:dyDescent="0.25">
      <c r="A21" s="59" t="s">
        <v>20</v>
      </c>
      <c r="B21" s="60" t="s">
        <v>6</v>
      </c>
      <c r="C21" s="60" t="s">
        <v>12</v>
      </c>
      <c r="D21" s="60" t="s">
        <v>165</v>
      </c>
      <c r="E21" s="60" t="s">
        <v>21</v>
      </c>
      <c r="F21" s="132">
        <v>132.4</v>
      </c>
    </row>
    <row r="22" spans="1:6" outlineLevel="6" x14ac:dyDescent="0.25">
      <c r="A22" s="59" t="s">
        <v>22</v>
      </c>
      <c r="B22" s="60" t="s">
        <v>6</v>
      </c>
      <c r="C22" s="60" t="s">
        <v>12</v>
      </c>
      <c r="D22" s="60" t="s">
        <v>165</v>
      </c>
      <c r="E22" s="60" t="s">
        <v>23</v>
      </c>
      <c r="F22" s="130">
        <f>F23</f>
        <v>2</v>
      </c>
    </row>
    <row r="23" spans="1:6" outlineLevel="7" x14ac:dyDescent="0.25">
      <c r="A23" s="59" t="s">
        <v>24</v>
      </c>
      <c r="B23" s="60" t="s">
        <v>6</v>
      </c>
      <c r="C23" s="60" t="s">
        <v>12</v>
      </c>
      <c r="D23" s="60" t="s">
        <v>165</v>
      </c>
      <c r="E23" s="60" t="s">
        <v>25</v>
      </c>
      <c r="F23" s="132">
        <v>2</v>
      </c>
    </row>
    <row r="24" spans="1:6" outlineLevel="2" x14ac:dyDescent="0.25">
      <c r="A24" s="59" t="s">
        <v>26</v>
      </c>
      <c r="B24" s="60" t="s">
        <v>6</v>
      </c>
      <c r="C24" s="60" t="s">
        <v>27</v>
      </c>
      <c r="D24" s="60" t="s">
        <v>163</v>
      </c>
      <c r="E24" s="60" t="s">
        <v>8</v>
      </c>
      <c r="F24" s="130">
        <f>F25</f>
        <v>423</v>
      </c>
    </row>
    <row r="25" spans="1:6" ht="39.75" customHeight="1" outlineLevel="3" x14ac:dyDescent="0.25">
      <c r="A25" s="59" t="s">
        <v>414</v>
      </c>
      <c r="B25" s="60" t="s">
        <v>6</v>
      </c>
      <c r="C25" s="60" t="s">
        <v>27</v>
      </c>
      <c r="D25" s="60" t="s">
        <v>166</v>
      </c>
      <c r="E25" s="60" t="s">
        <v>8</v>
      </c>
      <c r="F25" s="130">
        <f>F26</f>
        <v>423</v>
      </c>
    </row>
    <row r="26" spans="1:6" ht="17.25" customHeight="1" outlineLevel="4" x14ac:dyDescent="0.25">
      <c r="A26" s="59" t="s">
        <v>415</v>
      </c>
      <c r="B26" s="60" t="s">
        <v>6</v>
      </c>
      <c r="C26" s="60" t="s">
        <v>27</v>
      </c>
      <c r="D26" s="60" t="s">
        <v>167</v>
      </c>
      <c r="E26" s="60" t="s">
        <v>8</v>
      </c>
      <c r="F26" s="130">
        <f>F27+F30</f>
        <v>423</v>
      </c>
    </row>
    <row r="27" spans="1:6" ht="37.5" customHeight="1" outlineLevel="5" x14ac:dyDescent="0.25">
      <c r="A27" s="59" t="s">
        <v>28</v>
      </c>
      <c r="B27" s="60" t="s">
        <v>6</v>
      </c>
      <c r="C27" s="60" t="s">
        <v>27</v>
      </c>
      <c r="D27" s="60" t="s">
        <v>168</v>
      </c>
      <c r="E27" s="60" t="s">
        <v>8</v>
      </c>
      <c r="F27" s="130">
        <f>F28</f>
        <v>395</v>
      </c>
    </row>
    <row r="28" spans="1:6" ht="21.75" customHeight="1" outlineLevel="6" x14ac:dyDescent="0.25">
      <c r="A28" s="59" t="s">
        <v>18</v>
      </c>
      <c r="B28" s="60" t="s">
        <v>6</v>
      </c>
      <c r="C28" s="60" t="s">
        <v>27</v>
      </c>
      <c r="D28" s="60" t="s">
        <v>168</v>
      </c>
      <c r="E28" s="60" t="s">
        <v>19</v>
      </c>
      <c r="F28" s="130">
        <f>F29</f>
        <v>395</v>
      </c>
    </row>
    <row r="29" spans="1:6" ht="37.5" outlineLevel="7" x14ac:dyDescent="0.25">
      <c r="A29" s="59" t="s">
        <v>20</v>
      </c>
      <c r="B29" s="60" t="s">
        <v>6</v>
      </c>
      <c r="C29" s="60" t="s">
        <v>27</v>
      </c>
      <c r="D29" s="60" t="s">
        <v>168</v>
      </c>
      <c r="E29" s="60" t="s">
        <v>21</v>
      </c>
      <c r="F29" s="132">
        <v>395</v>
      </c>
    </row>
    <row r="30" spans="1:6" outlineLevel="5" x14ac:dyDescent="0.25">
      <c r="A30" s="59" t="s">
        <v>29</v>
      </c>
      <c r="B30" s="60" t="s">
        <v>6</v>
      </c>
      <c r="C30" s="60" t="s">
        <v>27</v>
      </c>
      <c r="D30" s="60" t="s">
        <v>169</v>
      </c>
      <c r="E30" s="60" t="s">
        <v>8</v>
      </c>
      <c r="F30" s="130">
        <f>F31</f>
        <v>28</v>
      </c>
    </row>
    <row r="31" spans="1:6" ht="21.75" customHeight="1" outlineLevel="6" x14ac:dyDescent="0.25">
      <c r="A31" s="59" t="s">
        <v>18</v>
      </c>
      <c r="B31" s="60" t="s">
        <v>6</v>
      </c>
      <c r="C31" s="60" t="s">
        <v>27</v>
      </c>
      <c r="D31" s="60" t="s">
        <v>169</v>
      </c>
      <c r="E31" s="60" t="s">
        <v>19</v>
      </c>
      <c r="F31" s="130">
        <f>F32</f>
        <v>28</v>
      </c>
    </row>
    <row r="32" spans="1:6" ht="37.5" outlineLevel="7" x14ac:dyDescent="0.25">
      <c r="A32" s="59" t="s">
        <v>20</v>
      </c>
      <c r="B32" s="60" t="s">
        <v>6</v>
      </c>
      <c r="C32" s="60" t="s">
        <v>27</v>
      </c>
      <c r="D32" s="60" t="s">
        <v>169</v>
      </c>
      <c r="E32" s="60" t="s">
        <v>21</v>
      </c>
      <c r="F32" s="132">
        <v>28</v>
      </c>
    </row>
    <row r="33" spans="1:7" outlineLevel="7" x14ac:dyDescent="0.25">
      <c r="A33" s="59" t="s">
        <v>157</v>
      </c>
      <c r="B33" s="60" t="s">
        <v>6</v>
      </c>
      <c r="C33" s="60" t="s">
        <v>30</v>
      </c>
      <c r="D33" s="60" t="s">
        <v>163</v>
      </c>
      <c r="E33" s="60" t="s">
        <v>8</v>
      </c>
      <c r="F33" s="130">
        <f>F34</f>
        <v>1170.5</v>
      </c>
    </row>
    <row r="34" spans="1:7" outlineLevel="7" x14ac:dyDescent="0.25">
      <c r="A34" s="59" t="s">
        <v>158</v>
      </c>
      <c r="B34" s="60" t="s">
        <v>6</v>
      </c>
      <c r="C34" s="60" t="s">
        <v>159</v>
      </c>
      <c r="D34" s="60" t="s">
        <v>163</v>
      </c>
      <c r="E34" s="60" t="s">
        <v>8</v>
      </c>
      <c r="F34" s="130">
        <f>F35</f>
        <v>1170.5</v>
      </c>
    </row>
    <row r="35" spans="1:7" ht="20.25" customHeight="1" outlineLevel="7" x14ac:dyDescent="0.25">
      <c r="A35" s="59" t="s">
        <v>178</v>
      </c>
      <c r="B35" s="60" t="s">
        <v>6</v>
      </c>
      <c r="C35" s="60" t="s">
        <v>159</v>
      </c>
      <c r="D35" s="60" t="s">
        <v>164</v>
      </c>
      <c r="E35" s="60" t="s">
        <v>8</v>
      </c>
      <c r="F35" s="130">
        <f>F36</f>
        <v>1170.5</v>
      </c>
    </row>
    <row r="36" spans="1:7" ht="58.5" customHeight="1" outlineLevel="7" x14ac:dyDescent="0.25">
      <c r="A36" s="39" t="s">
        <v>504</v>
      </c>
      <c r="B36" s="60" t="s">
        <v>6</v>
      </c>
      <c r="C36" s="60" t="s">
        <v>159</v>
      </c>
      <c r="D36" s="61">
        <v>9909151180</v>
      </c>
      <c r="E36" s="60" t="s">
        <v>8</v>
      </c>
      <c r="F36" s="130">
        <f>F37</f>
        <v>1170.5</v>
      </c>
    </row>
    <row r="37" spans="1:7" outlineLevel="7" x14ac:dyDescent="0.25">
      <c r="A37" s="59" t="s">
        <v>31</v>
      </c>
      <c r="B37" s="60" t="s">
        <v>6</v>
      </c>
      <c r="C37" s="60" t="s">
        <v>159</v>
      </c>
      <c r="D37" s="62">
        <v>9909151180</v>
      </c>
      <c r="E37" s="60" t="s">
        <v>32</v>
      </c>
      <c r="F37" s="130">
        <f>F38</f>
        <v>1170.5</v>
      </c>
    </row>
    <row r="38" spans="1:7" outlineLevel="7" x14ac:dyDescent="0.25">
      <c r="A38" s="59" t="s">
        <v>160</v>
      </c>
      <c r="B38" s="60" t="s">
        <v>6</v>
      </c>
      <c r="C38" s="60" t="s">
        <v>159</v>
      </c>
      <c r="D38" s="62">
        <v>9909151180</v>
      </c>
      <c r="E38" s="60" t="s">
        <v>161</v>
      </c>
      <c r="F38" s="132">
        <v>1170.5</v>
      </c>
    </row>
    <row r="39" spans="1:7" ht="59.25" customHeight="1" outlineLevel="1" x14ac:dyDescent="0.25">
      <c r="A39" s="59" t="s">
        <v>33</v>
      </c>
      <c r="B39" s="60" t="s">
        <v>6</v>
      </c>
      <c r="C39" s="60" t="s">
        <v>34</v>
      </c>
      <c r="D39" s="60" t="s">
        <v>163</v>
      </c>
      <c r="E39" s="60" t="s">
        <v>8</v>
      </c>
      <c r="F39" s="130">
        <f>F40</f>
        <v>16187</v>
      </c>
    </row>
    <row r="40" spans="1:7" ht="36" customHeight="1" outlineLevel="2" x14ac:dyDescent="0.25">
      <c r="A40" s="59" t="s">
        <v>35</v>
      </c>
      <c r="B40" s="60" t="s">
        <v>6</v>
      </c>
      <c r="C40" s="60" t="s">
        <v>36</v>
      </c>
      <c r="D40" s="60" t="s">
        <v>163</v>
      </c>
      <c r="E40" s="60" t="s">
        <v>8</v>
      </c>
      <c r="F40" s="130">
        <f>F41</f>
        <v>16187</v>
      </c>
    </row>
    <row r="41" spans="1:7" ht="38.25" customHeight="1" outlineLevel="3" x14ac:dyDescent="0.25">
      <c r="A41" s="59" t="s">
        <v>420</v>
      </c>
      <c r="B41" s="60" t="s">
        <v>6</v>
      </c>
      <c r="C41" s="60" t="s">
        <v>36</v>
      </c>
      <c r="D41" s="60" t="s">
        <v>170</v>
      </c>
      <c r="E41" s="60" t="s">
        <v>8</v>
      </c>
      <c r="F41" s="130">
        <f>F42+F45</f>
        <v>16187</v>
      </c>
    </row>
    <row r="42" spans="1:7" ht="39.75" customHeight="1" outlineLevel="5" x14ac:dyDescent="0.25">
      <c r="A42" s="59" t="s">
        <v>37</v>
      </c>
      <c r="B42" s="60" t="s">
        <v>6</v>
      </c>
      <c r="C42" s="60" t="s">
        <v>36</v>
      </c>
      <c r="D42" s="63" t="s">
        <v>171</v>
      </c>
      <c r="E42" s="60" t="s">
        <v>8</v>
      </c>
      <c r="F42" s="130">
        <f>F43</f>
        <v>2876.6060000000002</v>
      </c>
    </row>
    <row r="43" spans="1:7" outlineLevel="6" x14ac:dyDescent="0.25">
      <c r="A43" s="59" t="s">
        <v>31</v>
      </c>
      <c r="B43" s="60" t="s">
        <v>6</v>
      </c>
      <c r="C43" s="60" t="s">
        <v>36</v>
      </c>
      <c r="D43" s="63" t="s">
        <v>171</v>
      </c>
      <c r="E43" s="60" t="s">
        <v>32</v>
      </c>
      <c r="F43" s="130">
        <f>F44</f>
        <v>2876.6060000000002</v>
      </c>
    </row>
    <row r="44" spans="1:7" outlineLevel="7" x14ac:dyDescent="0.25">
      <c r="A44" s="59" t="s">
        <v>38</v>
      </c>
      <c r="B44" s="60" t="s">
        <v>6</v>
      </c>
      <c r="C44" s="60" t="s">
        <v>36</v>
      </c>
      <c r="D44" s="63" t="s">
        <v>171</v>
      </c>
      <c r="E44" s="60" t="s">
        <v>39</v>
      </c>
      <c r="F44" s="132">
        <v>2876.6060000000002</v>
      </c>
    </row>
    <row r="45" spans="1:7" ht="75" customHeight="1" outlineLevel="7" x14ac:dyDescent="0.25">
      <c r="A45" s="59" t="s">
        <v>495</v>
      </c>
      <c r="B45" s="60" t="s">
        <v>6</v>
      </c>
      <c r="C45" s="60" t="s">
        <v>36</v>
      </c>
      <c r="D45" s="60" t="s">
        <v>390</v>
      </c>
      <c r="E45" s="60" t="s">
        <v>8</v>
      </c>
      <c r="F45" s="132">
        <f>F46</f>
        <v>13310.394</v>
      </c>
    </row>
    <row r="46" spans="1:7" outlineLevel="7" x14ac:dyDescent="0.25">
      <c r="A46" s="59" t="s">
        <v>31</v>
      </c>
      <c r="B46" s="60" t="s">
        <v>6</v>
      </c>
      <c r="C46" s="60" t="s">
        <v>36</v>
      </c>
      <c r="D46" s="60" t="s">
        <v>390</v>
      </c>
      <c r="E46" s="60" t="s">
        <v>32</v>
      </c>
      <c r="F46" s="132">
        <f>F47</f>
        <v>13310.394</v>
      </c>
    </row>
    <row r="47" spans="1:7" outlineLevel="7" x14ac:dyDescent="0.25">
      <c r="A47" s="59" t="s">
        <v>38</v>
      </c>
      <c r="B47" s="60" t="s">
        <v>6</v>
      </c>
      <c r="C47" s="60" t="s">
        <v>36</v>
      </c>
      <c r="D47" s="60" t="s">
        <v>390</v>
      </c>
      <c r="E47" s="60" t="s">
        <v>39</v>
      </c>
      <c r="F47" s="132">
        <v>13310.394</v>
      </c>
    </row>
    <row r="48" spans="1:7" s="3" customFormat="1" ht="37.5" x14ac:dyDescent="0.25">
      <c r="A48" s="57" t="s">
        <v>40</v>
      </c>
      <c r="B48" s="58" t="s">
        <v>41</v>
      </c>
      <c r="C48" s="58" t="s">
        <v>7</v>
      </c>
      <c r="D48" s="58" t="s">
        <v>163</v>
      </c>
      <c r="E48" s="58" t="s">
        <v>8</v>
      </c>
      <c r="F48" s="129">
        <f>F49+F135+F167+F198+F211+F217+F228+F249+F243+F141</f>
        <v>108339.34600000003</v>
      </c>
      <c r="G48" s="10" t="e">
        <f>F52+F57+F69+F74+F80+F83+F86+F91+F99+F106+F109+F117+F138+F149+F155+#REF!+F161+F164+F171+F177+F180+F191+F202+F205+F208+F214+F220+F223+F231+F237+F240+F246+F253</f>
        <v>#REF!</v>
      </c>
    </row>
    <row r="49" spans="1:6" outlineLevel="1" x14ac:dyDescent="0.25">
      <c r="A49" s="59" t="s">
        <v>9</v>
      </c>
      <c r="B49" s="60" t="s">
        <v>41</v>
      </c>
      <c r="C49" s="60" t="s">
        <v>10</v>
      </c>
      <c r="D49" s="60" t="s">
        <v>163</v>
      </c>
      <c r="E49" s="60" t="s">
        <v>8</v>
      </c>
      <c r="F49" s="130">
        <f>F50+F55+F62+F67+F72+F77</f>
        <v>58881.883000000009</v>
      </c>
    </row>
    <row r="50" spans="1:6" ht="37.5" outlineLevel="2" x14ac:dyDescent="0.25">
      <c r="A50" s="59" t="s">
        <v>42</v>
      </c>
      <c r="B50" s="60" t="s">
        <v>41</v>
      </c>
      <c r="C50" s="60" t="s">
        <v>43</v>
      </c>
      <c r="D50" s="60" t="s">
        <v>163</v>
      </c>
      <c r="E50" s="60" t="s">
        <v>8</v>
      </c>
      <c r="F50" s="130">
        <f>F51</f>
        <v>2039.78</v>
      </c>
    </row>
    <row r="51" spans="1:6" ht="19.5" customHeight="1" outlineLevel="3" x14ac:dyDescent="0.25">
      <c r="A51" s="59" t="s">
        <v>178</v>
      </c>
      <c r="B51" s="60" t="s">
        <v>41</v>
      </c>
      <c r="C51" s="60" t="s">
        <v>43</v>
      </c>
      <c r="D51" s="60" t="s">
        <v>164</v>
      </c>
      <c r="E51" s="60" t="s">
        <v>8</v>
      </c>
      <c r="F51" s="130">
        <f>F52</f>
        <v>2039.78</v>
      </c>
    </row>
    <row r="52" spans="1:6" outlineLevel="5" x14ac:dyDescent="0.25">
      <c r="A52" s="59" t="s">
        <v>44</v>
      </c>
      <c r="B52" s="60" t="s">
        <v>41</v>
      </c>
      <c r="C52" s="60" t="s">
        <v>43</v>
      </c>
      <c r="D52" s="60" t="s">
        <v>172</v>
      </c>
      <c r="E52" s="60" t="s">
        <v>8</v>
      </c>
      <c r="F52" s="130">
        <f>F53</f>
        <v>2039.78</v>
      </c>
    </row>
    <row r="53" spans="1:6" ht="59.25" customHeight="1" outlineLevel="6" x14ac:dyDescent="0.25">
      <c r="A53" s="59" t="s">
        <v>14</v>
      </c>
      <c r="B53" s="60" t="s">
        <v>41</v>
      </c>
      <c r="C53" s="60" t="s">
        <v>43</v>
      </c>
      <c r="D53" s="60" t="s">
        <v>172</v>
      </c>
      <c r="E53" s="60" t="s">
        <v>15</v>
      </c>
      <c r="F53" s="130">
        <f>F54</f>
        <v>2039.78</v>
      </c>
    </row>
    <row r="54" spans="1:6" ht="24" customHeight="1" outlineLevel="7" x14ac:dyDescent="0.25">
      <c r="A54" s="59" t="s">
        <v>16</v>
      </c>
      <c r="B54" s="60" t="s">
        <v>41</v>
      </c>
      <c r="C54" s="60" t="s">
        <v>43</v>
      </c>
      <c r="D54" s="60" t="s">
        <v>172</v>
      </c>
      <c r="E54" s="60" t="s">
        <v>17</v>
      </c>
      <c r="F54" s="132">
        <f>1964.8+74.98</f>
        <v>2039.78</v>
      </c>
    </row>
    <row r="55" spans="1:6" ht="58.5" customHeight="1" outlineLevel="2" x14ac:dyDescent="0.25">
      <c r="A55" s="59" t="s">
        <v>45</v>
      </c>
      <c r="B55" s="60" t="s">
        <v>41</v>
      </c>
      <c r="C55" s="60" t="s">
        <v>46</v>
      </c>
      <c r="D55" s="60" t="s">
        <v>163</v>
      </c>
      <c r="E55" s="60" t="s">
        <v>8</v>
      </c>
      <c r="F55" s="130">
        <f>F56</f>
        <v>12331.88</v>
      </c>
    </row>
    <row r="56" spans="1:6" ht="19.5" customHeight="1" outlineLevel="3" x14ac:dyDescent="0.25">
      <c r="A56" s="59" t="s">
        <v>178</v>
      </c>
      <c r="B56" s="60" t="s">
        <v>41</v>
      </c>
      <c r="C56" s="60" t="s">
        <v>46</v>
      </c>
      <c r="D56" s="60" t="s">
        <v>164</v>
      </c>
      <c r="E56" s="60" t="s">
        <v>8</v>
      </c>
      <c r="F56" s="130">
        <f>F57</f>
        <v>12331.88</v>
      </c>
    </row>
    <row r="57" spans="1:6" ht="39" customHeight="1" outlineLevel="5" x14ac:dyDescent="0.25">
      <c r="A57" s="59" t="s">
        <v>13</v>
      </c>
      <c r="B57" s="60" t="s">
        <v>41</v>
      </c>
      <c r="C57" s="60" t="s">
        <v>46</v>
      </c>
      <c r="D57" s="60" t="s">
        <v>165</v>
      </c>
      <c r="E57" s="60" t="s">
        <v>8</v>
      </c>
      <c r="F57" s="130">
        <f>F58+F60</f>
        <v>12331.88</v>
      </c>
    </row>
    <row r="58" spans="1:6" ht="61.5" customHeight="1" outlineLevel="6" x14ac:dyDescent="0.25">
      <c r="A58" s="59" t="s">
        <v>14</v>
      </c>
      <c r="B58" s="60" t="s">
        <v>41</v>
      </c>
      <c r="C58" s="60" t="s">
        <v>46</v>
      </c>
      <c r="D58" s="60" t="s">
        <v>165</v>
      </c>
      <c r="E58" s="60" t="s">
        <v>15</v>
      </c>
      <c r="F58" s="130">
        <f>F59</f>
        <v>12264.88</v>
      </c>
    </row>
    <row r="59" spans="1:6" ht="26.25" customHeight="1" outlineLevel="7" x14ac:dyDescent="0.25">
      <c r="A59" s="59" t="s">
        <v>16</v>
      </c>
      <c r="B59" s="60" t="s">
        <v>41</v>
      </c>
      <c r="C59" s="60" t="s">
        <v>46</v>
      </c>
      <c r="D59" s="60" t="s">
        <v>165</v>
      </c>
      <c r="E59" s="60" t="s">
        <v>17</v>
      </c>
      <c r="F59" s="132">
        <f>11823.5+441.38</f>
        <v>12264.88</v>
      </c>
    </row>
    <row r="60" spans="1:6" ht="21" customHeight="1" outlineLevel="6" x14ac:dyDescent="0.25">
      <c r="A60" s="59" t="s">
        <v>18</v>
      </c>
      <c r="B60" s="60" t="s">
        <v>41</v>
      </c>
      <c r="C60" s="60" t="s">
        <v>46</v>
      </c>
      <c r="D60" s="60" t="s">
        <v>165</v>
      </c>
      <c r="E60" s="60" t="s">
        <v>19</v>
      </c>
      <c r="F60" s="130">
        <f>F61</f>
        <v>67</v>
      </c>
    </row>
    <row r="61" spans="1:6" ht="37.5" outlineLevel="7" x14ac:dyDescent="0.25">
      <c r="A61" s="59" t="s">
        <v>20</v>
      </c>
      <c r="B61" s="60" t="s">
        <v>41</v>
      </c>
      <c r="C61" s="60" t="s">
        <v>46</v>
      </c>
      <c r="D61" s="60" t="s">
        <v>165</v>
      </c>
      <c r="E61" s="60" t="s">
        <v>21</v>
      </c>
      <c r="F61" s="132">
        <v>67</v>
      </c>
    </row>
    <row r="62" spans="1:6" outlineLevel="7" x14ac:dyDescent="0.25">
      <c r="A62" s="59" t="s">
        <v>528</v>
      </c>
      <c r="B62" s="60" t="s">
        <v>41</v>
      </c>
      <c r="C62" s="60" t="s">
        <v>529</v>
      </c>
      <c r="D62" s="60" t="s">
        <v>163</v>
      </c>
      <c r="E62" s="60" t="s">
        <v>8</v>
      </c>
      <c r="F62" s="132">
        <f>F63</f>
        <v>266.47199999999998</v>
      </c>
    </row>
    <row r="63" spans="1:6" ht="19.5" customHeight="1" outlineLevel="7" x14ac:dyDescent="0.25">
      <c r="A63" s="59" t="s">
        <v>178</v>
      </c>
      <c r="B63" s="60" t="s">
        <v>41</v>
      </c>
      <c r="C63" s="60" t="s">
        <v>529</v>
      </c>
      <c r="D63" s="60" t="s">
        <v>164</v>
      </c>
      <c r="E63" s="60" t="s">
        <v>8</v>
      </c>
      <c r="F63" s="132">
        <f>F64</f>
        <v>266.47199999999998</v>
      </c>
    </row>
    <row r="64" spans="1:6" ht="72.75" customHeight="1" outlineLevel="7" x14ac:dyDescent="0.25">
      <c r="A64" s="59" t="s">
        <v>530</v>
      </c>
      <c r="B64" s="60" t="s">
        <v>41</v>
      </c>
      <c r="C64" s="60" t="s">
        <v>529</v>
      </c>
      <c r="D64" s="60" t="s">
        <v>531</v>
      </c>
      <c r="E64" s="60" t="s">
        <v>8</v>
      </c>
      <c r="F64" s="132">
        <f>F65</f>
        <v>266.47199999999998</v>
      </c>
    </row>
    <row r="65" spans="1:6" ht="37.5" outlineLevel="7" x14ac:dyDescent="0.25">
      <c r="A65" s="59" t="s">
        <v>18</v>
      </c>
      <c r="B65" s="60" t="s">
        <v>41</v>
      </c>
      <c r="C65" s="60" t="s">
        <v>529</v>
      </c>
      <c r="D65" s="60" t="s">
        <v>531</v>
      </c>
      <c r="E65" s="60" t="s">
        <v>19</v>
      </c>
      <c r="F65" s="132">
        <f>F66</f>
        <v>266.47199999999998</v>
      </c>
    </row>
    <row r="66" spans="1:6" ht="37.5" outlineLevel="7" x14ac:dyDescent="0.25">
      <c r="A66" s="59" t="s">
        <v>20</v>
      </c>
      <c r="B66" s="60" t="s">
        <v>41</v>
      </c>
      <c r="C66" s="60" t="s">
        <v>529</v>
      </c>
      <c r="D66" s="60" t="s">
        <v>531</v>
      </c>
      <c r="E66" s="60" t="s">
        <v>21</v>
      </c>
      <c r="F66" s="132">
        <v>266.47199999999998</v>
      </c>
    </row>
    <row r="67" spans="1:6" ht="37.5" customHeight="1" outlineLevel="2" x14ac:dyDescent="0.25">
      <c r="A67" s="59" t="s">
        <v>11</v>
      </c>
      <c r="B67" s="60" t="s">
        <v>41</v>
      </c>
      <c r="C67" s="60" t="s">
        <v>12</v>
      </c>
      <c r="D67" s="60" t="s">
        <v>163</v>
      </c>
      <c r="E67" s="60" t="s">
        <v>8</v>
      </c>
      <c r="F67" s="130">
        <f>F68</f>
        <v>567.54</v>
      </c>
    </row>
    <row r="68" spans="1:6" ht="37.5" outlineLevel="4" x14ac:dyDescent="0.25">
      <c r="A68" s="59" t="s">
        <v>178</v>
      </c>
      <c r="B68" s="60" t="s">
        <v>41</v>
      </c>
      <c r="C68" s="60" t="s">
        <v>12</v>
      </c>
      <c r="D68" s="60" t="s">
        <v>164</v>
      </c>
      <c r="E68" s="60" t="s">
        <v>8</v>
      </c>
      <c r="F68" s="130">
        <f>F69</f>
        <v>567.54</v>
      </c>
    </row>
    <row r="69" spans="1:6" ht="21" customHeight="1" outlineLevel="5" x14ac:dyDescent="0.25">
      <c r="A69" s="59" t="s">
        <v>47</v>
      </c>
      <c r="B69" s="60" t="s">
        <v>41</v>
      </c>
      <c r="C69" s="60" t="s">
        <v>12</v>
      </c>
      <c r="D69" s="60" t="s">
        <v>173</v>
      </c>
      <c r="E69" s="60" t="s">
        <v>8</v>
      </c>
      <c r="F69" s="130">
        <f>F70</f>
        <v>567.54</v>
      </c>
    </row>
    <row r="70" spans="1:6" ht="57.75" customHeight="1" outlineLevel="6" x14ac:dyDescent="0.25">
      <c r="A70" s="59" t="s">
        <v>14</v>
      </c>
      <c r="B70" s="60" t="s">
        <v>41</v>
      </c>
      <c r="C70" s="60" t="s">
        <v>12</v>
      </c>
      <c r="D70" s="60" t="s">
        <v>173</v>
      </c>
      <c r="E70" s="60" t="s">
        <v>15</v>
      </c>
      <c r="F70" s="130">
        <f>F71</f>
        <v>567.54</v>
      </c>
    </row>
    <row r="71" spans="1:6" ht="22.5" customHeight="1" outlineLevel="7" x14ac:dyDescent="0.25">
      <c r="A71" s="59" t="s">
        <v>16</v>
      </c>
      <c r="B71" s="60" t="s">
        <v>41</v>
      </c>
      <c r="C71" s="60" t="s">
        <v>12</v>
      </c>
      <c r="D71" s="60" t="s">
        <v>173</v>
      </c>
      <c r="E71" s="60" t="s">
        <v>17</v>
      </c>
      <c r="F71" s="132">
        <f>547.5+20.04</f>
        <v>567.54</v>
      </c>
    </row>
    <row r="72" spans="1:6" outlineLevel="7" x14ac:dyDescent="0.25">
      <c r="A72" s="59" t="s">
        <v>445</v>
      </c>
      <c r="B72" s="60" t="s">
        <v>41</v>
      </c>
      <c r="C72" s="60" t="s">
        <v>446</v>
      </c>
      <c r="D72" s="60" t="s">
        <v>163</v>
      </c>
      <c r="E72" s="60" t="s">
        <v>8</v>
      </c>
      <c r="F72" s="132">
        <f>F73</f>
        <v>132.18</v>
      </c>
    </row>
    <row r="73" spans="1:6" ht="18.75" customHeight="1" outlineLevel="7" x14ac:dyDescent="0.25">
      <c r="A73" s="59" t="s">
        <v>178</v>
      </c>
      <c r="B73" s="60" t="s">
        <v>41</v>
      </c>
      <c r="C73" s="60" t="s">
        <v>446</v>
      </c>
      <c r="D73" s="60" t="s">
        <v>164</v>
      </c>
      <c r="E73" s="60" t="s">
        <v>8</v>
      </c>
      <c r="F73" s="132">
        <f>F74</f>
        <v>132.18</v>
      </c>
    </row>
    <row r="74" spans="1:6" ht="21" customHeight="1" outlineLevel="7" x14ac:dyDescent="0.25">
      <c r="A74" s="59" t="s">
        <v>447</v>
      </c>
      <c r="B74" s="60" t="s">
        <v>41</v>
      </c>
      <c r="C74" s="60" t="s">
        <v>446</v>
      </c>
      <c r="D74" s="60" t="s">
        <v>448</v>
      </c>
      <c r="E74" s="60" t="s">
        <v>8</v>
      </c>
      <c r="F74" s="132">
        <f>F75</f>
        <v>132.18</v>
      </c>
    </row>
    <row r="75" spans="1:6" outlineLevel="7" x14ac:dyDescent="0.25">
      <c r="A75" s="59" t="s">
        <v>22</v>
      </c>
      <c r="B75" s="60" t="s">
        <v>41</v>
      </c>
      <c r="C75" s="60" t="s">
        <v>446</v>
      </c>
      <c r="D75" s="60" t="s">
        <v>448</v>
      </c>
      <c r="E75" s="60" t="s">
        <v>23</v>
      </c>
      <c r="F75" s="132">
        <f>F76</f>
        <v>132.18</v>
      </c>
    </row>
    <row r="76" spans="1:6" outlineLevel="7" x14ac:dyDescent="0.25">
      <c r="A76" s="59" t="s">
        <v>449</v>
      </c>
      <c r="B76" s="60" t="s">
        <v>41</v>
      </c>
      <c r="C76" s="60" t="s">
        <v>446</v>
      </c>
      <c r="D76" s="60" t="s">
        <v>448</v>
      </c>
      <c r="E76" s="60" t="s">
        <v>450</v>
      </c>
      <c r="F76" s="132">
        <v>132.18</v>
      </c>
    </row>
    <row r="77" spans="1:6" outlineLevel="2" x14ac:dyDescent="0.25">
      <c r="A77" s="59" t="s">
        <v>26</v>
      </c>
      <c r="B77" s="60" t="s">
        <v>41</v>
      </c>
      <c r="C77" s="60" t="s">
        <v>27</v>
      </c>
      <c r="D77" s="60" t="s">
        <v>163</v>
      </c>
      <c r="E77" s="60" t="s">
        <v>8</v>
      </c>
      <c r="F77" s="130">
        <f>F78+F105+F98</f>
        <v>43544.03100000001</v>
      </c>
    </row>
    <row r="78" spans="1:6" ht="37.5" customHeight="1" outlineLevel="3" x14ac:dyDescent="0.25">
      <c r="A78" s="59" t="s">
        <v>414</v>
      </c>
      <c r="B78" s="60" t="s">
        <v>41</v>
      </c>
      <c r="C78" s="60" t="s">
        <v>27</v>
      </c>
      <c r="D78" s="60" t="s">
        <v>166</v>
      </c>
      <c r="E78" s="60" t="s">
        <v>8</v>
      </c>
      <c r="F78" s="130">
        <f>F79+F86+F91</f>
        <v>16953.27</v>
      </c>
    </row>
    <row r="79" spans="1:6" ht="18.75" customHeight="1" outlineLevel="4" x14ac:dyDescent="0.25">
      <c r="A79" s="59" t="s">
        <v>415</v>
      </c>
      <c r="B79" s="60" t="s">
        <v>41</v>
      </c>
      <c r="C79" s="60" t="s">
        <v>27</v>
      </c>
      <c r="D79" s="60" t="s">
        <v>174</v>
      </c>
      <c r="E79" s="60" t="s">
        <v>8</v>
      </c>
      <c r="F79" s="130">
        <f>F80+F83</f>
        <v>438.95</v>
      </c>
    </row>
    <row r="80" spans="1:6" ht="38.25" customHeight="1" outlineLevel="5" x14ac:dyDescent="0.25">
      <c r="A80" s="59" t="s">
        <v>28</v>
      </c>
      <c r="B80" s="60" t="s">
        <v>41</v>
      </c>
      <c r="C80" s="60" t="s">
        <v>27</v>
      </c>
      <c r="D80" s="60" t="s">
        <v>168</v>
      </c>
      <c r="E80" s="60" t="s">
        <v>8</v>
      </c>
      <c r="F80" s="130">
        <f>F81</f>
        <v>218.95</v>
      </c>
    </row>
    <row r="81" spans="1:6" ht="21.75" customHeight="1" outlineLevel="6" x14ac:dyDescent="0.25">
      <c r="A81" s="59" t="s">
        <v>18</v>
      </c>
      <c r="B81" s="60" t="s">
        <v>41</v>
      </c>
      <c r="C81" s="60" t="s">
        <v>27</v>
      </c>
      <c r="D81" s="60" t="s">
        <v>168</v>
      </c>
      <c r="E81" s="60" t="s">
        <v>19</v>
      </c>
      <c r="F81" s="130">
        <f>F82</f>
        <v>218.95</v>
      </c>
    </row>
    <row r="82" spans="1:6" ht="37.5" outlineLevel="7" x14ac:dyDescent="0.25">
      <c r="A82" s="59" t="s">
        <v>20</v>
      </c>
      <c r="B82" s="60" t="s">
        <v>41</v>
      </c>
      <c r="C82" s="60" t="s">
        <v>27</v>
      </c>
      <c r="D82" s="60" t="s">
        <v>168</v>
      </c>
      <c r="E82" s="60" t="s">
        <v>21</v>
      </c>
      <c r="F82" s="132">
        <v>218.95</v>
      </c>
    </row>
    <row r="83" spans="1:6" outlineLevel="7" x14ac:dyDescent="0.25">
      <c r="A83" s="59" t="s">
        <v>29</v>
      </c>
      <c r="B83" s="60" t="s">
        <v>41</v>
      </c>
      <c r="C83" s="60" t="s">
        <v>27</v>
      </c>
      <c r="D83" s="60" t="s">
        <v>169</v>
      </c>
      <c r="E83" s="60" t="s">
        <v>8</v>
      </c>
      <c r="F83" s="130">
        <f>F84</f>
        <v>220</v>
      </c>
    </row>
    <row r="84" spans="1:6" ht="23.25" customHeight="1" outlineLevel="7" x14ac:dyDescent="0.25">
      <c r="A84" s="59" t="s">
        <v>18</v>
      </c>
      <c r="B84" s="60" t="s">
        <v>41</v>
      </c>
      <c r="C84" s="60" t="s">
        <v>27</v>
      </c>
      <c r="D84" s="60" t="s">
        <v>169</v>
      </c>
      <c r="E84" s="60" t="s">
        <v>19</v>
      </c>
      <c r="F84" s="130">
        <f>F85</f>
        <v>220</v>
      </c>
    </row>
    <row r="85" spans="1:6" ht="37.5" outlineLevel="7" x14ac:dyDescent="0.25">
      <c r="A85" s="59" t="s">
        <v>20</v>
      </c>
      <c r="B85" s="60" t="s">
        <v>41</v>
      </c>
      <c r="C85" s="60" t="s">
        <v>27</v>
      </c>
      <c r="D85" s="60" t="s">
        <v>169</v>
      </c>
      <c r="E85" s="60" t="s">
        <v>21</v>
      </c>
      <c r="F85" s="133">
        <v>220</v>
      </c>
    </row>
    <row r="86" spans="1:6" ht="38.25" customHeight="1" outlineLevel="5" x14ac:dyDescent="0.25">
      <c r="A86" s="59" t="s">
        <v>48</v>
      </c>
      <c r="B86" s="60" t="s">
        <v>41</v>
      </c>
      <c r="C86" s="60" t="s">
        <v>27</v>
      </c>
      <c r="D86" s="60" t="s">
        <v>175</v>
      </c>
      <c r="E86" s="60" t="s">
        <v>8</v>
      </c>
      <c r="F86" s="130">
        <f>F87+F89</f>
        <v>1050.0899999999999</v>
      </c>
    </row>
    <row r="87" spans="1:6" ht="20.25" customHeight="1" outlineLevel="6" x14ac:dyDescent="0.25">
      <c r="A87" s="59" t="s">
        <v>18</v>
      </c>
      <c r="B87" s="60" t="s">
        <v>41</v>
      </c>
      <c r="C87" s="60" t="s">
        <v>27</v>
      </c>
      <c r="D87" s="60" t="s">
        <v>175</v>
      </c>
      <c r="E87" s="60" t="s">
        <v>19</v>
      </c>
      <c r="F87" s="130">
        <f>F88</f>
        <v>857.41</v>
      </c>
    </row>
    <row r="88" spans="1:6" ht="37.5" outlineLevel="7" x14ac:dyDescent="0.25">
      <c r="A88" s="59" t="s">
        <v>20</v>
      </c>
      <c r="B88" s="60" t="s">
        <v>41</v>
      </c>
      <c r="C88" s="60" t="s">
        <v>27</v>
      </c>
      <c r="D88" s="60" t="s">
        <v>175</v>
      </c>
      <c r="E88" s="60" t="s">
        <v>21</v>
      </c>
      <c r="F88" s="132">
        <v>857.41</v>
      </c>
    </row>
    <row r="89" spans="1:6" outlineLevel="6" x14ac:dyDescent="0.25">
      <c r="A89" s="59" t="s">
        <v>22</v>
      </c>
      <c r="B89" s="60" t="s">
        <v>41</v>
      </c>
      <c r="C89" s="60" t="s">
        <v>27</v>
      </c>
      <c r="D89" s="60" t="s">
        <v>175</v>
      </c>
      <c r="E89" s="60" t="s">
        <v>23</v>
      </c>
      <c r="F89" s="130">
        <f>F90</f>
        <v>192.68</v>
      </c>
    </row>
    <row r="90" spans="1:6" outlineLevel="7" x14ac:dyDescent="0.25">
      <c r="A90" s="59" t="s">
        <v>24</v>
      </c>
      <c r="B90" s="60" t="s">
        <v>41</v>
      </c>
      <c r="C90" s="60" t="s">
        <v>27</v>
      </c>
      <c r="D90" s="60" t="s">
        <v>175</v>
      </c>
      <c r="E90" s="60" t="s">
        <v>25</v>
      </c>
      <c r="F90" s="132">
        <v>192.68</v>
      </c>
    </row>
    <row r="91" spans="1:6" ht="37.5" outlineLevel="5" x14ac:dyDescent="0.25">
      <c r="A91" s="59" t="s">
        <v>49</v>
      </c>
      <c r="B91" s="60" t="s">
        <v>41</v>
      </c>
      <c r="C91" s="60" t="s">
        <v>27</v>
      </c>
      <c r="D91" s="60" t="s">
        <v>176</v>
      </c>
      <c r="E91" s="60" t="s">
        <v>8</v>
      </c>
      <c r="F91" s="130">
        <f>F92+F94+F96</f>
        <v>15464.23</v>
      </c>
    </row>
    <row r="92" spans="1:6" ht="58.5" customHeight="1" outlineLevel="6" x14ac:dyDescent="0.25">
      <c r="A92" s="59" t="s">
        <v>14</v>
      </c>
      <c r="B92" s="60" t="s">
        <v>41</v>
      </c>
      <c r="C92" s="60" t="s">
        <v>27</v>
      </c>
      <c r="D92" s="60" t="s">
        <v>176</v>
      </c>
      <c r="E92" s="60" t="s">
        <v>15</v>
      </c>
      <c r="F92" s="130">
        <f>F93</f>
        <v>5830.77</v>
      </c>
    </row>
    <row r="93" spans="1:6" outlineLevel="7" x14ac:dyDescent="0.25">
      <c r="A93" s="59" t="s">
        <v>50</v>
      </c>
      <c r="B93" s="60" t="s">
        <v>41</v>
      </c>
      <c r="C93" s="60" t="s">
        <v>27</v>
      </c>
      <c r="D93" s="60" t="s">
        <v>176</v>
      </c>
      <c r="E93" s="60" t="s">
        <v>51</v>
      </c>
      <c r="F93" s="132">
        <f>5621+209.77</f>
        <v>5830.77</v>
      </c>
    </row>
    <row r="94" spans="1:6" ht="20.25" customHeight="1" outlineLevel="6" x14ac:dyDescent="0.25">
      <c r="A94" s="59" t="s">
        <v>18</v>
      </c>
      <c r="B94" s="60" t="s">
        <v>41</v>
      </c>
      <c r="C94" s="60" t="s">
        <v>27</v>
      </c>
      <c r="D94" s="60" t="s">
        <v>176</v>
      </c>
      <c r="E94" s="60" t="s">
        <v>19</v>
      </c>
      <c r="F94" s="130">
        <f>F95</f>
        <v>8501.4599999999991</v>
      </c>
    </row>
    <row r="95" spans="1:6" ht="37.5" outlineLevel="7" x14ac:dyDescent="0.25">
      <c r="A95" s="59" t="s">
        <v>20</v>
      </c>
      <c r="B95" s="60" t="s">
        <v>41</v>
      </c>
      <c r="C95" s="60" t="s">
        <v>27</v>
      </c>
      <c r="D95" s="60" t="s">
        <v>176</v>
      </c>
      <c r="E95" s="60" t="s">
        <v>21</v>
      </c>
      <c r="F95" s="132">
        <v>8501.4599999999991</v>
      </c>
    </row>
    <row r="96" spans="1:6" outlineLevel="6" x14ac:dyDescent="0.25">
      <c r="A96" s="59" t="s">
        <v>22</v>
      </c>
      <c r="B96" s="60" t="s">
        <v>41</v>
      </c>
      <c r="C96" s="60" t="s">
        <v>27</v>
      </c>
      <c r="D96" s="60" t="s">
        <v>176</v>
      </c>
      <c r="E96" s="60" t="s">
        <v>23</v>
      </c>
      <c r="F96" s="130">
        <f>F97</f>
        <v>1132</v>
      </c>
    </row>
    <row r="97" spans="1:6" outlineLevel="7" x14ac:dyDescent="0.25">
      <c r="A97" s="59" t="s">
        <v>24</v>
      </c>
      <c r="B97" s="60" t="s">
        <v>41</v>
      </c>
      <c r="C97" s="60" t="s">
        <v>27</v>
      </c>
      <c r="D97" s="60" t="s">
        <v>176</v>
      </c>
      <c r="E97" s="60" t="s">
        <v>25</v>
      </c>
      <c r="F97" s="132">
        <v>1132</v>
      </c>
    </row>
    <row r="98" spans="1:6" ht="58.5" customHeight="1" outlineLevel="7" x14ac:dyDescent="0.25">
      <c r="A98" s="59" t="s">
        <v>469</v>
      </c>
      <c r="B98" s="60" t="s">
        <v>41</v>
      </c>
      <c r="C98" s="60" t="s">
        <v>27</v>
      </c>
      <c r="D98" s="60" t="s">
        <v>177</v>
      </c>
      <c r="E98" s="60" t="s">
        <v>8</v>
      </c>
      <c r="F98" s="130">
        <f>F99+F102</f>
        <v>6256.0479999999998</v>
      </c>
    </row>
    <row r="99" spans="1:6" ht="37.5" outlineLevel="7" x14ac:dyDescent="0.25">
      <c r="A99" s="59" t="s">
        <v>463</v>
      </c>
      <c r="B99" s="60" t="s">
        <v>41</v>
      </c>
      <c r="C99" s="60" t="s">
        <v>27</v>
      </c>
      <c r="D99" s="60" t="s">
        <v>462</v>
      </c>
      <c r="E99" s="60" t="s">
        <v>8</v>
      </c>
      <c r="F99" s="130">
        <f>F100</f>
        <v>2237.3139999999999</v>
      </c>
    </row>
    <row r="100" spans="1:6" ht="37.5" outlineLevel="7" x14ac:dyDescent="0.25">
      <c r="A100" s="59" t="s">
        <v>53</v>
      </c>
      <c r="B100" s="60" t="s">
        <v>41</v>
      </c>
      <c r="C100" s="60" t="s">
        <v>27</v>
      </c>
      <c r="D100" s="60" t="s">
        <v>462</v>
      </c>
      <c r="E100" s="60" t="s">
        <v>54</v>
      </c>
      <c r="F100" s="130">
        <f>F101</f>
        <v>2237.3139999999999</v>
      </c>
    </row>
    <row r="101" spans="1:6" outlineLevel="7" x14ac:dyDescent="0.25">
      <c r="A101" s="59" t="s">
        <v>55</v>
      </c>
      <c r="B101" s="60" t="s">
        <v>41</v>
      </c>
      <c r="C101" s="60" t="s">
        <v>27</v>
      </c>
      <c r="D101" s="60" t="s">
        <v>462</v>
      </c>
      <c r="E101" s="60" t="s">
        <v>56</v>
      </c>
      <c r="F101" s="132">
        <v>2237.3139999999999</v>
      </c>
    </row>
    <row r="102" spans="1:6" ht="57" customHeight="1" outlineLevel="7" x14ac:dyDescent="0.25">
      <c r="A102" s="64" t="s">
        <v>506</v>
      </c>
      <c r="B102" s="60" t="s">
        <v>41</v>
      </c>
      <c r="C102" s="60" t="s">
        <v>27</v>
      </c>
      <c r="D102" s="60" t="s">
        <v>451</v>
      </c>
      <c r="E102" s="60" t="s">
        <v>8</v>
      </c>
      <c r="F102" s="132">
        <f>F103</f>
        <v>4018.7339999999999</v>
      </c>
    </row>
    <row r="103" spans="1:6" ht="37.5" outlineLevel="7" x14ac:dyDescent="0.25">
      <c r="A103" s="59" t="s">
        <v>53</v>
      </c>
      <c r="B103" s="60" t="s">
        <v>41</v>
      </c>
      <c r="C103" s="60" t="s">
        <v>27</v>
      </c>
      <c r="D103" s="60" t="s">
        <v>451</v>
      </c>
      <c r="E103" s="60" t="s">
        <v>54</v>
      </c>
      <c r="F103" s="132">
        <f>F104</f>
        <v>4018.7339999999999</v>
      </c>
    </row>
    <row r="104" spans="1:6" outlineLevel="7" x14ac:dyDescent="0.25">
      <c r="A104" s="59" t="s">
        <v>55</v>
      </c>
      <c r="B104" s="60" t="s">
        <v>41</v>
      </c>
      <c r="C104" s="60" t="s">
        <v>27</v>
      </c>
      <c r="D104" s="60" t="s">
        <v>451</v>
      </c>
      <c r="E104" s="60" t="s">
        <v>56</v>
      </c>
      <c r="F104" s="132">
        <v>4018.7339999999999</v>
      </c>
    </row>
    <row r="105" spans="1:6" ht="21" customHeight="1" outlineLevel="3" x14ac:dyDescent="0.25">
      <c r="A105" s="59" t="s">
        <v>178</v>
      </c>
      <c r="B105" s="60" t="s">
        <v>41</v>
      </c>
      <c r="C105" s="60" t="s">
        <v>27</v>
      </c>
      <c r="D105" s="60" t="s">
        <v>164</v>
      </c>
      <c r="E105" s="60" t="s">
        <v>8</v>
      </c>
      <c r="F105" s="130">
        <f>F106+F112+F120+F125+F130+F109+F117</f>
        <v>20334.713000000003</v>
      </c>
    </row>
    <row r="106" spans="1:6" ht="36.75" customHeight="1" outlineLevel="5" x14ac:dyDescent="0.25">
      <c r="A106" s="59" t="s">
        <v>13</v>
      </c>
      <c r="B106" s="60" t="s">
        <v>41</v>
      </c>
      <c r="C106" s="60" t="s">
        <v>27</v>
      </c>
      <c r="D106" s="60" t="s">
        <v>165</v>
      </c>
      <c r="E106" s="60" t="s">
        <v>8</v>
      </c>
      <c r="F106" s="130">
        <f>F107</f>
        <v>15850.4</v>
      </c>
    </row>
    <row r="107" spans="1:6" ht="59.25" customHeight="1" outlineLevel="6" x14ac:dyDescent="0.25">
      <c r="A107" s="59" t="s">
        <v>14</v>
      </c>
      <c r="B107" s="60" t="s">
        <v>41</v>
      </c>
      <c r="C107" s="60" t="s">
        <v>27</v>
      </c>
      <c r="D107" s="60" t="s">
        <v>165</v>
      </c>
      <c r="E107" s="60" t="s">
        <v>15</v>
      </c>
      <c r="F107" s="130">
        <f>F108</f>
        <v>15850.4</v>
      </c>
    </row>
    <row r="108" spans="1:6" ht="22.5" customHeight="1" outlineLevel="7" x14ac:dyDescent="0.25">
      <c r="A108" s="59" t="s">
        <v>16</v>
      </c>
      <c r="B108" s="60" t="s">
        <v>41</v>
      </c>
      <c r="C108" s="60" t="s">
        <v>27</v>
      </c>
      <c r="D108" s="60" t="s">
        <v>165</v>
      </c>
      <c r="E108" s="60" t="s">
        <v>17</v>
      </c>
      <c r="F108" s="132">
        <f>15291+559.4</f>
        <v>15850.4</v>
      </c>
    </row>
    <row r="109" spans="1:6" ht="37.5" customHeight="1" outlineLevel="7" x14ac:dyDescent="0.25">
      <c r="A109" s="59" t="s">
        <v>387</v>
      </c>
      <c r="B109" s="60" t="s">
        <v>41</v>
      </c>
      <c r="C109" s="60" t="s">
        <v>27</v>
      </c>
      <c r="D109" s="60" t="s">
        <v>388</v>
      </c>
      <c r="E109" s="60" t="s">
        <v>8</v>
      </c>
      <c r="F109" s="132">
        <f>F110</f>
        <v>73</v>
      </c>
    </row>
    <row r="110" spans="1:6" ht="58.5" customHeight="1" outlineLevel="7" x14ac:dyDescent="0.25">
      <c r="A110" s="59" t="s">
        <v>14</v>
      </c>
      <c r="B110" s="60" t="s">
        <v>41</v>
      </c>
      <c r="C110" s="60" t="s">
        <v>27</v>
      </c>
      <c r="D110" s="60" t="s">
        <v>388</v>
      </c>
      <c r="E110" s="60" t="s">
        <v>15</v>
      </c>
      <c r="F110" s="132">
        <f>F111</f>
        <v>73</v>
      </c>
    </row>
    <row r="111" spans="1:6" ht="19.5" customHeight="1" outlineLevel="7" x14ac:dyDescent="0.25">
      <c r="A111" s="59" t="s">
        <v>16</v>
      </c>
      <c r="B111" s="60" t="s">
        <v>41</v>
      </c>
      <c r="C111" s="60" t="s">
        <v>27</v>
      </c>
      <c r="D111" s="60" t="s">
        <v>388</v>
      </c>
      <c r="E111" s="60" t="s">
        <v>17</v>
      </c>
      <c r="F111" s="132">
        <f>70+3</f>
        <v>73</v>
      </c>
    </row>
    <row r="112" spans="1:6" ht="54.75" customHeight="1" outlineLevel="7" x14ac:dyDescent="0.25">
      <c r="A112" s="39" t="s">
        <v>503</v>
      </c>
      <c r="B112" s="60" t="s">
        <v>41</v>
      </c>
      <c r="C112" s="60" t="s">
        <v>27</v>
      </c>
      <c r="D112" s="60" t="s">
        <v>179</v>
      </c>
      <c r="E112" s="60" t="s">
        <v>8</v>
      </c>
      <c r="F112" s="130">
        <f>F113+F115</f>
        <v>1844</v>
      </c>
    </row>
    <row r="113" spans="1:6" ht="62.25" customHeight="1" outlineLevel="7" x14ac:dyDescent="0.25">
      <c r="A113" s="59" t="s">
        <v>14</v>
      </c>
      <c r="B113" s="60" t="s">
        <v>41</v>
      </c>
      <c r="C113" s="60" t="s">
        <v>27</v>
      </c>
      <c r="D113" s="60" t="s">
        <v>179</v>
      </c>
      <c r="E113" s="60" t="s">
        <v>15</v>
      </c>
      <c r="F113" s="130">
        <f>F114</f>
        <v>1202</v>
      </c>
    </row>
    <row r="114" spans="1:6" ht="24.75" customHeight="1" outlineLevel="7" x14ac:dyDescent="0.25">
      <c r="A114" s="59" t="s">
        <v>16</v>
      </c>
      <c r="B114" s="60" t="s">
        <v>41</v>
      </c>
      <c r="C114" s="60" t="s">
        <v>27</v>
      </c>
      <c r="D114" s="60" t="s">
        <v>179</v>
      </c>
      <c r="E114" s="60" t="s">
        <v>17</v>
      </c>
      <c r="F114" s="132">
        <v>1202</v>
      </c>
    </row>
    <row r="115" spans="1:6" ht="21" customHeight="1" outlineLevel="7" x14ac:dyDescent="0.25">
      <c r="A115" s="59" t="s">
        <v>18</v>
      </c>
      <c r="B115" s="60" t="s">
        <v>41</v>
      </c>
      <c r="C115" s="60" t="s">
        <v>27</v>
      </c>
      <c r="D115" s="60" t="s">
        <v>179</v>
      </c>
      <c r="E115" s="60" t="s">
        <v>19</v>
      </c>
      <c r="F115" s="130">
        <f>F116</f>
        <v>642</v>
      </c>
    </row>
    <row r="116" spans="1:6" ht="37.5" outlineLevel="7" x14ac:dyDescent="0.25">
      <c r="A116" s="59" t="s">
        <v>20</v>
      </c>
      <c r="B116" s="60" t="s">
        <v>41</v>
      </c>
      <c r="C116" s="60" t="s">
        <v>27</v>
      </c>
      <c r="D116" s="60" t="s">
        <v>179</v>
      </c>
      <c r="E116" s="60" t="s">
        <v>21</v>
      </c>
      <c r="F116" s="132">
        <v>642</v>
      </c>
    </row>
    <row r="117" spans="1:6" ht="20.25" customHeight="1" outlineLevel="7" x14ac:dyDescent="0.25">
      <c r="A117" s="59" t="s">
        <v>432</v>
      </c>
      <c r="B117" s="60" t="s">
        <v>41</v>
      </c>
      <c r="C117" s="60" t="s">
        <v>27</v>
      </c>
      <c r="D117" s="60" t="s">
        <v>431</v>
      </c>
      <c r="E117" s="60" t="s">
        <v>8</v>
      </c>
      <c r="F117" s="132">
        <f>F118</f>
        <v>188</v>
      </c>
    </row>
    <row r="118" spans="1:6" ht="19.5" customHeight="1" outlineLevel="7" x14ac:dyDescent="0.25">
      <c r="A118" s="59" t="s">
        <v>18</v>
      </c>
      <c r="B118" s="60" t="s">
        <v>41</v>
      </c>
      <c r="C118" s="60" t="s">
        <v>27</v>
      </c>
      <c r="D118" s="60" t="s">
        <v>431</v>
      </c>
      <c r="E118" s="60" t="s">
        <v>19</v>
      </c>
      <c r="F118" s="132">
        <f>F119</f>
        <v>188</v>
      </c>
    </row>
    <row r="119" spans="1:6" ht="37.5" outlineLevel="7" x14ac:dyDescent="0.25">
      <c r="A119" s="59" t="s">
        <v>20</v>
      </c>
      <c r="B119" s="60" t="s">
        <v>41</v>
      </c>
      <c r="C119" s="60" t="s">
        <v>27</v>
      </c>
      <c r="D119" s="60" t="s">
        <v>431</v>
      </c>
      <c r="E119" s="60" t="s">
        <v>21</v>
      </c>
      <c r="F119" s="132">
        <v>188</v>
      </c>
    </row>
    <row r="120" spans="1:6" ht="75.75" customHeight="1" outlineLevel="7" x14ac:dyDescent="0.25">
      <c r="A120" s="39" t="s">
        <v>501</v>
      </c>
      <c r="B120" s="60" t="s">
        <v>41</v>
      </c>
      <c r="C120" s="60" t="s">
        <v>27</v>
      </c>
      <c r="D120" s="60" t="s">
        <v>180</v>
      </c>
      <c r="E120" s="60" t="s">
        <v>8</v>
      </c>
      <c r="F120" s="130">
        <f>F121+F123</f>
        <v>1090.057</v>
      </c>
    </row>
    <row r="121" spans="1:6" ht="59.25" customHeight="1" outlineLevel="7" x14ac:dyDescent="0.25">
      <c r="A121" s="59" t="s">
        <v>14</v>
      </c>
      <c r="B121" s="60" t="s">
        <v>41</v>
      </c>
      <c r="C121" s="60" t="s">
        <v>27</v>
      </c>
      <c r="D121" s="60" t="s">
        <v>180</v>
      </c>
      <c r="E121" s="60" t="s">
        <v>15</v>
      </c>
      <c r="F121" s="130">
        <f>F122</f>
        <v>1018.057</v>
      </c>
    </row>
    <row r="122" spans="1:6" ht="22.5" customHeight="1" outlineLevel="7" x14ac:dyDescent="0.25">
      <c r="A122" s="59" t="s">
        <v>16</v>
      </c>
      <c r="B122" s="60" t="s">
        <v>41</v>
      </c>
      <c r="C122" s="60" t="s">
        <v>27</v>
      </c>
      <c r="D122" s="60" t="s">
        <v>180</v>
      </c>
      <c r="E122" s="60" t="s">
        <v>17</v>
      </c>
      <c r="F122" s="132">
        <v>1018.057</v>
      </c>
    </row>
    <row r="123" spans="1:6" ht="21" customHeight="1" outlineLevel="7" x14ac:dyDescent="0.25">
      <c r="A123" s="59" t="s">
        <v>18</v>
      </c>
      <c r="B123" s="60" t="s">
        <v>41</v>
      </c>
      <c r="C123" s="60" t="s">
        <v>27</v>
      </c>
      <c r="D123" s="60" t="s">
        <v>180</v>
      </c>
      <c r="E123" s="60" t="s">
        <v>19</v>
      </c>
      <c r="F123" s="130">
        <f>F124</f>
        <v>72</v>
      </c>
    </row>
    <row r="124" spans="1:6" ht="37.5" outlineLevel="7" x14ac:dyDescent="0.25">
      <c r="A124" s="59" t="s">
        <v>20</v>
      </c>
      <c r="B124" s="60" t="s">
        <v>41</v>
      </c>
      <c r="C124" s="60" t="s">
        <v>27</v>
      </c>
      <c r="D124" s="60" t="s">
        <v>180</v>
      </c>
      <c r="E124" s="60" t="s">
        <v>21</v>
      </c>
      <c r="F124" s="132">
        <v>72</v>
      </c>
    </row>
    <row r="125" spans="1:6" ht="55.5" customHeight="1" outlineLevel="7" x14ac:dyDescent="0.25">
      <c r="A125" s="39" t="s">
        <v>500</v>
      </c>
      <c r="B125" s="60" t="s">
        <v>41</v>
      </c>
      <c r="C125" s="60" t="s">
        <v>27</v>
      </c>
      <c r="D125" s="60" t="s">
        <v>181</v>
      </c>
      <c r="E125" s="60" t="s">
        <v>8</v>
      </c>
      <c r="F125" s="130">
        <f>F126+F128</f>
        <v>706.96900000000005</v>
      </c>
    </row>
    <row r="126" spans="1:6" ht="60" customHeight="1" outlineLevel="7" x14ac:dyDescent="0.25">
      <c r="A126" s="59" t="s">
        <v>14</v>
      </c>
      <c r="B126" s="60" t="s">
        <v>41</v>
      </c>
      <c r="C126" s="60" t="s">
        <v>27</v>
      </c>
      <c r="D126" s="60" t="s">
        <v>181</v>
      </c>
      <c r="E126" s="60" t="s">
        <v>15</v>
      </c>
      <c r="F126" s="130">
        <f>F127</f>
        <v>657.529</v>
      </c>
    </row>
    <row r="127" spans="1:6" ht="24" customHeight="1" outlineLevel="7" x14ac:dyDescent="0.25">
      <c r="A127" s="59" t="s">
        <v>16</v>
      </c>
      <c r="B127" s="60" t="s">
        <v>41</v>
      </c>
      <c r="C127" s="60" t="s">
        <v>27</v>
      </c>
      <c r="D127" s="60" t="s">
        <v>181</v>
      </c>
      <c r="E127" s="60" t="s">
        <v>17</v>
      </c>
      <c r="F127" s="132">
        <v>657.529</v>
      </c>
    </row>
    <row r="128" spans="1:6" ht="21" customHeight="1" outlineLevel="7" x14ac:dyDescent="0.25">
      <c r="A128" s="59" t="s">
        <v>18</v>
      </c>
      <c r="B128" s="60" t="s">
        <v>41</v>
      </c>
      <c r="C128" s="60" t="s">
        <v>27</v>
      </c>
      <c r="D128" s="60" t="s">
        <v>181</v>
      </c>
      <c r="E128" s="60" t="s">
        <v>19</v>
      </c>
      <c r="F128" s="132">
        <f>F129</f>
        <v>49.44</v>
      </c>
    </row>
    <row r="129" spans="1:6" ht="37.5" outlineLevel="7" x14ac:dyDescent="0.25">
      <c r="A129" s="59" t="s">
        <v>20</v>
      </c>
      <c r="B129" s="60" t="s">
        <v>41</v>
      </c>
      <c r="C129" s="60" t="s">
        <v>27</v>
      </c>
      <c r="D129" s="60" t="s">
        <v>181</v>
      </c>
      <c r="E129" s="60" t="s">
        <v>21</v>
      </c>
      <c r="F129" s="132">
        <v>49.44</v>
      </c>
    </row>
    <row r="130" spans="1:6" ht="54.75" customHeight="1" outlineLevel="7" x14ac:dyDescent="0.25">
      <c r="A130" s="39" t="s">
        <v>502</v>
      </c>
      <c r="B130" s="60" t="s">
        <v>41</v>
      </c>
      <c r="C130" s="60" t="s">
        <v>27</v>
      </c>
      <c r="D130" s="60" t="s">
        <v>182</v>
      </c>
      <c r="E130" s="60" t="s">
        <v>8</v>
      </c>
      <c r="F130" s="130">
        <f>F131+F133</f>
        <v>582.28700000000003</v>
      </c>
    </row>
    <row r="131" spans="1:6" ht="57.75" customHeight="1" outlineLevel="7" x14ac:dyDescent="0.25">
      <c r="A131" s="59" t="s">
        <v>14</v>
      </c>
      <c r="B131" s="60" t="s">
        <v>41</v>
      </c>
      <c r="C131" s="60" t="s">
        <v>27</v>
      </c>
      <c r="D131" s="60" t="s">
        <v>182</v>
      </c>
      <c r="E131" s="60" t="s">
        <v>15</v>
      </c>
      <c r="F131" s="130">
        <f>F132</f>
        <v>545.28700000000003</v>
      </c>
    </row>
    <row r="132" spans="1:6" ht="21.75" customHeight="1" outlineLevel="7" x14ac:dyDescent="0.25">
      <c r="A132" s="59" t="s">
        <v>16</v>
      </c>
      <c r="B132" s="60" t="s">
        <v>41</v>
      </c>
      <c r="C132" s="60" t="s">
        <v>27</v>
      </c>
      <c r="D132" s="60" t="s">
        <v>182</v>
      </c>
      <c r="E132" s="60" t="s">
        <v>17</v>
      </c>
      <c r="F132" s="132">
        <v>545.28700000000003</v>
      </c>
    </row>
    <row r="133" spans="1:6" ht="18.75" customHeight="1" outlineLevel="7" x14ac:dyDescent="0.25">
      <c r="A133" s="59" t="s">
        <v>18</v>
      </c>
      <c r="B133" s="60" t="s">
        <v>41</v>
      </c>
      <c r="C133" s="60" t="s">
        <v>27</v>
      </c>
      <c r="D133" s="60" t="s">
        <v>182</v>
      </c>
      <c r="E133" s="60" t="s">
        <v>19</v>
      </c>
      <c r="F133" s="130">
        <f>F134</f>
        <v>37</v>
      </c>
    </row>
    <row r="134" spans="1:6" ht="37.5" outlineLevel="7" x14ac:dyDescent="0.25">
      <c r="A134" s="59" t="s">
        <v>20</v>
      </c>
      <c r="B134" s="60" t="s">
        <v>41</v>
      </c>
      <c r="C134" s="60" t="s">
        <v>27</v>
      </c>
      <c r="D134" s="60" t="s">
        <v>182</v>
      </c>
      <c r="E134" s="60" t="s">
        <v>21</v>
      </c>
      <c r="F134" s="132">
        <v>37</v>
      </c>
    </row>
    <row r="135" spans="1:6" ht="37.5" outlineLevel="1" x14ac:dyDescent="0.25">
      <c r="A135" s="59" t="s">
        <v>57</v>
      </c>
      <c r="B135" s="60" t="s">
        <v>41</v>
      </c>
      <c r="C135" s="60" t="s">
        <v>58</v>
      </c>
      <c r="D135" s="60" t="s">
        <v>163</v>
      </c>
      <c r="E135" s="60" t="s">
        <v>8</v>
      </c>
      <c r="F135" s="130">
        <f>F136</f>
        <v>65</v>
      </c>
    </row>
    <row r="136" spans="1:6" ht="38.25" customHeight="1" outlineLevel="2" x14ac:dyDescent="0.25">
      <c r="A136" s="59" t="s">
        <v>59</v>
      </c>
      <c r="B136" s="60" t="s">
        <v>41</v>
      </c>
      <c r="C136" s="60" t="s">
        <v>60</v>
      </c>
      <c r="D136" s="60" t="s">
        <v>163</v>
      </c>
      <c r="E136" s="60" t="s">
        <v>8</v>
      </c>
      <c r="F136" s="130">
        <f>F137</f>
        <v>65</v>
      </c>
    </row>
    <row r="137" spans="1:6" ht="37.5" outlineLevel="4" x14ac:dyDescent="0.25">
      <c r="A137" s="59" t="s">
        <v>178</v>
      </c>
      <c r="B137" s="60" t="s">
        <v>41</v>
      </c>
      <c r="C137" s="60" t="s">
        <v>60</v>
      </c>
      <c r="D137" s="60" t="s">
        <v>164</v>
      </c>
      <c r="E137" s="60" t="s">
        <v>8</v>
      </c>
      <c r="F137" s="130">
        <f>F138</f>
        <v>65</v>
      </c>
    </row>
    <row r="138" spans="1:6" ht="37.5" outlineLevel="5" x14ac:dyDescent="0.25">
      <c r="A138" s="59" t="s">
        <v>61</v>
      </c>
      <c r="B138" s="60" t="s">
        <v>41</v>
      </c>
      <c r="C138" s="60" t="s">
        <v>60</v>
      </c>
      <c r="D138" s="60" t="s">
        <v>183</v>
      </c>
      <c r="E138" s="60" t="s">
        <v>8</v>
      </c>
      <c r="F138" s="130">
        <f>F139</f>
        <v>65</v>
      </c>
    </row>
    <row r="139" spans="1:6" ht="19.5" customHeight="1" outlineLevel="6" x14ac:dyDescent="0.25">
      <c r="A139" s="59" t="s">
        <v>18</v>
      </c>
      <c r="B139" s="60" t="s">
        <v>41</v>
      </c>
      <c r="C139" s="60" t="s">
        <v>60</v>
      </c>
      <c r="D139" s="60" t="s">
        <v>183</v>
      </c>
      <c r="E139" s="60" t="s">
        <v>19</v>
      </c>
      <c r="F139" s="130">
        <f>F140</f>
        <v>65</v>
      </c>
    </row>
    <row r="140" spans="1:6" ht="37.5" outlineLevel="7" x14ac:dyDescent="0.25">
      <c r="A140" s="59" t="s">
        <v>20</v>
      </c>
      <c r="B140" s="60" t="s">
        <v>41</v>
      </c>
      <c r="C140" s="60" t="s">
        <v>60</v>
      </c>
      <c r="D140" s="60" t="s">
        <v>183</v>
      </c>
      <c r="E140" s="60" t="s">
        <v>21</v>
      </c>
      <c r="F140" s="132">
        <v>65</v>
      </c>
    </row>
    <row r="141" spans="1:6" outlineLevel="7" x14ac:dyDescent="0.25">
      <c r="A141" s="59" t="s">
        <v>151</v>
      </c>
      <c r="B141" s="60" t="s">
        <v>41</v>
      </c>
      <c r="C141" s="60" t="s">
        <v>62</v>
      </c>
      <c r="D141" s="60" t="s">
        <v>163</v>
      </c>
      <c r="E141" s="60" t="s">
        <v>8</v>
      </c>
      <c r="F141" s="130">
        <f>F147+F152+F158+F142</f>
        <v>17978.496999999999</v>
      </c>
    </row>
    <row r="142" spans="1:6" outlineLevel="7" x14ac:dyDescent="0.25">
      <c r="A142" s="59" t="s">
        <v>153</v>
      </c>
      <c r="B142" s="60" t="s">
        <v>41</v>
      </c>
      <c r="C142" s="60" t="s">
        <v>154</v>
      </c>
      <c r="D142" s="60" t="s">
        <v>163</v>
      </c>
      <c r="E142" s="60" t="s">
        <v>8</v>
      </c>
      <c r="F142" s="130">
        <f>F143</f>
        <v>275.28500000000003</v>
      </c>
    </row>
    <row r="143" spans="1:6" ht="37.5" outlineLevel="7" x14ac:dyDescent="0.25">
      <c r="A143" s="59" t="s">
        <v>178</v>
      </c>
      <c r="B143" s="60" t="s">
        <v>41</v>
      </c>
      <c r="C143" s="60" t="s">
        <v>154</v>
      </c>
      <c r="D143" s="60" t="s">
        <v>164</v>
      </c>
      <c r="E143" s="60" t="s">
        <v>8</v>
      </c>
      <c r="F143" s="130">
        <f>F144</f>
        <v>275.28500000000003</v>
      </c>
    </row>
    <row r="144" spans="1:6" ht="111.75" customHeight="1" outlineLevel="7" x14ac:dyDescent="0.25">
      <c r="A144" s="65" t="s">
        <v>507</v>
      </c>
      <c r="B144" s="60" t="s">
        <v>41</v>
      </c>
      <c r="C144" s="60" t="s">
        <v>154</v>
      </c>
      <c r="D144" s="60" t="s">
        <v>184</v>
      </c>
      <c r="E144" s="60" t="s">
        <v>8</v>
      </c>
      <c r="F144" s="130">
        <f>F145</f>
        <v>275.28500000000003</v>
      </c>
    </row>
    <row r="145" spans="1:7" ht="21" customHeight="1" outlineLevel="7" x14ac:dyDescent="0.25">
      <c r="A145" s="59" t="s">
        <v>18</v>
      </c>
      <c r="B145" s="60" t="s">
        <v>41</v>
      </c>
      <c r="C145" s="60" t="s">
        <v>154</v>
      </c>
      <c r="D145" s="60" t="s">
        <v>184</v>
      </c>
      <c r="E145" s="60" t="s">
        <v>19</v>
      </c>
      <c r="F145" s="130">
        <f>F146</f>
        <v>275.28500000000003</v>
      </c>
    </row>
    <row r="146" spans="1:7" ht="37.5" outlineLevel="7" x14ac:dyDescent="0.25">
      <c r="A146" s="59" t="s">
        <v>20</v>
      </c>
      <c r="B146" s="60" t="s">
        <v>41</v>
      </c>
      <c r="C146" s="60" t="s">
        <v>154</v>
      </c>
      <c r="D146" s="60" t="s">
        <v>184</v>
      </c>
      <c r="E146" s="60" t="s">
        <v>21</v>
      </c>
      <c r="F146" s="130">
        <v>275.28500000000003</v>
      </c>
    </row>
    <row r="147" spans="1:7" outlineLevel="2" x14ac:dyDescent="0.25">
      <c r="A147" s="59" t="s">
        <v>63</v>
      </c>
      <c r="B147" s="60" t="s">
        <v>41</v>
      </c>
      <c r="C147" s="60" t="s">
        <v>64</v>
      </c>
      <c r="D147" s="60" t="s">
        <v>163</v>
      </c>
      <c r="E147" s="60" t="s">
        <v>8</v>
      </c>
      <c r="F147" s="130">
        <f>F148</f>
        <v>897.5</v>
      </c>
    </row>
    <row r="148" spans="1:7" ht="39" customHeight="1" outlineLevel="3" x14ac:dyDescent="0.25">
      <c r="A148" s="59" t="s">
        <v>468</v>
      </c>
      <c r="B148" s="60" t="s">
        <v>41</v>
      </c>
      <c r="C148" s="60" t="s">
        <v>64</v>
      </c>
      <c r="D148" s="60" t="s">
        <v>170</v>
      </c>
      <c r="E148" s="60" t="s">
        <v>8</v>
      </c>
      <c r="F148" s="130">
        <f>F149</f>
        <v>897.5</v>
      </c>
    </row>
    <row r="149" spans="1:7" ht="18" customHeight="1" outlineLevel="5" x14ac:dyDescent="0.25">
      <c r="A149" s="66" t="s">
        <v>186</v>
      </c>
      <c r="B149" s="60" t="s">
        <v>41</v>
      </c>
      <c r="C149" s="60" t="s">
        <v>64</v>
      </c>
      <c r="D149" s="60" t="s">
        <v>185</v>
      </c>
      <c r="E149" s="60" t="s">
        <v>8</v>
      </c>
      <c r="F149" s="130">
        <f>F150</f>
        <v>897.5</v>
      </c>
    </row>
    <row r="150" spans="1:7" outlineLevel="6" x14ac:dyDescent="0.25">
      <c r="A150" s="59" t="s">
        <v>22</v>
      </c>
      <c r="B150" s="60" t="s">
        <v>41</v>
      </c>
      <c r="C150" s="60" t="s">
        <v>64</v>
      </c>
      <c r="D150" s="60" t="s">
        <v>185</v>
      </c>
      <c r="E150" s="60" t="s">
        <v>23</v>
      </c>
      <c r="F150" s="130">
        <f>F151</f>
        <v>897.5</v>
      </c>
    </row>
    <row r="151" spans="1:7" ht="37.5" customHeight="1" outlineLevel="7" x14ac:dyDescent="0.25">
      <c r="A151" s="59" t="s">
        <v>65</v>
      </c>
      <c r="B151" s="60" t="s">
        <v>41</v>
      </c>
      <c r="C151" s="60" t="s">
        <v>64</v>
      </c>
      <c r="D151" s="60" t="s">
        <v>185</v>
      </c>
      <c r="E151" s="60" t="s">
        <v>66</v>
      </c>
      <c r="F151" s="132">
        <v>897.5</v>
      </c>
    </row>
    <row r="152" spans="1:7" outlineLevel="7" x14ac:dyDescent="0.25">
      <c r="A152" s="59" t="s">
        <v>67</v>
      </c>
      <c r="B152" s="60" t="s">
        <v>41</v>
      </c>
      <c r="C152" s="60" t="s">
        <v>68</v>
      </c>
      <c r="D152" s="60" t="s">
        <v>163</v>
      </c>
      <c r="E152" s="60" t="s">
        <v>8</v>
      </c>
      <c r="F152" s="130">
        <f>F153</f>
        <v>14819.712</v>
      </c>
    </row>
    <row r="153" spans="1:7" ht="56.25" outlineLevel="7" x14ac:dyDescent="0.25">
      <c r="A153" s="59" t="s">
        <v>416</v>
      </c>
      <c r="B153" s="60" t="s">
        <v>41</v>
      </c>
      <c r="C153" s="60" t="s">
        <v>68</v>
      </c>
      <c r="D153" s="60" t="s">
        <v>187</v>
      </c>
      <c r="E153" s="60" t="s">
        <v>8</v>
      </c>
      <c r="F153" s="130">
        <f>F154</f>
        <v>14819.712</v>
      </c>
    </row>
    <row r="154" spans="1:7" ht="37.5" outlineLevel="7" x14ac:dyDescent="0.25">
      <c r="A154" s="59" t="s">
        <v>418</v>
      </c>
      <c r="B154" s="60" t="s">
        <v>41</v>
      </c>
      <c r="C154" s="60" t="s">
        <v>68</v>
      </c>
      <c r="D154" s="60" t="s">
        <v>188</v>
      </c>
      <c r="E154" s="60" t="s">
        <v>8</v>
      </c>
      <c r="F154" s="130">
        <f>F155</f>
        <v>14819.712</v>
      </c>
    </row>
    <row r="155" spans="1:7" ht="55.5" customHeight="1" outlineLevel="7" x14ac:dyDescent="0.25">
      <c r="A155" s="59" t="s">
        <v>69</v>
      </c>
      <c r="B155" s="60" t="s">
        <v>41</v>
      </c>
      <c r="C155" s="60" t="s">
        <v>68</v>
      </c>
      <c r="D155" s="60" t="s">
        <v>189</v>
      </c>
      <c r="E155" s="60" t="s">
        <v>8</v>
      </c>
      <c r="F155" s="130">
        <f>F156</f>
        <v>14819.712</v>
      </c>
      <c r="G155" s="2" t="s">
        <v>70</v>
      </c>
    </row>
    <row r="156" spans="1:7" ht="21" customHeight="1" outlineLevel="7" x14ac:dyDescent="0.25">
      <c r="A156" s="59" t="s">
        <v>18</v>
      </c>
      <c r="B156" s="60" t="s">
        <v>41</v>
      </c>
      <c r="C156" s="60" t="s">
        <v>68</v>
      </c>
      <c r="D156" s="60" t="s">
        <v>189</v>
      </c>
      <c r="E156" s="60" t="s">
        <v>19</v>
      </c>
      <c r="F156" s="130">
        <f>F157</f>
        <v>14819.712</v>
      </c>
    </row>
    <row r="157" spans="1:7" ht="37.5" outlineLevel="7" x14ac:dyDescent="0.25">
      <c r="A157" s="59" t="s">
        <v>20</v>
      </c>
      <c r="B157" s="60" t="s">
        <v>41</v>
      </c>
      <c r="C157" s="60" t="s">
        <v>68</v>
      </c>
      <c r="D157" s="60" t="s">
        <v>189</v>
      </c>
      <c r="E157" s="60" t="s">
        <v>21</v>
      </c>
      <c r="F157" s="132">
        <v>14819.712</v>
      </c>
    </row>
    <row r="158" spans="1:7" outlineLevel="2" x14ac:dyDescent="0.25">
      <c r="A158" s="59" t="s">
        <v>71</v>
      </c>
      <c r="B158" s="60" t="s">
        <v>41</v>
      </c>
      <c r="C158" s="60" t="s">
        <v>72</v>
      </c>
      <c r="D158" s="60" t="s">
        <v>163</v>
      </c>
      <c r="E158" s="60" t="s">
        <v>8</v>
      </c>
      <c r="F158" s="130">
        <f>F159</f>
        <v>1986</v>
      </c>
    </row>
    <row r="159" spans="1:7" ht="39" customHeight="1" outlineLevel="3" x14ac:dyDescent="0.25">
      <c r="A159" s="59" t="s">
        <v>468</v>
      </c>
      <c r="B159" s="60" t="s">
        <v>41</v>
      </c>
      <c r="C159" s="60" t="s">
        <v>72</v>
      </c>
      <c r="D159" s="60" t="s">
        <v>170</v>
      </c>
      <c r="E159" s="60" t="s">
        <v>8</v>
      </c>
      <c r="F159" s="130">
        <f>F160</f>
        <v>1986</v>
      </c>
    </row>
    <row r="160" spans="1:7" ht="41.25" customHeight="1" outlineLevel="3" x14ac:dyDescent="0.25">
      <c r="A160" s="59" t="s">
        <v>413</v>
      </c>
      <c r="B160" s="60" t="s">
        <v>41</v>
      </c>
      <c r="C160" s="60" t="s">
        <v>72</v>
      </c>
      <c r="D160" s="60" t="s">
        <v>307</v>
      </c>
      <c r="E160" s="60" t="s">
        <v>8</v>
      </c>
      <c r="F160" s="132">
        <f>F164+F161</f>
        <v>1986</v>
      </c>
    </row>
    <row r="161" spans="1:6" ht="24" customHeight="1" outlineLevel="3" x14ac:dyDescent="0.25">
      <c r="A161" s="59" t="s">
        <v>357</v>
      </c>
      <c r="B161" s="60" t="s">
        <v>41</v>
      </c>
      <c r="C161" s="60" t="s">
        <v>72</v>
      </c>
      <c r="D161" s="60" t="s">
        <v>358</v>
      </c>
      <c r="E161" s="60" t="s">
        <v>8</v>
      </c>
      <c r="F161" s="132">
        <f>F162</f>
        <v>35</v>
      </c>
    </row>
    <row r="162" spans="1:6" ht="21" customHeight="1" outlineLevel="3" x14ac:dyDescent="0.25">
      <c r="A162" s="59" t="s">
        <v>18</v>
      </c>
      <c r="B162" s="60" t="s">
        <v>41</v>
      </c>
      <c r="C162" s="60" t="s">
        <v>72</v>
      </c>
      <c r="D162" s="60" t="s">
        <v>358</v>
      </c>
      <c r="E162" s="60" t="s">
        <v>19</v>
      </c>
      <c r="F162" s="132">
        <f>F163</f>
        <v>35</v>
      </c>
    </row>
    <row r="163" spans="1:6" ht="37.5" outlineLevel="3" x14ac:dyDescent="0.25">
      <c r="A163" s="59" t="s">
        <v>20</v>
      </c>
      <c r="B163" s="60" t="s">
        <v>41</v>
      </c>
      <c r="C163" s="60" t="s">
        <v>72</v>
      </c>
      <c r="D163" s="60" t="s">
        <v>358</v>
      </c>
      <c r="E163" s="60" t="s">
        <v>21</v>
      </c>
      <c r="F163" s="132">
        <v>35</v>
      </c>
    </row>
    <row r="164" spans="1:6" outlineLevel="5" x14ac:dyDescent="0.25">
      <c r="A164" s="59" t="s">
        <v>73</v>
      </c>
      <c r="B164" s="60" t="s">
        <v>41</v>
      </c>
      <c r="C164" s="60" t="s">
        <v>72</v>
      </c>
      <c r="D164" s="60" t="s">
        <v>190</v>
      </c>
      <c r="E164" s="60" t="s">
        <v>8</v>
      </c>
      <c r="F164" s="130">
        <f>F165</f>
        <v>1951</v>
      </c>
    </row>
    <row r="165" spans="1:6" ht="19.5" customHeight="1" outlineLevel="6" x14ac:dyDescent="0.25">
      <c r="A165" s="59" t="s">
        <v>18</v>
      </c>
      <c r="B165" s="60" t="s">
        <v>41</v>
      </c>
      <c r="C165" s="60" t="s">
        <v>72</v>
      </c>
      <c r="D165" s="60" t="s">
        <v>190</v>
      </c>
      <c r="E165" s="60" t="s">
        <v>19</v>
      </c>
      <c r="F165" s="130">
        <f>F166</f>
        <v>1951</v>
      </c>
    </row>
    <row r="166" spans="1:6" ht="37.5" outlineLevel="7" x14ac:dyDescent="0.25">
      <c r="A166" s="59" t="s">
        <v>20</v>
      </c>
      <c r="B166" s="60" t="s">
        <v>41</v>
      </c>
      <c r="C166" s="60" t="s">
        <v>72</v>
      </c>
      <c r="D166" s="60" t="s">
        <v>190</v>
      </c>
      <c r="E166" s="60" t="s">
        <v>21</v>
      </c>
      <c r="F166" s="132">
        <v>1951</v>
      </c>
    </row>
    <row r="167" spans="1:6" outlineLevel="1" x14ac:dyDescent="0.25">
      <c r="A167" s="59" t="s">
        <v>74</v>
      </c>
      <c r="B167" s="60" t="s">
        <v>41</v>
      </c>
      <c r="C167" s="60" t="s">
        <v>75</v>
      </c>
      <c r="D167" s="60" t="s">
        <v>163</v>
      </c>
      <c r="E167" s="60" t="s">
        <v>8</v>
      </c>
      <c r="F167" s="134">
        <f>F168+F174+F189</f>
        <v>7722.3159999999998</v>
      </c>
    </row>
    <row r="168" spans="1:6" outlineLevel="1" x14ac:dyDescent="0.25">
      <c r="A168" s="59" t="s">
        <v>76</v>
      </c>
      <c r="B168" s="60" t="s">
        <v>41</v>
      </c>
      <c r="C168" s="60" t="s">
        <v>77</v>
      </c>
      <c r="D168" s="60" t="s">
        <v>163</v>
      </c>
      <c r="E168" s="60" t="s">
        <v>8</v>
      </c>
      <c r="F168" s="130">
        <f>F169</f>
        <v>1000</v>
      </c>
    </row>
    <row r="169" spans="1:6" ht="56.25" outlineLevel="1" x14ac:dyDescent="0.25">
      <c r="A169" s="59" t="s">
        <v>416</v>
      </c>
      <c r="B169" s="60" t="s">
        <v>41</v>
      </c>
      <c r="C169" s="60" t="s">
        <v>77</v>
      </c>
      <c r="D169" s="60" t="s">
        <v>187</v>
      </c>
      <c r="E169" s="60" t="s">
        <v>8</v>
      </c>
      <c r="F169" s="130">
        <f>F170</f>
        <v>1000</v>
      </c>
    </row>
    <row r="170" spans="1:6" ht="39" customHeight="1" outlineLevel="1" x14ac:dyDescent="0.25">
      <c r="A170" s="59" t="s">
        <v>417</v>
      </c>
      <c r="B170" s="60" t="s">
        <v>41</v>
      </c>
      <c r="C170" s="60" t="s">
        <v>77</v>
      </c>
      <c r="D170" s="60" t="s">
        <v>191</v>
      </c>
      <c r="E170" s="60" t="s">
        <v>8</v>
      </c>
      <c r="F170" s="130">
        <f>F171</f>
        <v>1000</v>
      </c>
    </row>
    <row r="171" spans="1:6" ht="57.75" customHeight="1" outlineLevel="1" x14ac:dyDescent="0.25">
      <c r="A171" s="67" t="s">
        <v>78</v>
      </c>
      <c r="B171" s="60" t="s">
        <v>41</v>
      </c>
      <c r="C171" s="60" t="s">
        <v>77</v>
      </c>
      <c r="D171" s="60" t="s">
        <v>192</v>
      </c>
      <c r="E171" s="60" t="s">
        <v>8</v>
      </c>
      <c r="F171" s="130">
        <f>F172</f>
        <v>1000</v>
      </c>
    </row>
    <row r="172" spans="1:6" ht="19.5" customHeight="1" outlineLevel="1" x14ac:dyDescent="0.25">
      <c r="A172" s="59" t="s">
        <v>18</v>
      </c>
      <c r="B172" s="60" t="s">
        <v>41</v>
      </c>
      <c r="C172" s="60" t="s">
        <v>77</v>
      </c>
      <c r="D172" s="60" t="s">
        <v>192</v>
      </c>
      <c r="E172" s="60" t="s">
        <v>19</v>
      </c>
      <c r="F172" s="130">
        <f>F173</f>
        <v>1000</v>
      </c>
    </row>
    <row r="173" spans="1:6" ht="37.5" outlineLevel="1" x14ac:dyDescent="0.25">
      <c r="A173" s="59" t="s">
        <v>20</v>
      </c>
      <c r="B173" s="60" t="s">
        <v>41</v>
      </c>
      <c r="C173" s="60" t="s">
        <v>77</v>
      </c>
      <c r="D173" s="60" t="s">
        <v>192</v>
      </c>
      <c r="E173" s="60" t="s">
        <v>21</v>
      </c>
      <c r="F173" s="132">
        <v>1000</v>
      </c>
    </row>
    <row r="174" spans="1:6" outlineLevel="1" x14ac:dyDescent="0.25">
      <c r="A174" s="59" t="s">
        <v>79</v>
      </c>
      <c r="B174" s="60" t="s">
        <v>41</v>
      </c>
      <c r="C174" s="60" t="s">
        <v>80</v>
      </c>
      <c r="D174" s="60" t="s">
        <v>163</v>
      </c>
      <c r="E174" s="60" t="s">
        <v>8</v>
      </c>
      <c r="F174" s="130">
        <f>F175</f>
        <v>6472.3159999999998</v>
      </c>
    </row>
    <row r="175" spans="1:6" ht="56.25" outlineLevel="1" x14ac:dyDescent="0.25">
      <c r="A175" s="59" t="s">
        <v>416</v>
      </c>
      <c r="B175" s="60" t="s">
        <v>41</v>
      </c>
      <c r="C175" s="60" t="s">
        <v>80</v>
      </c>
      <c r="D175" s="60" t="s">
        <v>187</v>
      </c>
      <c r="E175" s="60" t="s">
        <v>8</v>
      </c>
      <c r="F175" s="130">
        <f>F176</f>
        <v>6472.3159999999998</v>
      </c>
    </row>
    <row r="176" spans="1:6" ht="37.5" outlineLevel="1" x14ac:dyDescent="0.25">
      <c r="A176" s="59" t="s">
        <v>417</v>
      </c>
      <c r="B176" s="60" t="s">
        <v>41</v>
      </c>
      <c r="C176" s="60" t="s">
        <v>80</v>
      </c>
      <c r="D176" s="60" t="s">
        <v>191</v>
      </c>
      <c r="E176" s="60" t="s">
        <v>8</v>
      </c>
      <c r="F176" s="130">
        <f>F177+F180+F183+F186</f>
        <v>6472.3159999999998</v>
      </c>
    </row>
    <row r="177" spans="1:6" ht="73.5" customHeight="1" outlineLevel="1" x14ac:dyDescent="0.25">
      <c r="A177" s="67" t="s">
        <v>81</v>
      </c>
      <c r="B177" s="60" t="s">
        <v>41</v>
      </c>
      <c r="C177" s="60" t="s">
        <v>80</v>
      </c>
      <c r="D177" s="60" t="s">
        <v>193</v>
      </c>
      <c r="E177" s="60" t="s">
        <v>8</v>
      </c>
      <c r="F177" s="130">
        <f>F178</f>
        <v>1000</v>
      </c>
    </row>
    <row r="178" spans="1:6" ht="23.25" customHeight="1" outlineLevel="1" x14ac:dyDescent="0.25">
      <c r="A178" s="59" t="s">
        <v>18</v>
      </c>
      <c r="B178" s="60" t="s">
        <v>41</v>
      </c>
      <c r="C178" s="60" t="s">
        <v>80</v>
      </c>
      <c r="D178" s="60" t="s">
        <v>193</v>
      </c>
      <c r="E178" s="60" t="s">
        <v>19</v>
      </c>
      <c r="F178" s="130">
        <f>F179</f>
        <v>1000</v>
      </c>
    </row>
    <row r="179" spans="1:6" ht="37.5" outlineLevel="1" x14ac:dyDescent="0.25">
      <c r="A179" s="59" t="s">
        <v>20</v>
      </c>
      <c r="B179" s="60" t="s">
        <v>41</v>
      </c>
      <c r="C179" s="60" t="s">
        <v>80</v>
      </c>
      <c r="D179" s="60" t="s">
        <v>193</v>
      </c>
      <c r="E179" s="60" t="s">
        <v>21</v>
      </c>
      <c r="F179" s="132">
        <v>1000</v>
      </c>
    </row>
    <row r="180" spans="1:6" ht="37.5" customHeight="1" outlineLevel="1" x14ac:dyDescent="0.25">
      <c r="A180" s="59" t="s">
        <v>433</v>
      </c>
      <c r="B180" s="60" t="s">
        <v>41</v>
      </c>
      <c r="C180" s="60" t="s">
        <v>80</v>
      </c>
      <c r="D180" s="60" t="s">
        <v>434</v>
      </c>
      <c r="E180" s="60" t="s">
        <v>8</v>
      </c>
      <c r="F180" s="132">
        <f>F181</f>
        <v>4002.3159999999998</v>
      </c>
    </row>
    <row r="181" spans="1:6" outlineLevel="1" x14ac:dyDescent="0.25">
      <c r="A181" s="59" t="s">
        <v>22</v>
      </c>
      <c r="B181" s="60" t="s">
        <v>41</v>
      </c>
      <c r="C181" s="60" t="s">
        <v>80</v>
      </c>
      <c r="D181" s="60" t="s">
        <v>434</v>
      </c>
      <c r="E181" s="60" t="s">
        <v>23</v>
      </c>
      <c r="F181" s="132">
        <f>F182</f>
        <v>4002.3159999999998</v>
      </c>
    </row>
    <row r="182" spans="1:6" ht="37.5" customHeight="1" outlineLevel="1" x14ac:dyDescent="0.25">
      <c r="A182" s="59" t="s">
        <v>65</v>
      </c>
      <c r="B182" s="60" t="s">
        <v>41</v>
      </c>
      <c r="C182" s="60" t="s">
        <v>80</v>
      </c>
      <c r="D182" s="60" t="s">
        <v>434</v>
      </c>
      <c r="E182" s="60" t="s">
        <v>66</v>
      </c>
      <c r="F182" s="132">
        <v>4002.3159999999998</v>
      </c>
    </row>
    <row r="183" spans="1:6" ht="37.5" customHeight="1" outlineLevel="1" x14ac:dyDescent="0.25">
      <c r="A183" s="59" t="s">
        <v>539</v>
      </c>
      <c r="B183" s="60" t="s">
        <v>41</v>
      </c>
      <c r="C183" s="60" t="s">
        <v>80</v>
      </c>
      <c r="D183" s="60" t="s">
        <v>540</v>
      </c>
      <c r="E183" s="60" t="s">
        <v>8</v>
      </c>
      <c r="F183" s="132">
        <f>F184</f>
        <v>250</v>
      </c>
    </row>
    <row r="184" spans="1:6" ht="18" customHeight="1" outlineLevel="1" x14ac:dyDescent="0.25">
      <c r="A184" s="59" t="s">
        <v>22</v>
      </c>
      <c r="B184" s="60" t="s">
        <v>41</v>
      </c>
      <c r="C184" s="60" t="s">
        <v>80</v>
      </c>
      <c r="D184" s="60" t="s">
        <v>540</v>
      </c>
      <c r="E184" s="60" t="s">
        <v>23</v>
      </c>
      <c r="F184" s="132">
        <f>F185</f>
        <v>250</v>
      </c>
    </row>
    <row r="185" spans="1:6" ht="37.5" customHeight="1" outlineLevel="1" x14ac:dyDescent="0.25">
      <c r="A185" s="59" t="s">
        <v>65</v>
      </c>
      <c r="B185" s="60" t="s">
        <v>41</v>
      </c>
      <c r="C185" s="60" t="s">
        <v>80</v>
      </c>
      <c r="D185" s="60" t="s">
        <v>540</v>
      </c>
      <c r="E185" s="60" t="s">
        <v>66</v>
      </c>
      <c r="F185" s="132">
        <v>250</v>
      </c>
    </row>
    <row r="186" spans="1:6" ht="37.5" customHeight="1" outlineLevel="1" x14ac:dyDescent="0.25">
      <c r="A186" s="59" t="s">
        <v>541</v>
      </c>
      <c r="B186" s="60" t="s">
        <v>41</v>
      </c>
      <c r="C186" s="60" t="s">
        <v>80</v>
      </c>
      <c r="D186" s="60" t="s">
        <v>542</v>
      </c>
      <c r="E186" s="60" t="s">
        <v>8</v>
      </c>
      <c r="F186" s="132">
        <f>F187</f>
        <v>1220</v>
      </c>
    </row>
    <row r="187" spans="1:6" ht="37.5" customHeight="1" outlineLevel="1" x14ac:dyDescent="0.25">
      <c r="A187" s="59" t="s">
        <v>543</v>
      </c>
      <c r="B187" s="60" t="s">
        <v>41</v>
      </c>
      <c r="C187" s="60" t="s">
        <v>80</v>
      </c>
      <c r="D187" s="60" t="s">
        <v>542</v>
      </c>
      <c r="E187" s="60" t="s">
        <v>544</v>
      </c>
      <c r="F187" s="132">
        <f>F188</f>
        <v>1220</v>
      </c>
    </row>
    <row r="188" spans="1:6" ht="18.75" customHeight="1" outlineLevel="1" x14ac:dyDescent="0.25">
      <c r="A188" s="59" t="s">
        <v>545</v>
      </c>
      <c r="B188" s="60" t="s">
        <v>41</v>
      </c>
      <c r="C188" s="60" t="s">
        <v>80</v>
      </c>
      <c r="D188" s="60" t="s">
        <v>542</v>
      </c>
      <c r="E188" s="60" t="s">
        <v>546</v>
      </c>
      <c r="F188" s="132">
        <v>1220</v>
      </c>
    </row>
    <row r="189" spans="1:6" outlineLevel="1" x14ac:dyDescent="0.25">
      <c r="A189" s="59" t="s">
        <v>82</v>
      </c>
      <c r="B189" s="60" t="s">
        <v>41</v>
      </c>
      <c r="C189" s="60" t="s">
        <v>83</v>
      </c>
      <c r="D189" s="60" t="s">
        <v>163</v>
      </c>
      <c r="E189" s="60" t="s">
        <v>8</v>
      </c>
      <c r="F189" s="130">
        <f>F190+F194</f>
        <v>250</v>
      </c>
    </row>
    <row r="190" spans="1:6" ht="56.25" outlineLevel="1" x14ac:dyDescent="0.25">
      <c r="A190" s="59" t="s">
        <v>416</v>
      </c>
      <c r="B190" s="60" t="s">
        <v>41</v>
      </c>
      <c r="C190" s="60" t="s">
        <v>83</v>
      </c>
      <c r="D190" s="60" t="s">
        <v>187</v>
      </c>
      <c r="E190" s="60" t="s">
        <v>8</v>
      </c>
      <c r="F190" s="130">
        <f>F191</f>
        <v>231</v>
      </c>
    </row>
    <row r="191" spans="1:6" ht="24.75" customHeight="1" outlineLevel="1" x14ac:dyDescent="0.25">
      <c r="A191" s="67" t="s">
        <v>84</v>
      </c>
      <c r="B191" s="60" t="s">
        <v>41</v>
      </c>
      <c r="C191" s="60" t="s">
        <v>83</v>
      </c>
      <c r="D191" s="60" t="s">
        <v>194</v>
      </c>
      <c r="E191" s="60" t="s">
        <v>8</v>
      </c>
      <c r="F191" s="130">
        <f>F192</f>
        <v>231</v>
      </c>
    </row>
    <row r="192" spans="1:6" ht="19.5" customHeight="1" outlineLevel="1" x14ac:dyDescent="0.25">
      <c r="A192" s="59" t="s">
        <v>18</v>
      </c>
      <c r="B192" s="60" t="s">
        <v>41</v>
      </c>
      <c r="C192" s="60" t="s">
        <v>83</v>
      </c>
      <c r="D192" s="60" t="s">
        <v>194</v>
      </c>
      <c r="E192" s="60" t="s">
        <v>19</v>
      </c>
      <c r="F192" s="130">
        <f>F193</f>
        <v>231</v>
      </c>
    </row>
    <row r="193" spans="1:6" ht="37.5" outlineLevel="1" x14ac:dyDescent="0.25">
      <c r="A193" s="59" t="s">
        <v>20</v>
      </c>
      <c r="B193" s="60" t="s">
        <v>41</v>
      </c>
      <c r="C193" s="60" t="s">
        <v>83</v>
      </c>
      <c r="D193" s="60" t="s">
        <v>194</v>
      </c>
      <c r="E193" s="60" t="s">
        <v>21</v>
      </c>
      <c r="F193" s="132">
        <v>231</v>
      </c>
    </row>
    <row r="194" spans="1:6" ht="37.5" outlineLevel="1" x14ac:dyDescent="0.25">
      <c r="A194" s="59" t="s">
        <v>178</v>
      </c>
      <c r="B194" s="60" t="s">
        <v>41</v>
      </c>
      <c r="C194" s="60" t="s">
        <v>83</v>
      </c>
      <c r="D194" s="60" t="s">
        <v>164</v>
      </c>
      <c r="E194" s="60" t="s">
        <v>8</v>
      </c>
      <c r="F194" s="132">
        <f>F195</f>
        <v>19</v>
      </c>
    </row>
    <row r="195" spans="1:6" ht="35.25" customHeight="1" outlineLevel="1" x14ac:dyDescent="0.25">
      <c r="A195" s="68" t="s">
        <v>519</v>
      </c>
      <c r="B195" s="60" t="s">
        <v>41</v>
      </c>
      <c r="C195" s="60" t="s">
        <v>83</v>
      </c>
      <c r="D195" s="60" t="s">
        <v>520</v>
      </c>
      <c r="E195" s="60" t="s">
        <v>8</v>
      </c>
      <c r="F195" s="132">
        <f>F196</f>
        <v>19</v>
      </c>
    </row>
    <row r="196" spans="1:6" outlineLevel="1" x14ac:dyDescent="0.25">
      <c r="A196" s="59" t="s">
        <v>31</v>
      </c>
      <c r="B196" s="60" t="s">
        <v>41</v>
      </c>
      <c r="C196" s="60" t="s">
        <v>83</v>
      </c>
      <c r="D196" s="60" t="s">
        <v>520</v>
      </c>
      <c r="E196" s="60" t="s">
        <v>32</v>
      </c>
      <c r="F196" s="132">
        <f>F197</f>
        <v>19</v>
      </c>
    </row>
    <row r="197" spans="1:6" outlineLevel="1" x14ac:dyDescent="0.25">
      <c r="A197" s="59" t="s">
        <v>521</v>
      </c>
      <c r="B197" s="60" t="s">
        <v>41</v>
      </c>
      <c r="C197" s="60" t="s">
        <v>83</v>
      </c>
      <c r="D197" s="60" t="s">
        <v>520</v>
      </c>
      <c r="E197" s="60" t="s">
        <v>522</v>
      </c>
      <c r="F197" s="132">
        <v>19</v>
      </c>
    </row>
    <row r="198" spans="1:6" outlineLevel="1" x14ac:dyDescent="0.25">
      <c r="A198" s="59" t="s">
        <v>85</v>
      </c>
      <c r="B198" s="60" t="s">
        <v>41</v>
      </c>
      <c r="C198" s="60" t="s">
        <v>86</v>
      </c>
      <c r="D198" s="60" t="s">
        <v>163</v>
      </c>
      <c r="E198" s="60" t="s">
        <v>8</v>
      </c>
      <c r="F198" s="130">
        <f>F199</f>
        <v>175</v>
      </c>
    </row>
    <row r="199" spans="1:6" outlineLevel="2" x14ac:dyDescent="0.25">
      <c r="A199" s="59" t="s">
        <v>87</v>
      </c>
      <c r="B199" s="60" t="s">
        <v>41</v>
      </c>
      <c r="C199" s="60" t="s">
        <v>88</v>
      </c>
      <c r="D199" s="60" t="s">
        <v>163</v>
      </c>
      <c r="E199" s="60" t="s">
        <v>8</v>
      </c>
      <c r="F199" s="130">
        <f>F200</f>
        <v>175</v>
      </c>
    </row>
    <row r="200" spans="1:6" ht="37.5" outlineLevel="3" x14ac:dyDescent="0.25">
      <c r="A200" s="59" t="s">
        <v>470</v>
      </c>
      <c r="B200" s="60" t="s">
        <v>41</v>
      </c>
      <c r="C200" s="60" t="s">
        <v>88</v>
      </c>
      <c r="D200" s="60" t="s">
        <v>195</v>
      </c>
      <c r="E200" s="60" t="s">
        <v>8</v>
      </c>
      <c r="F200" s="130">
        <f>F201+F205+F208</f>
        <v>175</v>
      </c>
    </row>
    <row r="201" spans="1:6" ht="39" customHeight="1" outlineLevel="3" x14ac:dyDescent="0.25">
      <c r="A201" s="59" t="s">
        <v>523</v>
      </c>
      <c r="B201" s="60" t="s">
        <v>41</v>
      </c>
      <c r="C201" s="60" t="s">
        <v>88</v>
      </c>
      <c r="D201" s="60" t="s">
        <v>391</v>
      </c>
      <c r="E201" s="60" t="s">
        <v>8</v>
      </c>
      <c r="F201" s="130">
        <f>F202</f>
        <v>100</v>
      </c>
    </row>
    <row r="202" spans="1:6" ht="21.75" customHeight="1" outlineLevel="3" x14ac:dyDescent="0.25">
      <c r="A202" s="59" t="s">
        <v>392</v>
      </c>
      <c r="B202" s="60" t="s">
        <v>41</v>
      </c>
      <c r="C202" s="60" t="s">
        <v>88</v>
      </c>
      <c r="D202" s="60" t="s">
        <v>393</v>
      </c>
      <c r="E202" s="60" t="s">
        <v>8</v>
      </c>
      <c r="F202" s="130">
        <f>F203</f>
        <v>100</v>
      </c>
    </row>
    <row r="203" spans="1:6" ht="21.75" customHeight="1" outlineLevel="3" x14ac:dyDescent="0.25">
      <c r="A203" s="59" t="s">
        <v>18</v>
      </c>
      <c r="B203" s="60" t="s">
        <v>41</v>
      </c>
      <c r="C203" s="60" t="s">
        <v>88</v>
      </c>
      <c r="D203" s="60" t="s">
        <v>393</v>
      </c>
      <c r="E203" s="60" t="s">
        <v>19</v>
      </c>
      <c r="F203" s="130">
        <f>F204</f>
        <v>100</v>
      </c>
    </row>
    <row r="204" spans="1:6" ht="37.5" outlineLevel="3" x14ac:dyDescent="0.25">
      <c r="A204" s="59" t="s">
        <v>20</v>
      </c>
      <c r="B204" s="60" t="s">
        <v>41</v>
      </c>
      <c r="C204" s="60" t="s">
        <v>88</v>
      </c>
      <c r="D204" s="60" t="s">
        <v>393</v>
      </c>
      <c r="E204" s="60" t="s">
        <v>21</v>
      </c>
      <c r="F204" s="130">
        <v>100</v>
      </c>
    </row>
    <row r="205" spans="1:6" ht="19.5" customHeight="1" outlineLevel="5" x14ac:dyDescent="0.25">
      <c r="A205" s="59" t="s">
        <v>90</v>
      </c>
      <c r="B205" s="60" t="s">
        <v>41</v>
      </c>
      <c r="C205" s="60" t="s">
        <v>88</v>
      </c>
      <c r="D205" s="60" t="s">
        <v>196</v>
      </c>
      <c r="E205" s="60" t="s">
        <v>8</v>
      </c>
      <c r="F205" s="130">
        <f>F206</f>
        <v>45</v>
      </c>
    </row>
    <row r="206" spans="1:6" ht="21.75" customHeight="1" outlineLevel="6" x14ac:dyDescent="0.25">
      <c r="A206" s="59" t="s">
        <v>18</v>
      </c>
      <c r="B206" s="60" t="s">
        <v>41</v>
      </c>
      <c r="C206" s="60" t="s">
        <v>88</v>
      </c>
      <c r="D206" s="60" t="s">
        <v>196</v>
      </c>
      <c r="E206" s="60" t="s">
        <v>19</v>
      </c>
      <c r="F206" s="130">
        <f>F207</f>
        <v>45</v>
      </c>
    </row>
    <row r="207" spans="1:6" ht="37.5" outlineLevel="7" x14ac:dyDescent="0.25">
      <c r="A207" s="59" t="s">
        <v>20</v>
      </c>
      <c r="B207" s="60" t="s">
        <v>41</v>
      </c>
      <c r="C207" s="60" t="s">
        <v>88</v>
      </c>
      <c r="D207" s="60" t="s">
        <v>196</v>
      </c>
      <c r="E207" s="60" t="s">
        <v>21</v>
      </c>
      <c r="F207" s="132">
        <v>45</v>
      </c>
    </row>
    <row r="208" spans="1:6" outlineLevel="5" x14ac:dyDescent="0.25">
      <c r="A208" s="59" t="s">
        <v>89</v>
      </c>
      <c r="B208" s="60" t="s">
        <v>41</v>
      </c>
      <c r="C208" s="60" t="s">
        <v>88</v>
      </c>
      <c r="D208" s="60" t="s">
        <v>394</v>
      </c>
      <c r="E208" s="60" t="s">
        <v>8</v>
      </c>
      <c r="F208" s="130">
        <f>F209</f>
        <v>30</v>
      </c>
    </row>
    <row r="209" spans="1:6" ht="23.25" customHeight="1" outlineLevel="6" x14ac:dyDescent="0.25">
      <c r="A209" s="59" t="s">
        <v>18</v>
      </c>
      <c r="B209" s="60" t="s">
        <v>41</v>
      </c>
      <c r="C209" s="60" t="s">
        <v>88</v>
      </c>
      <c r="D209" s="60" t="s">
        <v>394</v>
      </c>
      <c r="E209" s="60" t="s">
        <v>19</v>
      </c>
      <c r="F209" s="130">
        <f>F210</f>
        <v>30</v>
      </c>
    </row>
    <row r="210" spans="1:6" ht="37.5" outlineLevel="7" x14ac:dyDescent="0.25">
      <c r="A210" s="59" t="s">
        <v>20</v>
      </c>
      <c r="B210" s="60" t="s">
        <v>41</v>
      </c>
      <c r="C210" s="60" t="s">
        <v>88</v>
      </c>
      <c r="D210" s="60" t="s">
        <v>394</v>
      </c>
      <c r="E210" s="60" t="s">
        <v>21</v>
      </c>
      <c r="F210" s="132">
        <v>30</v>
      </c>
    </row>
    <row r="211" spans="1:6" outlineLevel="1" x14ac:dyDescent="0.25">
      <c r="A211" s="59" t="s">
        <v>91</v>
      </c>
      <c r="B211" s="60" t="s">
        <v>41</v>
      </c>
      <c r="C211" s="60" t="s">
        <v>92</v>
      </c>
      <c r="D211" s="60" t="s">
        <v>163</v>
      </c>
      <c r="E211" s="60" t="s">
        <v>8</v>
      </c>
      <c r="F211" s="130">
        <f>F212</f>
        <v>12151.6</v>
      </c>
    </row>
    <row r="212" spans="1:6" outlineLevel="2" x14ac:dyDescent="0.25">
      <c r="A212" s="59" t="s">
        <v>461</v>
      </c>
      <c r="B212" s="60" t="s">
        <v>41</v>
      </c>
      <c r="C212" s="60" t="s">
        <v>460</v>
      </c>
      <c r="D212" s="60" t="s">
        <v>163</v>
      </c>
      <c r="E212" s="60" t="s">
        <v>8</v>
      </c>
      <c r="F212" s="130">
        <f>F213</f>
        <v>12151.6</v>
      </c>
    </row>
    <row r="213" spans="1:6" ht="37.5" outlineLevel="3" x14ac:dyDescent="0.25">
      <c r="A213" s="59" t="s">
        <v>471</v>
      </c>
      <c r="B213" s="60" t="s">
        <v>41</v>
      </c>
      <c r="C213" s="60" t="s">
        <v>460</v>
      </c>
      <c r="D213" s="60" t="s">
        <v>197</v>
      </c>
      <c r="E213" s="60" t="s">
        <v>8</v>
      </c>
      <c r="F213" s="130">
        <f>F214</f>
        <v>12151.6</v>
      </c>
    </row>
    <row r="214" spans="1:6" ht="38.25" customHeight="1" outlineLevel="5" x14ac:dyDescent="0.25">
      <c r="A214" s="59" t="s">
        <v>95</v>
      </c>
      <c r="B214" s="60" t="s">
        <v>41</v>
      </c>
      <c r="C214" s="60" t="s">
        <v>460</v>
      </c>
      <c r="D214" s="60" t="s">
        <v>198</v>
      </c>
      <c r="E214" s="60" t="s">
        <v>8</v>
      </c>
      <c r="F214" s="130">
        <f>F215</f>
        <v>12151.6</v>
      </c>
    </row>
    <row r="215" spans="1:6" ht="37.5" outlineLevel="6" x14ac:dyDescent="0.25">
      <c r="A215" s="59" t="s">
        <v>53</v>
      </c>
      <c r="B215" s="60" t="s">
        <v>41</v>
      </c>
      <c r="C215" s="60" t="s">
        <v>460</v>
      </c>
      <c r="D215" s="60" t="s">
        <v>198</v>
      </c>
      <c r="E215" s="60" t="s">
        <v>54</v>
      </c>
      <c r="F215" s="130">
        <f>F216</f>
        <v>12151.6</v>
      </c>
    </row>
    <row r="216" spans="1:6" outlineLevel="7" x14ac:dyDescent="0.25">
      <c r="A216" s="59" t="s">
        <v>96</v>
      </c>
      <c r="B216" s="60" t="s">
        <v>41</v>
      </c>
      <c r="C216" s="60" t="s">
        <v>460</v>
      </c>
      <c r="D216" s="60" t="s">
        <v>198</v>
      </c>
      <c r="E216" s="60" t="s">
        <v>97</v>
      </c>
      <c r="F216" s="132">
        <v>12151.6</v>
      </c>
    </row>
    <row r="217" spans="1:6" outlineLevel="1" x14ac:dyDescent="0.25">
      <c r="A217" s="59" t="s">
        <v>102</v>
      </c>
      <c r="B217" s="60" t="s">
        <v>41</v>
      </c>
      <c r="C217" s="60" t="s">
        <v>103</v>
      </c>
      <c r="D217" s="60" t="s">
        <v>163</v>
      </c>
      <c r="E217" s="60" t="s">
        <v>8</v>
      </c>
      <c r="F217" s="130">
        <f>F218</f>
        <v>6463.18</v>
      </c>
    </row>
    <row r="218" spans="1:6" outlineLevel="2" x14ac:dyDescent="0.25">
      <c r="A218" s="59" t="s">
        <v>104</v>
      </c>
      <c r="B218" s="60" t="s">
        <v>41</v>
      </c>
      <c r="C218" s="60" t="s">
        <v>105</v>
      </c>
      <c r="D218" s="60" t="s">
        <v>163</v>
      </c>
      <c r="E218" s="60" t="s">
        <v>8</v>
      </c>
      <c r="F218" s="130">
        <f>F219</f>
        <v>6463.18</v>
      </c>
    </row>
    <row r="219" spans="1:6" ht="37.5" outlineLevel="3" x14ac:dyDescent="0.25">
      <c r="A219" s="59" t="s">
        <v>471</v>
      </c>
      <c r="B219" s="60" t="s">
        <v>41</v>
      </c>
      <c r="C219" s="60" t="s">
        <v>105</v>
      </c>
      <c r="D219" s="60" t="s">
        <v>197</v>
      </c>
      <c r="E219" s="60" t="s">
        <v>8</v>
      </c>
      <c r="F219" s="130">
        <f>F223+F220</f>
        <v>6463.18</v>
      </c>
    </row>
    <row r="220" spans="1:6" ht="36" customHeight="1" outlineLevel="7" x14ac:dyDescent="0.25">
      <c r="A220" s="69" t="s">
        <v>107</v>
      </c>
      <c r="B220" s="60" t="s">
        <v>41</v>
      </c>
      <c r="C220" s="60" t="s">
        <v>105</v>
      </c>
      <c r="D220" s="60" t="s">
        <v>202</v>
      </c>
      <c r="E220" s="60" t="s">
        <v>8</v>
      </c>
      <c r="F220" s="130">
        <f>F221</f>
        <v>5832.18</v>
      </c>
    </row>
    <row r="221" spans="1:6" ht="37.5" outlineLevel="7" x14ac:dyDescent="0.25">
      <c r="A221" s="59" t="s">
        <v>53</v>
      </c>
      <c r="B221" s="60" t="s">
        <v>41</v>
      </c>
      <c r="C221" s="60" t="s">
        <v>105</v>
      </c>
      <c r="D221" s="60" t="s">
        <v>202</v>
      </c>
      <c r="E221" s="60" t="s">
        <v>54</v>
      </c>
      <c r="F221" s="130">
        <f>F222</f>
        <v>5832.18</v>
      </c>
    </row>
    <row r="222" spans="1:6" outlineLevel="7" x14ac:dyDescent="0.25">
      <c r="A222" s="59" t="s">
        <v>96</v>
      </c>
      <c r="B222" s="60" t="s">
        <v>41</v>
      </c>
      <c r="C222" s="60" t="s">
        <v>105</v>
      </c>
      <c r="D222" s="60" t="s">
        <v>202</v>
      </c>
      <c r="E222" s="60" t="s">
        <v>97</v>
      </c>
      <c r="F222" s="132">
        <v>5832.18</v>
      </c>
    </row>
    <row r="223" spans="1:6" outlineLevel="5" x14ac:dyDescent="0.25">
      <c r="A223" s="59" t="s">
        <v>106</v>
      </c>
      <c r="B223" s="60" t="s">
        <v>41</v>
      </c>
      <c r="C223" s="60" t="s">
        <v>105</v>
      </c>
      <c r="D223" s="60" t="s">
        <v>201</v>
      </c>
      <c r="E223" s="60" t="s">
        <v>8</v>
      </c>
      <c r="F223" s="130">
        <f>F224+F226</f>
        <v>631</v>
      </c>
    </row>
    <row r="224" spans="1:6" ht="37.5" outlineLevel="6" x14ac:dyDescent="0.25">
      <c r="A224" s="59" t="s">
        <v>53</v>
      </c>
      <c r="B224" s="60" t="s">
        <v>41</v>
      </c>
      <c r="C224" s="60" t="s">
        <v>105</v>
      </c>
      <c r="D224" s="60" t="s">
        <v>201</v>
      </c>
      <c r="E224" s="60" t="s">
        <v>54</v>
      </c>
      <c r="F224" s="130">
        <f>F225</f>
        <v>517</v>
      </c>
    </row>
    <row r="225" spans="1:6" outlineLevel="7" x14ac:dyDescent="0.25">
      <c r="A225" s="59" t="s">
        <v>96</v>
      </c>
      <c r="B225" s="60" t="s">
        <v>41</v>
      </c>
      <c r="C225" s="60" t="s">
        <v>105</v>
      </c>
      <c r="D225" s="60" t="s">
        <v>201</v>
      </c>
      <c r="E225" s="60" t="s">
        <v>97</v>
      </c>
      <c r="F225" s="132">
        <v>517</v>
      </c>
    </row>
    <row r="226" spans="1:6" ht="37.5" outlineLevel="7" x14ac:dyDescent="0.25">
      <c r="A226" s="59" t="s">
        <v>53</v>
      </c>
      <c r="B226" s="60" t="s">
        <v>41</v>
      </c>
      <c r="C226" s="60" t="s">
        <v>105</v>
      </c>
      <c r="D226" s="60" t="s">
        <v>201</v>
      </c>
      <c r="E226" s="60" t="s">
        <v>54</v>
      </c>
      <c r="F226" s="130">
        <f>F227</f>
        <v>114</v>
      </c>
    </row>
    <row r="227" spans="1:6" ht="37.5" customHeight="1" outlineLevel="7" x14ac:dyDescent="0.25">
      <c r="A227" s="59" t="s">
        <v>453</v>
      </c>
      <c r="B227" s="60" t="s">
        <v>41</v>
      </c>
      <c r="C227" s="60" t="s">
        <v>105</v>
      </c>
      <c r="D227" s="60" t="s">
        <v>201</v>
      </c>
      <c r="E227" s="60" t="s">
        <v>452</v>
      </c>
      <c r="F227" s="132">
        <v>114</v>
      </c>
    </row>
    <row r="228" spans="1:6" outlineLevel="1" x14ac:dyDescent="0.25">
      <c r="A228" s="59" t="s">
        <v>108</v>
      </c>
      <c r="B228" s="60" t="s">
        <v>41</v>
      </c>
      <c r="C228" s="60" t="s">
        <v>109</v>
      </c>
      <c r="D228" s="60" t="s">
        <v>163</v>
      </c>
      <c r="E228" s="60" t="s">
        <v>8</v>
      </c>
      <c r="F228" s="130">
        <f>F229+F234</f>
        <v>3529.91</v>
      </c>
    </row>
    <row r="229" spans="1:6" outlineLevel="2" x14ac:dyDescent="0.25">
      <c r="A229" s="59" t="s">
        <v>110</v>
      </c>
      <c r="B229" s="60" t="s">
        <v>41</v>
      </c>
      <c r="C229" s="60" t="s">
        <v>111</v>
      </c>
      <c r="D229" s="60" t="s">
        <v>163</v>
      </c>
      <c r="E229" s="60" t="s">
        <v>8</v>
      </c>
      <c r="F229" s="130">
        <f>F230</f>
        <v>3146.41</v>
      </c>
    </row>
    <row r="230" spans="1:6" ht="37.5" outlineLevel="4" x14ac:dyDescent="0.25">
      <c r="A230" s="59" t="s">
        <v>178</v>
      </c>
      <c r="B230" s="60" t="s">
        <v>41</v>
      </c>
      <c r="C230" s="60" t="s">
        <v>111</v>
      </c>
      <c r="D230" s="60" t="s">
        <v>164</v>
      </c>
      <c r="E230" s="60" t="s">
        <v>8</v>
      </c>
      <c r="F230" s="130">
        <f>F231</f>
        <v>3146.41</v>
      </c>
    </row>
    <row r="231" spans="1:6" outlineLevel="5" x14ac:dyDescent="0.25">
      <c r="A231" s="59" t="s">
        <v>112</v>
      </c>
      <c r="B231" s="60" t="s">
        <v>41</v>
      </c>
      <c r="C231" s="60" t="s">
        <v>111</v>
      </c>
      <c r="D231" s="60" t="s">
        <v>203</v>
      </c>
      <c r="E231" s="60" t="s">
        <v>8</v>
      </c>
      <c r="F231" s="130">
        <f>F232</f>
        <v>3146.41</v>
      </c>
    </row>
    <row r="232" spans="1:6" outlineLevel="6" x14ac:dyDescent="0.25">
      <c r="A232" s="59" t="s">
        <v>113</v>
      </c>
      <c r="B232" s="60" t="s">
        <v>41</v>
      </c>
      <c r="C232" s="60" t="s">
        <v>111</v>
      </c>
      <c r="D232" s="60" t="s">
        <v>203</v>
      </c>
      <c r="E232" s="60" t="s">
        <v>114</v>
      </c>
      <c r="F232" s="130">
        <f>F233</f>
        <v>3146.41</v>
      </c>
    </row>
    <row r="233" spans="1:6" outlineLevel="7" x14ac:dyDescent="0.25">
      <c r="A233" s="59" t="s">
        <v>115</v>
      </c>
      <c r="B233" s="60" t="s">
        <v>41</v>
      </c>
      <c r="C233" s="60" t="s">
        <v>111</v>
      </c>
      <c r="D233" s="60" t="s">
        <v>203</v>
      </c>
      <c r="E233" s="60" t="s">
        <v>116</v>
      </c>
      <c r="F233" s="132">
        <v>3146.41</v>
      </c>
    </row>
    <row r="234" spans="1:6" outlineLevel="7" x14ac:dyDescent="0.25">
      <c r="A234" s="59" t="s">
        <v>117</v>
      </c>
      <c r="B234" s="60" t="s">
        <v>41</v>
      </c>
      <c r="C234" s="60" t="s">
        <v>118</v>
      </c>
      <c r="D234" s="60" t="s">
        <v>163</v>
      </c>
      <c r="E234" s="60" t="s">
        <v>8</v>
      </c>
      <c r="F234" s="130">
        <f>F235</f>
        <v>383.5</v>
      </c>
    </row>
    <row r="235" spans="1:6" ht="37.5" customHeight="1" outlineLevel="7" x14ac:dyDescent="0.25">
      <c r="A235" s="59" t="s">
        <v>468</v>
      </c>
      <c r="B235" s="60" t="s">
        <v>41</v>
      </c>
      <c r="C235" s="60" t="s">
        <v>118</v>
      </c>
      <c r="D235" s="60" t="s">
        <v>170</v>
      </c>
      <c r="E235" s="60" t="s">
        <v>8</v>
      </c>
      <c r="F235" s="130">
        <f>F236+F240</f>
        <v>383.5</v>
      </c>
    </row>
    <row r="236" spans="1:6" ht="18" customHeight="1" outlineLevel="7" x14ac:dyDescent="0.25">
      <c r="A236" s="59" t="s">
        <v>424</v>
      </c>
      <c r="B236" s="60" t="s">
        <v>41</v>
      </c>
      <c r="C236" s="60" t="s">
        <v>118</v>
      </c>
      <c r="D236" s="60" t="s">
        <v>204</v>
      </c>
      <c r="E236" s="60" t="s">
        <v>8</v>
      </c>
      <c r="F236" s="130">
        <f>F237</f>
        <v>210</v>
      </c>
    </row>
    <row r="237" spans="1:6" ht="37.5" outlineLevel="7" x14ac:dyDescent="0.25">
      <c r="A237" s="59" t="s">
        <v>122</v>
      </c>
      <c r="B237" s="60" t="s">
        <v>41</v>
      </c>
      <c r="C237" s="60" t="s">
        <v>118</v>
      </c>
      <c r="D237" s="60" t="s">
        <v>205</v>
      </c>
      <c r="E237" s="60" t="s">
        <v>8</v>
      </c>
      <c r="F237" s="130">
        <f>F238</f>
        <v>210</v>
      </c>
    </row>
    <row r="238" spans="1:6" outlineLevel="7" x14ac:dyDescent="0.25">
      <c r="A238" s="59" t="s">
        <v>113</v>
      </c>
      <c r="B238" s="60" t="s">
        <v>41</v>
      </c>
      <c r="C238" s="60" t="s">
        <v>118</v>
      </c>
      <c r="D238" s="60" t="s">
        <v>205</v>
      </c>
      <c r="E238" s="60" t="s">
        <v>114</v>
      </c>
      <c r="F238" s="130">
        <f>F239</f>
        <v>210</v>
      </c>
    </row>
    <row r="239" spans="1:6" ht="37.5" outlineLevel="7" x14ac:dyDescent="0.25">
      <c r="A239" s="59" t="s">
        <v>120</v>
      </c>
      <c r="B239" s="60" t="s">
        <v>41</v>
      </c>
      <c r="C239" s="60" t="s">
        <v>118</v>
      </c>
      <c r="D239" s="60" t="s">
        <v>205</v>
      </c>
      <c r="E239" s="60" t="s">
        <v>121</v>
      </c>
      <c r="F239" s="132">
        <v>210</v>
      </c>
    </row>
    <row r="240" spans="1:6" ht="37.5" outlineLevel="7" x14ac:dyDescent="0.25">
      <c r="A240" s="59" t="s">
        <v>119</v>
      </c>
      <c r="B240" s="60" t="s">
        <v>41</v>
      </c>
      <c r="C240" s="60" t="s">
        <v>118</v>
      </c>
      <c r="D240" s="60" t="s">
        <v>464</v>
      </c>
      <c r="E240" s="60" t="s">
        <v>8</v>
      </c>
      <c r="F240" s="130">
        <f>F241</f>
        <v>173.5</v>
      </c>
    </row>
    <row r="241" spans="1:7" outlineLevel="7" x14ac:dyDescent="0.25">
      <c r="A241" s="59" t="s">
        <v>113</v>
      </c>
      <c r="B241" s="60" t="s">
        <v>41</v>
      </c>
      <c r="C241" s="60" t="s">
        <v>118</v>
      </c>
      <c r="D241" s="60" t="s">
        <v>464</v>
      </c>
      <c r="E241" s="60" t="s">
        <v>114</v>
      </c>
      <c r="F241" s="130">
        <f>F242</f>
        <v>173.5</v>
      </c>
    </row>
    <row r="242" spans="1:7" ht="37.5" outlineLevel="1" x14ac:dyDescent="0.25">
      <c r="A242" s="59" t="s">
        <v>120</v>
      </c>
      <c r="B242" s="60" t="s">
        <v>41</v>
      </c>
      <c r="C242" s="60" t="s">
        <v>118</v>
      </c>
      <c r="D242" s="60" t="s">
        <v>464</v>
      </c>
      <c r="E242" s="60" t="s">
        <v>121</v>
      </c>
      <c r="F242" s="132">
        <v>173.5</v>
      </c>
    </row>
    <row r="243" spans="1:7" outlineLevel="1" x14ac:dyDescent="0.25">
      <c r="A243" s="59" t="s">
        <v>123</v>
      </c>
      <c r="B243" s="60" t="s">
        <v>41</v>
      </c>
      <c r="C243" s="60" t="s">
        <v>124</v>
      </c>
      <c r="D243" s="60" t="s">
        <v>163</v>
      </c>
      <c r="E243" s="60" t="s">
        <v>8</v>
      </c>
      <c r="F243" s="132">
        <f>F244</f>
        <v>561</v>
      </c>
    </row>
    <row r="244" spans="1:7" outlineLevel="1" x14ac:dyDescent="0.25">
      <c r="A244" s="59" t="s">
        <v>125</v>
      </c>
      <c r="B244" s="60" t="s">
        <v>41</v>
      </c>
      <c r="C244" s="60" t="s">
        <v>126</v>
      </c>
      <c r="D244" s="60" t="s">
        <v>163</v>
      </c>
      <c r="E244" s="60" t="s">
        <v>8</v>
      </c>
      <c r="F244" s="132">
        <f>F245</f>
        <v>561</v>
      </c>
    </row>
    <row r="245" spans="1:7" ht="37.5" outlineLevel="1" x14ac:dyDescent="0.25">
      <c r="A245" s="59" t="s">
        <v>426</v>
      </c>
      <c r="B245" s="60" t="s">
        <v>41</v>
      </c>
      <c r="C245" s="60" t="s">
        <v>126</v>
      </c>
      <c r="D245" s="60" t="s">
        <v>300</v>
      </c>
      <c r="E245" s="60" t="s">
        <v>8</v>
      </c>
      <c r="F245" s="132">
        <f>F246</f>
        <v>561</v>
      </c>
    </row>
    <row r="246" spans="1:7" outlineLevel="1" x14ac:dyDescent="0.25">
      <c r="A246" s="59" t="s">
        <v>127</v>
      </c>
      <c r="B246" s="60" t="s">
        <v>41</v>
      </c>
      <c r="C246" s="60" t="s">
        <v>126</v>
      </c>
      <c r="D246" s="60" t="s">
        <v>301</v>
      </c>
      <c r="E246" s="60" t="s">
        <v>8</v>
      </c>
      <c r="F246" s="132">
        <f>F247</f>
        <v>561</v>
      </c>
    </row>
    <row r="247" spans="1:7" ht="19.5" customHeight="1" outlineLevel="1" x14ac:dyDescent="0.25">
      <c r="A247" s="59" t="s">
        <v>18</v>
      </c>
      <c r="B247" s="60" t="s">
        <v>41</v>
      </c>
      <c r="C247" s="60" t="s">
        <v>126</v>
      </c>
      <c r="D247" s="60" t="s">
        <v>301</v>
      </c>
      <c r="E247" s="60" t="s">
        <v>19</v>
      </c>
      <c r="F247" s="132">
        <f>F248</f>
        <v>561</v>
      </c>
    </row>
    <row r="248" spans="1:7" ht="37.5" outlineLevel="1" x14ac:dyDescent="0.25">
      <c r="A248" s="59" t="s">
        <v>20</v>
      </c>
      <c r="B248" s="60" t="s">
        <v>41</v>
      </c>
      <c r="C248" s="60" t="s">
        <v>126</v>
      </c>
      <c r="D248" s="60" t="s">
        <v>301</v>
      </c>
      <c r="E248" s="60" t="s">
        <v>21</v>
      </c>
      <c r="F248" s="132">
        <v>561</v>
      </c>
    </row>
    <row r="249" spans="1:7" outlineLevel="1" x14ac:dyDescent="0.25">
      <c r="A249" s="59" t="s">
        <v>128</v>
      </c>
      <c r="B249" s="60" t="s">
        <v>41</v>
      </c>
      <c r="C249" s="60" t="s">
        <v>129</v>
      </c>
      <c r="D249" s="60" t="s">
        <v>163</v>
      </c>
      <c r="E249" s="60" t="s">
        <v>8</v>
      </c>
      <c r="F249" s="130">
        <f t="shared" ref="F249:F254" si="0">F250</f>
        <v>810.96</v>
      </c>
    </row>
    <row r="250" spans="1:7" outlineLevel="2" x14ac:dyDescent="0.25">
      <c r="A250" s="59" t="s">
        <v>130</v>
      </c>
      <c r="B250" s="60" t="s">
        <v>41</v>
      </c>
      <c r="C250" s="60" t="s">
        <v>131</v>
      </c>
      <c r="D250" s="60" t="s">
        <v>163</v>
      </c>
      <c r="E250" s="60" t="s">
        <v>8</v>
      </c>
      <c r="F250" s="130">
        <f t="shared" si="0"/>
        <v>810.96</v>
      </c>
    </row>
    <row r="251" spans="1:7" ht="36.75" customHeight="1" outlineLevel="3" x14ac:dyDescent="0.25">
      <c r="A251" s="59" t="s">
        <v>414</v>
      </c>
      <c r="B251" s="60" t="s">
        <v>41</v>
      </c>
      <c r="C251" s="60" t="s">
        <v>131</v>
      </c>
      <c r="D251" s="60" t="s">
        <v>166</v>
      </c>
      <c r="E251" s="60" t="s">
        <v>8</v>
      </c>
      <c r="F251" s="130">
        <f>F252</f>
        <v>810.96</v>
      </c>
    </row>
    <row r="252" spans="1:7" ht="41.25" customHeight="1" outlineLevel="4" x14ac:dyDescent="0.25">
      <c r="A252" s="65" t="s">
        <v>524</v>
      </c>
      <c r="B252" s="60" t="s">
        <v>41</v>
      </c>
      <c r="C252" s="60" t="s">
        <v>131</v>
      </c>
      <c r="D252" s="60" t="s">
        <v>395</v>
      </c>
      <c r="E252" s="60" t="s">
        <v>8</v>
      </c>
      <c r="F252" s="130">
        <f t="shared" si="0"/>
        <v>810.96</v>
      </c>
    </row>
    <row r="253" spans="1:7" ht="39.75" customHeight="1" outlineLevel="5" x14ac:dyDescent="0.25">
      <c r="A253" s="59" t="s">
        <v>132</v>
      </c>
      <c r="B253" s="60" t="s">
        <v>41</v>
      </c>
      <c r="C253" s="60" t="s">
        <v>131</v>
      </c>
      <c r="D253" s="60" t="s">
        <v>396</v>
      </c>
      <c r="E253" s="60" t="s">
        <v>8</v>
      </c>
      <c r="F253" s="130">
        <f t="shared" si="0"/>
        <v>810.96</v>
      </c>
    </row>
    <row r="254" spans="1:7" ht="37.5" outlineLevel="6" x14ac:dyDescent="0.25">
      <c r="A254" s="59" t="s">
        <v>53</v>
      </c>
      <c r="B254" s="60" t="s">
        <v>41</v>
      </c>
      <c r="C254" s="60" t="s">
        <v>131</v>
      </c>
      <c r="D254" s="60" t="s">
        <v>396</v>
      </c>
      <c r="E254" s="60" t="s">
        <v>54</v>
      </c>
      <c r="F254" s="130">
        <f t="shared" si="0"/>
        <v>810.96</v>
      </c>
    </row>
    <row r="255" spans="1:7" outlineLevel="7" x14ac:dyDescent="0.25">
      <c r="A255" s="59" t="s">
        <v>55</v>
      </c>
      <c r="B255" s="60" t="s">
        <v>41</v>
      </c>
      <c r="C255" s="60" t="s">
        <v>131</v>
      </c>
      <c r="D255" s="60" t="s">
        <v>396</v>
      </c>
      <c r="E255" s="60" t="s">
        <v>56</v>
      </c>
      <c r="F255" s="132">
        <f>440.63+370.33</f>
        <v>810.96</v>
      </c>
    </row>
    <row r="256" spans="1:7" s="3" customFormat="1" ht="20.25" customHeight="1" x14ac:dyDescent="0.25">
      <c r="A256" s="57" t="s">
        <v>133</v>
      </c>
      <c r="B256" s="58" t="s">
        <v>134</v>
      </c>
      <c r="C256" s="58" t="s">
        <v>7</v>
      </c>
      <c r="D256" s="58" t="s">
        <v>163</v>
      </c>
      <c r="E256" s="58" t="s">
        <v>8</v>
      </c>
      <c r="F256" s="129">
        <f>F257</f>
        <v>5022.93</v>
      </c>
      <c r="G256" s="10">
        <f>F260+F263+F270+F275+F281</f>
        <v>4927.93</v>
      </c>
    </row>
    <row r="257" spans="1:6" outlineLevel="1" x14ac:dyDescent="0.25">
      <c r="A257" s="59" t="s">
        <v>9</v>
      </c>
      <c r="B257" s="60" t="s">
        <v>134</v>
      </c>
      <c r="C257" s="60" t="s">
        <v>10</v>
      </c>
      <c r="D257" s="60" t="s">
        <v>163</v>
      </c>
      <c r="E257" s="60" t="s">
        <v>8</v>
      </c>
      <c r="F257" s="130">
        <f>F258+F273+F278</f>
        <v>5022.93</v>
      </c>
    </row>
    <row r="258" spans="1:6" ht="56.25" outlineLevel="2" x14ac:dyDescent="0.25">
      <c r="A258" s="59" t="s">
        <v>135</v>
      </c>
      <c r="B258" s="60" t="s">
        <v>134</v>
      </c>
      <c r="C258" s="60" t="s">
        <v>136</v>
      </c>
      <c r="D258" s="60" t="s">
        <v>163</v>
      </c>
      <c r="E258" s="60" t="s">
        <v>8</v>
      </c>
      <c r="F258" s="130">
        <f>F259</f>
        <v>3933.48</v>
      </c>
    </row>
    <row r="259" spans="1:6" ht="21" customHeight="1" outlineLevel="4" x14ac:dyDescent="0.25">
      <c r="A259" s="59" t="s">
        <v>178</v>
      </c>
      <c r="B259" s="60" t="s">
        <v>134</v>
      </c>
      <c r="C259" s="60" t="s">
        <v>136</v>
      </c>
      <c r="D259" s="60" t="s">
        <v>164</v>
      </c>
      <c r="E259" s="60" t="s">
        <v>8</v>
      </c>
      <c r="F259" s="130">
        <f>F260+F263+F270</f>
        <v>3933.48</v>
      </c>
    </row>
    <row r="260" spans="1:6" ht="18.75" customHeight="1" outlineLevel="5" x14ac:dyDescent="0.25">
      <c r="A260" s="59" t="s">
        <v>137</v>
      </c>
      <c r="B260" s="60" t="s">
        <v>134</v>
      </c>
      <c r="C260" s="60" t="s">
        <v>136</v>
      </c>
      <c r="D260" s="60" t="s">
        <v>206</v>
      </c>
      <c r="E260" s="60" t="s">
        <v>8</v>
      </c>
      <c r="F260" s="130">
        <f>F261</f>
        <v>1756.7</v>
      </c>
    </row>
    <row r="261" spans="1:6" ht="60.75" customHeight="1" outlineLevel="6" x14ac:dyDescent="0.25">
      <c r="A261" s="59" t="s">
        <v>14</v>
      </c>
      <c r="B261" s="60" t="s">
        <v>134</v>
      </c>
      <c r="C261" s="60" t="s">
        <v>136</v>
      </c>
      <c r="D261" s="60" t="s">
        <v>206</v>
      </c>
      <c r="E261" s="60" t="s">
        <v>15</v>
      </c>
      <c r="F261" s="130">
        <f>F262</f>
        <v>1756.7</v>
      </c>
    </row>
    <row r="262" spans="1:6" ht="25.5" customHeight="1" outlineLevel="7" x14ac:dyDescent="0.25">
      <c r="A262" s="59" t="s">
        <v>16</v>
      </c>
      <c r="B262" s="60" t="s">
        <v>134</v>
      </c>
      <c r="C262" s="60" t="s">
        <v>136</v>
      </c>
      <c r="D262" s="60" t="s">
        <v>206</v>
      </c>
      <c r="E262" s="60" t="s">
        <v>17</v>
      </c>
      <c r="F262" s="132">
        <v>1756.7</v>
      </c>
    </row>
    <row r="263" spans="1:6" ht="38.25" customHeight="1" outlineLevel="5" x14ac:dyDescent="0.25">
      <c r="A263" s="59" t="s">
        <v>13</v>
      </c>
      <c r="B263" s="60" t="s">
        <v>134</v>
      </c>
      <c r="C263" s="60" t="s">
        <v>136</v>
      </c>
      <c r="D263" s="60" t="s">
        <v>165</v>
      </c>
      <c r="E263" s="60" t="s">
        <v>8</v>
      </c>
      <c r="F263" s="130">
        <f>F264+F266+F268</f>
        <v>1996.78</v>
      </c>
    </row>
    <row r="264" spans="1:6" ht="60" customHeight="1" outlineLevel="6" x14ac:dyDescent="0.25">
      <c r="A264" s="59" t="s">
        <v>14</v>
      </c>
      <c r="B264" s="60" t="s">
        <v>134</v>
      </c>
      <c r="C264" s="60" t="s">
        <v>136</v>
      </c>
      <c r="D264" s="60" t="s">
        <v>165</v>
      </c>
      <c r="E264" s="60" t="s">
        <v>15</v>
      </c>
      <c r="F264" s="130">
        <f>F265</f>
        <v>1848.28</v>
      </c>
    </row>
    <row r="265" spans="1:6" ht="23.25" customHeight="1" outlineLevel="7" x14ac:dyDescent="0.25">
      <c r="A265" s="59" t="s">
        <v>16</v>
      </c>
      <c r="B265" s="60" t="s">
        <v>134</v>
      </c>
      <c r="C265" s="60" t="s">
        <v>136</v>
      </c>
      <c r="D265" s="60" t="s">
        <v>165</v>
      </c>
      <c r="E265" s="60" t="s">
        <v>17</v>
      </c>
      <c r="F265" s="132">
        <v>1848.28</v>
      </c>
    </row>
    <row r="266" spans="1:6" ht="19.5" customHeight="1" outlineLevel="6" x14ac:dyDescent="0.25">
      <c r="A266" s="59" t="s">
        <v>18</v>
      </c>
      <c r="B266" s="60" t="s">
        <v>134</v>
      </c>
      <c r="C266" s="60" t="s">
        <v>136</v>
      </c>
      <c r="D266" s="60" t="s">
        <v>165</v>
      </c>
      <c r="E266" s="60" t="s">
        <v>19</v>
      </c>
      <c r="F266" s="130">
        <f>F267</f>
        <v>143</v>
      </c>
    </row>
    <row r="267" spans="1:6" ht="37.5" outlineLevel="7" x14ac:dyDescent="0.25">
      <c r="A267" s="59" t="s">
        <v>20</v>
      </c>
      <c r="B267" s="60" t="s">
        <v>134</v>
      </c>
      <c r="C267" s="60" t="s">
        <v>136</v>
      </c>
      <c r="D267" s="60" t="s">
        <v>165</v>
      </c>
      <c r="E267" s="60" t="s">
        <v>21</v>
      </c>
      <c r="F267" s="132">
        <v>143</v>
      </c>
    </row>
    <row r="268" spans="1:6" outlineLevel="6" x14ac:dyDescent="0.25">
      <c r="A268" s="59" t="s">
        <v>22</v>
      </c>
      <c r="B268" s="60" t="s">
        <v>134</v>
      </c>
      <c r="C268" s="60" t="s">
        <v>136</v>
      </c>
      <c r="D268" s="60" t="s">
        <v>165</v>
      </c>
      <c r="E268" s="60" t="s">
        <v>23</v>
      </c>
      <c r="F268" s="130">
        <f>F269</f>
        <v>5.5</v>
      </c>
    </row>
    <row r="269" spans="1:6" outlineLevel="7" x14ac:dyDescent="0.25">
      <c r="A269" s="59" t="s">
        <v>24</v>
      </c>
      <c r="B269" s="60" t="s">
        <v>134</v>
      </c>
      <c r="C269" s="60" t="s">
        <v>136</v>
      </c>
      <c r="D269" s="60" t="s">
        <v>165</v>
      </c>
      <c r="E269" s="60" t="s">
        <v>25</v>
      </c>
      <c r="F269" s="132">
        <v>5.5</v>
      </c>
    </row>
    <row r="270" spans="1:6" outlineLevel="5" x14ac:dyDescent="0.25">
      <c r="A270" s="59" t="s">
        <v>138</v>
      </c>
      <c r="B270" s="60" t="s">
        <v>134</v>
      </c>
      <c r="C270" s="60" t="s">
        <v>136</v>
      </c>
      <c r="D270" s="60" t="s">
        <v>207</v>
      </c>
      <c r="E270" s="60" t="s">
        <v>8</v>
      </c>
      <c r="F270" s="130">
        <f>F271</f>
        <v>180</v>
      </c>
    </row>
    <row r="271" spans="1:6" ht="60.75" customHeight="1" outlineLevel="6" x14ac:dyDescent="0.25">
      <c r="A271" s="59" t="s">
        <v>14</v>
      </c>
      <c r="B271" s="60" t="s">
        <v>134</v>
      </c>
      <c r="C271" s="60" t="s">
        <v>136</v>
      </c>
      <c r="D271" s="60" t="s">
        <v>207</v>
      </c>
      <c r="E271" s="60" t="s">
        <v>15</v>
      </c>
      <c r="F271" s="130">
        <f>F272</f>
        <v>180</v>
      </c>
    </row>
    <row r="272" spans="1:6" ht="23.25" customHeight="1" outlineLevel="7" x14ac:dyDescent="0.25">
      <c r="A272" s="59" t="s">
        <v>16</v>
      </c>
      <c r="B272" s="60" t="s">
        <v>134</v>
      </c>
      <c r="C272" s="60" t="s">
        <v>136</v>
      </c>
      <c r="D272" s="60" t="s">
        <v>207</v>
      </c>
      <c r="E272" s="60" t="s">
        <v>17</v>
      </c>
      <c r="F272" s="132">
        <v>180</v>
      </c>
    </row>
    <row r="273" spans="1:7" ht="36.75" customHeight="1" outlineLevel="2" x14ac:dyDescent="0.25">
      <c r="A273" s="59" t="s">
        <v>11</v>
      </c>
      <c r="B273" s="60" t="s">
        <v>134</v>
      </c>
      <c r="C273" s="60" t="s">
        <v>12</v>
      </c>
      <c r="D273" s="60" t="s">
        <v>163</v>
      </c>
      <c r="E273" s="60" t="s">
        <v>8</v>
      </c>
      <c r="F273" s="130">
        <f>F274</f>
        <v>976.45</v>
      </c>
    </row>
    <row r="274" spans="1:7" ht="19.5" customHeight="1" outlineLevel="4" x14ac:dyDescent="0.25">
      <c r="A274" s="59" t="s">
        <v>178</v>
      </c>
      <c r="B274" s="60" t="s">
        <v>134</v>
      </c>
      <c r="C274" s="60" t="s">
        <v>12</v>
      </c>
      <c r="D274" s="60" t="s">
        <v>164</v>
      </c>
      <c r="E274" s="60" t="s">
        <v>8</v>
      </c>
      <c r="F274" s="130">
        <f>F275</f>
        <v>976.45</v>
      </c>
    </row>
    <row r="275" spans="1:7" outlineLevel="5" x14ac:dyDescent="0.25">
      <c r="A275" s="59" t="s">
        <v>152</v>
      </c>
      <c r="B275" s="60" t="s">
        <v>134</v>
      </c>
      <c r="C275" s="60" t="s">
        <v>12</v>
      </c>
      <c r="D275" s="60" t="s">
        <v>208</v>
      </c>
      <c r="E275" s="60" t="s">
        <v>8</v>
      </c>
      <c r="F275" s="130">
        <f>F276</f>
        <v>976.45</v>
      </c>
    </row>
    <row r="276" spans="1:7" ht="59.25" customHeight="1" outlineLevel="6" x14ac:dyDescent="0.25">
      <c r="A276" s="59" t="s">
        <v>14</v>
      </c>
      <c r="B276" s="60" t="s">
        <v>134</v>
      </c>
      <c r="C276" s="60" t="s">
        <v>12</v>
      </c>
      <c r="D276" s="60" t="s">
        <v>208</v>
      </c>
      <c r="E276" s="60" t="s">
        <v>15</v>
      </c>
      <c r="F276" s="130">
        <f>F277</f>
        <v>976.45</v>
      </c>
    </row>
    <row r="277" spans="1:7" ht="24.75" customHeight="1" outlineLevel="7" x14ac:dyDescent="0.25">
      <c r="A277" s="59" t="s">
        <v>16</v>
      </c>
      <c r="B277" s="60" t="s">
        <v>134</v>
      </c>
      <c r="C277" s="60" t="s">
        <v>12</v>
      </c>
      <c r="D277" s="60" t="s">
        <v>208</v>
      </c>
      <c r="E277" s="60" t="s">
        <v>17</v>
      </c>
      <c r="F277" s="132">
        <v>976.45</v>
      </c>
    </row>
    <row r="278" spans="1:7" outlineLevel="2" x14ac:dyDescent="0.25">
      <c r="A278" s="59" t="s">
        <v>26</v>
      </c>
      <c r="B278" s="60" t="s">
        <v>134</v>
      </c>
      <c r="C278" s="60" t="s">
        <v>27</v>
      </c>
      <c r="D278" s="60" t="s">
        <v>163</v>
      </c>
      <c r="E278" s="60" t="s">
        <v>8</v>
      </c>
      <c r="F278" s="130">
        <f>F279+F284</f>
        <v>113</v>
      </c>
    </row>
    <row r="279" spans="1:7" ht="38.25" customHeight="1" outlineLevel="3" x14ac:dyDescent="0.25">
      <c r="A279" s="59" t="s">
        <v>414</v>
      </c>
      <c r="B279" s="60" t="s">
        <v>134</v>
      </c>
      <c r="C279" s="60" t="s">
        <v>27</v>
      </c>
      <c r="D279" s="60" t="s">
        <v>166</v>
      </c>
      <c r="E279" s="60" t="s">
        <v>8</v>
      </c>
      <c r="F279" s="130">
        <f>F280</f>
        <v>18</v>
      </c>
    </row>
    <row r="280" spans="1:7" ht="37.5" outlineLevel="4" x14ac:dyDescent="0.25">
      <c r="A280" s="59" t="s">
        <v>423</v>
      </c>
      <c r="B280" s="60" t="s">
        <v>134</v>
      </c>
      <c r="C280" s="60" t="s">
        <v>27</v>
      </c>
      <c r="D280" s="60" t="s">
        <v>174</v>
      </c>
      <c r="E280" s="60" t="s">
        <v>8</v>
      </c>
      <c r="F280" s="130">
        <f>F281</f>
        <v>18</v>
      </c>
    </row>
    <row r="281" spans="1:7" outlineLevel="5" x14ac:dyDescent="0.25">
      <c r="A281" s="59" t="s">
        <v>29</v>
      </c>
      <c r="B281" s="60" t="s">
        <v>134</v>
      </c>
      <c r="C281" s="60" t="s">
        <v>27</v>
      </c>
      <c r="D281" s="60" t="s">
        <v>169</v>
      </c>
      <c r="E281" s="60" t="s">
        <v>8</v>
      </c>
      <c r="F281" s="130">
        <f>F282</f>
        <v>18</v>
      </c>
    </row>
    <row r="282" spans="1:7" ht="20.25" customHeight="1" outlineLevel="6" x14ac:dyDescent="0.25">
      <c r="A282" s="59" t="s">
        <v>18</v>
      </c>
      <c r="B282" s="60" t="s">
        <v>134</v>
      </c>
      <c r="C282" s="60" t="s">
        <v>27</v>
      </c>
      <c r="D282" s="60" t="s">
        <v>169</v>
      </c>
      <c r="E282" s="60" t="s">
        <v>19</v>
      </c>
      <c r="F282" s="130">
        <f>F283</f>
        <v>18</v>
      </c>
    </row>
    <row r="283" spans="1:7" ht="37.5" outlineLevel="7" x14ac:dyDescent="0.25">
      <c r="A283" s="59" t="s">
        <v>20</v>
      </c>
      <c r="B283" s="60" t="s">
        <v>134</v>
      </c>
      <c r="C283" s="60" t="s">
        <v>27</v>
      </c>
      <c r="D283" s="60" t="s">
        <v>169</v>
      </c>
      <c r="E283" s="60" t="s">
        <v>21</v>
      </c>
      <c r="F283" s="132">
        <v>18</v>
      </c>
    </row>
    <row r="284" spans="1:7" ht="37.5" outlineLevel="7" x14ac:dyDescent="0.25">
      <c r="A284" s="59" t="s">
        <v>178</v>
      </c>
      <c r="B284" s="60" t="s">
        <v>134</v>
      </c>
      <c r="C284" s="60" t="s">
        <v>27</v>
      </c>
      <c r="D284" s="60" t="s">
        <v>164</v>
      </c>
      <c r="E284" s="60" t="s">
        <v>8</v>
      </c>
      <c r="F284" s="132">
        <f>F285</f>
        <v>95</v>
      </c>
    </row>
    <row r="285" spans="1:7" outlineLevel="7" x14ac:dyDescent="0.25">
      <c r="A285" s="59" t="s">
        <v>547</v>
      </c>
      <c r="B285" s="60" t="s">
        <v>134</v>
      </c>
      <c r="C285" s="60" t="s">
        <v>27</v>
      </c>
      <c r="D285" s="151">
        <v>9909970200</v>
      </c>
      <c r="E285" s="60" t="s">
        <v>8</v>
      </c>
      <c r="F285" s="132">
        <f>F286</f>
        <v>95</v>
      </c>
    </row>
    <row r="286" spans="1:7" ht="37.5" outlineLevel="7" x14ac:dyDescent="0.25">
      <c r="A286" s="59" t="s">
        <v>18</v>
      </c>
      <c r="B286" s="60" t="s">
        <v>134</v>
      </c>
      <c r="C286" s="60" t="s">
        <v>27</v>
      </c>
      <c r="D286" s="151">
        <v>9909970200</v>
      </c>
      <c r="E286" s="60" t="s">
        <v>19</v>
      </c>
      <c r="F286" s="132">
        <f>F287</f>
        <v>95</v>
      </c>
    </row>
    <row r="287" spans="1:7" ht="37.5" outlineLevel="7" x14ac:dyDescent="0.25">
      <c r="A287" s="59" t="s">
        <v>20</v>
      </c>
      <c r="B287" s="60" t="s">
        <v>134</v>
      </c>
      <c r="C287" s="60" t="s">
        <v>27</v>
      </c>
      <c r="D287" s="151">
        <v>9909970200</v>
      </c>
      <c r="E287" s="60" t="s">
        <v>21</v>
      </c>
      <c r="F287" s="132">
        <v>95</v>
      </c>
    </row>
    <row r="288" spans="1:7" s="3" customFormat="1" ht="37.5" x14ac:dyDescent="0.25">
      <c r="A288" s="57" t="s">
        <v>139</v>
      </c>
      <c r="B288" s="58" t="s">
        <v>140</v>
      </c>
      <c r="C288" s="58" t="s">
        <v>7</v>
      </c>
      <c r="D288" s="58" t="s">
        <v>163</v>
      </c>
      <c r="E288" s="58" t="s">
        <v>8</v>
      </c>
      <c r="F288" s="129">
        <f>F289+F366</f>
        <v>361470.27999999997</v>
      </c>
      <c r="G288" s="10">
        <f>F293+F299+F305+F308+F329+F332+F338+F346+F351+F356+F363</f>
        <v>118322.88</v>
      </c>
    </row>
    <row r="289" spans="1:7" outlineLevel="1" x14ac:dyDescent="0.25">
      <c r="A289" s="59" t="s">
        <v>91</v>
      </c>
      <c r="B289" s="60" t="s">
        <v>140</v>
      </c>
      <c r="C289" s="60" t="s">
        <v>92</v>
      </c>
      <c r="D289" s="60" t="s">
        <v>163</v>
      </c>
      <c r="E289" s="60" t="s">
        <v>8</v>
      </c>
      <c r="F289" s="130">
        <f>F290+F302+F335+F349+F326</f>
        <v>358090.27999999997</v>
      </c>
    </row>
    <row r="290" spans="1:7" outlineLevel="2" x14ac:dyDescent="0.25">
      <c r="A290" s="59" t="s">
        <v>141</v>
      </c>
      <c r="B290" s="60" t="s">
        <v>140</v>
      </c>
      <c r="C290" s="60" t="s">
        <v>142</v>
      </c>
      <c r="D290" s="60" t="s">
        <v>163</v>
      </c>
      <c r="E290" s="60" t="s">
        <v>8</v>
      </c>
      <c r="F290" s="130">
        <f>F291</f>
        <v>80138.399999999994</v>
      </c>
    </row>
    <row r="291" spans="1:7" ht="37.5" outlineLevel="3" x14ac:dyDescent="0.25">
      <c r="A291" s="59" t="s">
        <v>472</v>
      </c>
      <c r="B291" s="60" t="s">
        <v>140</v>
      </c>
      <c r="C291" s="60" t="s">
        <v>142</v>
      </c>
      <c r="D291" s="60" t="s">
        <v>199</v>
      </c>
      <c r="E291" s="60" t="s">
        <v>8</v>
      </c>
      <c r="F291" s="130">
        <f>F292</f>
        <v>80138.399999999994</v>
      </c>
    </row>
    <row r="292" spans="1:7" ht="37.5" outlineLevel="4" x14ac:dyDescent="0.25">
      <c r="A292" s="59" t="s">
        <v>425</v>
      </c>
      <c r="B292" s="60" t="s">
        <v>140</v>
      </c>
      <c r="C292" s="60" t="s">
        <v>142</v>
      </c>
      <c r="D292" s="60" t="s">
        <v>200</v>
      </c>
      <c r="E292" s="60" t="s">
        <v>8</v>
      </c>
      <c r="F292" s="130">
        <f>F299+F293+F296</f>
        <v>80138.399999999994</v>
      </c>
    </row>
    <row r="293" spans="1:7" ht="37.5" customHeight="1" outlineLevel="5" x14ac:dyDescent="0.25">
      <c r="A293" s="59" t="s">
        <v>144</v>
      </c>
      <c r="B293" s="60" t="s">
        <v>140</v>
      </c>
      <c r="C293" s="60" t="s">
        <v>142</v>
      </c>
      <c r="D293" s="60" t="s">
        <v>210</v>
      </c>
      <c r="E293" s="60" t="s">
        <v>8</v>
      </c>
      <c r="F293" s="130">
        <f>F294</f>
        <v>31168.7</v>
      </c>
    </row>
    <row r="294" spans="1:7" ht="37.5" outlineLevel="6" x14ac:dyDescent="0.25">
      <c r="A294" s="59" t="s">
        <v>53</v>
      </c>
      <c r="B294" s="60" t="s">
        <v>140</v>
      </c>
      <c r="C294" s="60" t="s">
        <v>142</v>
      </c>
      <c r="D294" s="60" t="s">
        <v>210</v>
      </c>
      <c r="E294" s="60" t="s">
        <v>54</v>
      </c>
      <c r="F294" s="130">
        <f>F295</f>
        <v>31168.7</v>
      </c>
    </row>
    <row r="295" spans="1:7" outlineLevel="7" x14ac:dyDescent="0.25">
      <c r="A295" s="59" t="s">
        <v>96</v>
      </c>
      <c r="B295" s="60" t="s">
        <v>140</v>
      </c>
      <c r="C295" s="60" t="s">
        <v>142</v>
      </c>
      <c r="D295" s="60" t="s">
        <v>210</v>
      </c>
      <c r="E295" s="60" t="s">
        <v>97</v>
      </c>
      <c r="F295" s="132">
        <v>31168.7</v>
      </c>
      <c r="G295" s="2">
        <v>29589.45</v>
      </c>
    </row>
    <row r="296" spans="1:7" ht="75" customHeight="1" outlineLevel="7" x14ac:dyDescent="0.25">
      <c r="A296" s="65" t="s">
        <v>508</v>
      </c>
      <c r="B296" s="60" t="s">
        <v>140</v>
      </c>
      <c r="C296" s="60" t="s">
        <v>142</v>
      </c>
      <c r="D296" s="60" t="s">
        <v>211</v>
      </c>
      <c r="E296" s="60" t="s">
        <v>8</v>
      </c>
      <c r="F296" s="130">
        <f>F297</f>
        <v>48841</v>
      </c>
    </row>
    <row r="297" spans="1:7" ht="37.5" outlineLevel="7" x14ac:dyDescent="0.25">
      <c r="A297" s="59" t="s">
        <v>53</v>
      </c>
      <c r="B297" s="60" t="s">
        <v>140</v>
      </c>
      <c r="C297" s="60" t="s">
        <v>142</v>
      </c>
      <c r="D297" s="60" t="s">
        <v>211</v>
      </c>
      <c r="E297" s="60" t="s">
        <v>54</v>
      </c>
      <c r="F297" s="130">
        <f>F298</f>
        <v>48841</v>
      </c>
    </row>
    <row r="298" spans="1:7" outlineLevel="7" x14ac:dyDescent="0.25">
      <c r="A298" s="59" t="s">
        <v>96</v>
      </c>
      <c r="B298" s="60" t="s">
        <v>140</v>
      </c>
      <c r="C298" s="60" t="s">
        <v>142</v>
      </c>
      <c r="D298" s="60" t="s">
        <v>211</v>
      </c>
      <c r="E298" s="60" t="s">
        <v>97</v>
      </c>
      <c r="F298" s="132">
        <v>48841</v>
      </c>
    </row>
    <row r="299" spans="1:7" outlineLevel="5" x14ac:dyDescent="0.25">
      <c r="A299" s="59" t="s">
        <v>143</v>
      </c>
      <c r="B299" s="60" t="s">
        <v>140</v>
      </c>
      <c r="C299" s="60" t="s">
        <v>142</v>
      </c>
      <c r="D299" s="60" t="s">
        <v>209</v>
      </c>
      <c r="E299" s="60" t="s">
        <v>8</v>
      </c>
      <c r="F299" s="130">
        <f>F300</f>
        <v>128.69999999999999</v>
      </c>
    </row>
    <row r="300" spans="1:7" ht="37.5" outlineLevel="6" x14ac:dyDescent="0.25">
      <c r="A300" s="59" t="s">
        <v>53</v>
      </c>
      <c r="B300" s="60" t="s">
        <v>140</v>
      </c>
      <c r="C300" s="60" t="s">
        <v>142</v>
      </c>
      <c r="D300" s="60" t="s">
        <v>209</v>
      </c>
      <c r="E300" s="60" t="s">
        <v>54</v>
      </c>
      <c r="F300" s="130">
        <f>F301</f>
        <v>128.69999999999999</v>
      </c>
    </row>
    <row r="301" spans="1:7" outlineLevel="7" x14ac:dyDescent="0.25">
      <c r="A301" s="59" t="s">
        <v>96</v>
      </c>
      <c r="B301" s="60" t="s">
        <v>140</v>
      </c>
      <c r="C301" s="60" t="s">
        <v>142</v>
      </c>
      <c r="D301" s="60" t="s">
        <v>209</v>
      </c>
      <c r="E301" s="60" t="s">
        <v>97</v>
      </c>
      <c r="F301" s="132">
        <v>128.69999999999999</v>
      </c>
      <c r="G301" s="2">
        <v>128.69999999999999</v>
      </c>
    </row>
    <row r="302" spans="1:7" outlineLevel="2" x14ac:dyDescent="0.25">
      <c r="A302" s="59" t="s">
        <v>93</v>
      </c>
      <c r="B302" s="60" t="s">
        <v>140</v>
      </c>
      <c r="C302" s="60" t="s">
        <v>94</v>
      </c>
      <c r="D302" s="60" t="s">
        <v>163</v>
      </c>
      <c r="E302" s="60" t="s">
        <v>8</v>
      </c>
      <c r="F302" s="130">
        <f>F303</f>
        <v>240788.05</v>
      </c>
    </row>
    <row r="303" spans="1:7" ht="37.5" outlineLevel="3" x14ac:dyDescent="0.25">
      <c r="A303" s="59" t="s">
        <v>472</v>
      </c>
      <c r="B303" s="60" t="s">
        <v>140</v>
      </c>
      <c r="C303" s="60" t="s">
        <v>94</v>
      </c>
      <c r="D303" s="60" t="s">
        <v>199</v>
      </c>
      <c r="E303" s="60" t="s">
        <v>8</v>
      </c>
      <c r="F303" s="130">
        <f>F304</f>
        <v>240788.05</v>
      </c>
    </row>
    <row r="304" spans="1:7" ht="37.5" outlineLevel="4" x14ac:dyDescent="0.25">
      <c r="A304" s="59" t="s">
        <v>473</v>
      </c>
      <c r="B304" s="60" t="s">
        <v>140</v>
      </c>
      <c r="C304" s="60" t="s">
        <v>94</v>
      </c>
      <c r="D304" s="60" t="s">
        <v>212</v>
      </c>
      <c r="E304" s="60" t="s">
        <v>8</v>
      </c>
      <c r="F304" s="130">
        <f>+F308+F305+F314+F317+F323+F320+F311</f>
        <v>240788.05</v>
      </c>
    </row>
    <row r="305" spans="1:7" ht="37.5" outlineLevel="7" x14ac:dyDescent="0.25">
      <c r="A305" s="70" t="s">
        <v>145</v>
      </c>
      <c r="B305" s="60" t="s">
        <v>140</v>
      </c>
      <c r="C305" s="60" t="s">
        <v>94</v>
      </c>
      <c r="D305" s="60" t="s">
        <v>213</v>
      </c>
      <c r="E305" s="60" t="s">
        <v>8</v>
      </c>
      <c r="F305" s="130">
        <f>F306</f>
        <v>663.4</v>
      </c>
    </row>
    <row r="306" spans="1:7" ht="37.5" outlineLevel="7" x14ac:dyDescent="0.25">
      <c r="A306" s="59" t="s">
        <v>53</v>
      </c>
      <c r="B306" s="60" t="s">
        <v>140</v>
      </c>
      <c r="C306" s="60" t="s">
        <v>94</v>
      </c>
      <c r="D306" s="60" t="s">
        <v>213</v>
      </c>
      <c r="E306" s="60" t="s">
        <v>54</v>
      </c>
      <c r="F306" s="130">
        <f>F307</f>
        <v>663.4</v>
      </c>
    </row>
    <row r="307" spans="1:7" outlineLevel="7" x14ac:dyDescent="0.25">
      <c r="A307" s="59" t="s">
        <v>96</v>
      </c>
      <c r="B307" s="60" t="s">
        <v>140</v>
      </c>
      <c r="C307" s="60" t="s">
        <v>94</v>
      </c>
      <c r="D307" s="60" t="s">
        <v>213</v>
      </c>
      <c r="E307" s="60" t="s">
        <v>97</v>
      </c>
      <c r="F307" s="132">
        <v>663.4</v>
      </c>
    </row>
    <row r="308" spans="1:7" ht="39" customHeight="1" outlineLevel="5" x14ac:dyDescent="0.25">
      <c r="A308" s="59" t="s">
        <v>146</v>
      </c>
      <c r="B308" s="60" t="s">
        <v>140</v>
      </c>
      <c r="C308" s="60" t="s">
        <v>94</v>
      </c>
      <c r="D308" s="60" t="s">
        <v>214</v>
      </c>
      <c r="E308" s="60" t="s">
        <v>8</v>
      </c>
      <c r="F308" s="130">
        <f>F309</f>
        <v>51920.25</v>
      </c>
    </row>
    <row r="309" spans="1:7" ht="37.5" outlineLevel="6" x14ac:dyDescent="0.25">
      <c r="A309" s="59" t="s">
        <v>53</v>
      </c>
      <c r="B309" s="60" t="s">
        <v>140</v>
      </c>
      <c r="C309" s="60" t="s">
        <v>94</v>
      </c>
      <c r="D309" s="60" t="s">
        <v>214</v>
      </c>
      <c r="E309" s="60" t="s">
        <v>54</v>
      </c>
      <c r="F309" s="130">
        <f>F310</f>
        <v>51920.25</v>
      </c>
    </row>
    <row r="310" spans="1:7" outlineLevel="7" x14ac:dyDescent="0.25">
      <c r="A310" s="59" t="s">
        <v>96</v>
      </c>
      <c r="B310" s="60" t="s">
        <v>140</v>
      </c>
      <c r="C310" s="60" t="s">
        <v>94</v>
      </c>
      <c r="D310" s="60" t="s">
        <v>214</v>
      </c>
      <c r="E310" s="60" t="s">
        <v>97</v>
      </c>
      <c r="F310" s="132">
        <v>51920.25</v>
      </c>
      <c r="G310" s="2">
        <v>55688.5</v>
      </c>
    </row>
    <row r="311" spans="1:7" ht="93.75" customHeight="1" outlineLevel="5" x14ac:dyDescent="0.25">
      <c r="A311" s="65" t="s">
        <v>509</v>
      </c>
      <c r="B311" s="60" t="s">
        <v>140</v>
      </c>
      <c r="C311" s="60" t="s">
        <v>94</v>
      </c>
      <c r="D311" s="60" t="s">
        <v>216</v>
      </c>
      <c r="E311" s="60" t="s">
        <v>8</v>
      </c>
      <c r="F311" s="130">
        <f>F312</f>
        <v>182561</v>
      </c>
    </row>
    <row r="312" spans="1:7" ht="37.5" outlineLevel="5" x14ac:dyDescent="0.25">
      <c r="A312" s="59" t="s">
        <v>53</v>
      </c>
      <c r="B312" s="60" t="s">
        <v>140</v>
      </c>
      <c r="C312" s="60" t="s">
        <v>94</v>
      </c>
      <c r="D312" s="60" t="s">
        <v>216</v>
      </c>
      <c r="E312" s="60" t="s">
        <v>54</v>
      </c>
      <c r="F312" s="130">
        <f>F313</f>
        <v>182561</v>
      </c>
    </row>
    <row r="313" spans="1:7" outlineLevel="5" x14ac:dyDescent="0.25">
      <c r="A313" s="59" t="s">
        <v>96</v>
      </c>
      <c r="B313" s="60" t="s">
        <v>140</v>
      </c>
      <c r="C313" s="60" t="s">
        <v>94</v>
      </c>
      <c r="D313" s="60" t="s">
        <v>216</v>
      </c>
      <c r="E313" s="60" t="s">
        <v>97</v>
      </c>
      <c r="F313" s="132">
        <v>182561</v>
      </c>
    </row>
    <row r="314" spans="1:7" ht="37.5" outlineLevel="5" x14ac:dyDescent="0.25">
      <c r="A314" s="59" t="s">
        <v>548</v>
      </c>
      <c r="B314" s="60" t="s">
        <v>140</v>
      </c>
      <c r="C314" s="60" t="s">
        <v>94</v>
      </c>
      <c r="D314" s="60" t="s">
        <v>549</v>
      </c>
      <c r="E314" s="60" t="s">
        <v>8</v>
      </c>
      <c r="F314" s="132">
        <f>F315</f>
        <v>1875</v>
      </c>
    </row>
    <row r="315" spans="1:7" ht="37.5" outlineLevel="5" x14ac:dyDescent="0.25">
      <c r="A315" s="59" t="s">
        <v>53</v>
      </c>
      <c r="B315" s="60" t="s">
        <v>140</v>
      </c>
      <c r="C315" s="60" t="s">
        <v>94</v>
      </c>
      <c r="D315" s="60" t="s">
        <v>549</v>
      </c>
      <c r="E315" s="60" t="s">
        <v>54</v>
      </c>
      <c r="F315" s="132">
        <f>F316</f>
        <v>1875</v>
      </c>
    </row>
    <row r="316" spans="1:7" outlineLevel="5" x14ac:dyDescent="0.25">
      <c r="A316" s="59" t="s">
        <v>96</v>
      </c>
      <c r="B316" s="60" t="s">
        <v>140</v>
      </c>
      <c r="C316" s="60" t="s">
        <v>94</v>
      </c>
      <c r="D316" s="60" t="s">
        <v>549</v>
      </c>
      <c r="E316" s="60" t="s">
        <v>97</v>
      </c>
      <c r="F316" s="132">
        <v>1875</v>
      </c>
    </row>
    <row r="317" spans="1:7" outlineLevel="5" x14ac:dyDescent="0.25">
      <c r="A317" s="59" t="s">
        <v>550</v>
      </c>
      <c r="B317" s="60" t="s">
        <v>140</v>
      </c>
      <c r="C317" s="60" t="s">
        <v>94</v>
      </c>
      <c r="D317" s="60" t="s">
        <v>551</v>
      </c>
      <c r="E317" s="60" t="s">
        <v>8</v>
      </c>
      <c r="F317" s="132">
        <f>F318</f>
        <v>301.39999999999998</v>
      </c>
    </row>
    <row r="318" spans="1:7" ht="37.5" outlineLevel="5" x14ac:dyDescent="0.25">
      <c r="A318" s="59" t="s">
        <v>53</v>
      </c>
      <c r="B318" s="60" t="s">
        <v>140</v>
      </c>
      <c r="C318" s="60" t="s">
        <v>94</v>
      </c>
      <c r="D318" s="60" t="s">
        <v>551</v>
      </c>
      <c r="E318" s="60" t="s">
        <v>54</v>
      </c>
      <c r="F318" s="132">
        <f>F319</f>
        <v>301.39999999999998</v>
      </c>
    </row>
    <row r="319" spans="1:7" outlineLevel="5" x14ac:dyDescent="0.25">
      <c r="A319" s="59" t="s">
        <v>96</v>
      </c>
      <c r="B319" s="60" t="s">
        <v>140</v>
      </c>
      <c r="C319" s="60" t="s">
        <v>94</v>
      </c>
      <c r="D319" s="60" t="s">
        <v>551</v>
      </c>
      <c r="E319" s="60" t="s">
        <v>97</v>
      </c>
      <c r="F319" s="132">
        <v>301.39999999999998</v>
      </c>
    </row>
    <row r="320" spans="1:7" ht="38.25" customHeight="1" outlineLevel="5" x14ac:dyDescent="0.25">
      <c r="A320" s="59" t="s">
        <v>555</v>
      </c>
      <c r="B320" s="60" t="s">
        <v>140</v>
      </c>
      <c r="C320" s="60" t="s">
        <v>94</v>
      </c>
      <c r="D320" s="60" t="s">
        <v>556</v>
      </c>
      <c r="E320" s="60" t="s">
        <v>8</v>
      </c>
      <c r="F320" s="132">
        <f>F321</f>
        <v>150</v>
      </c>
    </row>
    <row r="321" spans="1:6" ht="37.5" outlineLevel="5" x14ac:dyDescent="0.25">
      <c r="A321" s="59" t="s">
        <v>53</v>
      </c>
      <c r="B321" s="60" t="s">
        <v>140</v>
      </c>
      <c r="C321" s="60" t="s">
        <v>94</v>
      </c>
      <c r="D321" s="60" t="s">
        <v>556</v>
      </c>
      <c r="E321" s="60" t="s">
        <v>54</v>
      </c>
      <c r="F321" s="132">
        <f>F322</f>
        <v>150</v>
      </c>
    </row>
    <row r="322" spans="1:6" outlineLevel="5" x14ac:dyDescent="0.25">
      <c r="A322" s="59" t="s">
        <v>96</v>
      </c>
      <c r="B322" s="60" t="s">
        <v>140</v>
      </c>
      <c r="C322" s="60" t="s">
        <v>94</v>
      </c>
      <c r="D322" s="60" t="s">
        <v>556</v>
      </c>
      <c r="E322" s="60" t="s">
        <v>97</v>
      </c>
      <c r="F322" s="132">
        <v>150</v>
      </c>
    </row>
    <row r="323" spans="1:6" ht="75" customHeight="1" outlineLevel="5" x14ac:dyDescent="0.25">
      <c r="A323" s="39" t="s">
        <v>497</v>
      </c>
      <c r="B323" s="60" t="s">
        <v>140</v>
      </c>
      <c r="C323" s="60" t="s">
        <v>94</v>
      </c>
      <c r="D323" s="60" t="s">
        <v>215</v>
      </c>
      <c r="E323" s="60" t="s">
        <v>8</v>
      </c>
      <c r="F323" s="130">
        <f>F324</f>
        <v>3317</v>
      </c>
    </row>
    <row r="324" spans="1:6" ht="37.5" outlineLevel="5" x14ac:dyDescent="0.25">
      <c r="A324" s="59" t="s">
        <v>53</v>
      </c>
      <c r="B324" s="60" t="s">
        <v>140</v>
      </c>
      <c r="C324" s="60" t="s">
        <v>94</v>
      </c>
      <c r="D324" s="60" t="s">
        <v>215</v>
      </c>
      <c r="E324" s="60" t="s">
        <v>54</v>
      </c>
      <c r="F324" s="130">
        <f>F325</f>
        <v>3317</v>
      </c>
    </row>
    <row r="325" spans="1:6" outlineLevel="5" x14ac:dyDescent="0.25">
      <c r="A325" s="59" t="s">
        <v>96</v>
      </c>
      <c r="B325" s="60" t="s">
        <v>140</v>
      </c>
      <c r="C325" s="60" t="s">
        <v>94</v>
      </c>
      <c r="D325" s="60" t="s">
        <v>215</v>
      </c>
      <c r="E325" s="60" t="s">
        <v>97</v>
      </c>
      <c r="F325" s="132">
        <v>3317</v>
      </c>
    </row>
    <row r="326" spans="1:6" outlineLevel="5" x14ac:dyDescent="0.25">
      <c r="A326" s="59" t="s">
        <v>461</v>
      </c>
      <c r="B326" s="60" t="s">
        <v>140</v>
      </c>
      <c r="C326" s="60" t="s">
        <v>460</v>
      </c>
      <c r="D326" s="60" t="s">
        <v>163</v>
      </c>
      <c r="E326" s="60" t="s">
        <v>8</v>
      </c>
      <c r="F326" s="132">
        <f>F327</f>
        <v>18141.93</v>
      </c>
    </row>
    <row r="327" spans="1:6" ht="37.5" outlineLevel="5" x14ac:dyDescent="0.25">
      <c r="A327" s="59" t="s">
        <v>472</v>
      </c>
      <c r="B327" s="60" t="s">
        <v>140</v>
      </c>
      <c r="C327" s="60" t="s">
        <v>460</v>
      </c>
      <c r="D327" s="60" t="s">
        <v>199</v>
      </c>
      <c r="E327" s="60" t="s">
        <v>8</v>
      </c>
      <c r="F327" s="132">
        <f>F328</f>
        <v>18141.93</v>
      </c>
    </row>
    <row r="328" spans="1:6" ht="36" customHeight="1" outlineLevel="4" x14ac:dyDescent="0.25">
      <c r="A328" s="59" t="s">
        <v>406</v>
      </c>
      <c r="B328" s="60" t="s">
        <v>140</v>
      </c>
      <c r="C328" s="60" t="s">
        <v>460</v>
      </c>
      <c r="D328" s="60" t="s">
        <v>217</v>
      </c>
      <c r="E328" s="60" t="s">
        <v>8</v>
      </c>
      <c r="F328" s="130">
        <f>F332+F329</f>
        <v>18141.93</v>
      </c>
    </row>
    <row r="329" spans="1:6" ht="37.5" customHeight="1" outlineLevel="5" x14ac:dyDescent="0.25">
      <c r="A329" s="59" t="s">
        <v>147</v>
      </c>
      <c r="B329" s="60" t="s">
        <v>140</v>
      </c>
      <c r="C329" s="60" t="s">
        <v>460</v>
      </c>
      <c r="D329" s="60" t="s">
        <v>219</v>
      </c>
      <c r="E329" s="60" t="s">
        <v>8</v>
      </c>
      <c r="F329" s="130">
        <f>F330</f>
        <v>18071.63</v>
      </c>
    </row>
    <row r="330" spans="1:6" ht="37.5" outlineLevel="6" x14ac:dyDescent="0.25">
      <c r="A330" s="59" t="s">
        <v>53</v>
      </c>
      <c r="B330" s="60" t="s">
        <v>140</v>
      </c>
      <c r="C330" s="60" t="s">
        <v>460</v>
      </c>
      <c r="D330" s="60" t="s">
        <v>219</v>
      </c>
      <c r="E330" s="60" t="s">
        <v>54</v>
      </c>
      <c r="F330" s="130">
        <f>F331</f>
        <v>18071.63</v>
      </c>
    </row>
    <row r="331" spans="1:6" outlineLevel="7" x14ac:dyDescent="0.25">
      <c r="A331" s="59" t="s">
        <v>96</v>
      </c>
      <c r="B331" s="60" t="s">
        <v>140</v>
      </c>
      <c r="C331" s="60" t="s">
        <v>460</v>
      </c>
      <c r="D331" s="60" t="s">
        <v>219</v>
      </c>
      <c r="E331" s="60" t="s">
        <v>97</v>
      </c>
      <c r="F331" s="132">
        <v>18071.63</v>
      </c>
    </row>
    <row r="332" spans="1:6" outlineLevel="5" x14ac:dyDescent="0.25">
      <c r="A332" s="59" t="s">
        <v>143</v>
      </c>
      <c r="B332" s="60" t="s">
        <v>140</v>
      </c>
      <c r="C332" s="60" t="s">
        <v>460</v>
      </c>
      <c r="D332" s="60" t="s">
        <v>218</v>
      </c>
      <c r="E332" s="60" t="s">
        <v>8</v>
      </c>
      <c r="F332" s="130">
        <f>F333</f>
        <v>70.3</v>
      </c>
    </row>
    <row r="333" spans="1:6" ht="37.5" outlineLevel="6" x14ac:dyDescent="0.25">
      <c r="A333" s="59" t="s">
        <v>53</v>
      </c>
      <c r="B333" s="60" t="s">
        <v>140</v>
      </c>
      <c r="C333" s="60" t="s">
        <v>460</v>
      </c>
      <c r="D333" s="60" t="s">
        <v>218</v>
      </c>
      <c r="E333" s="60" t="s">
        <v>54</v>
      </c>
      <c r="F333" s="130">
        <f>F334</f>
        <v>70.3</v>
      </c>
    </row>
    <row r="334" spans="1:6" outlineLevel="7" x14ac:dyDescent="0.25">
      <c r="A334" s="59" t="s">
        <v>96</v>
      </c>
      <c r="B334" s="60" t="s">
        <v>140</v>
      </c>
      <c r="C334" s="60" t="s">
        <v>460</v>
      </c>
      <c r="D334" s="60" t="s">
        <v>218</v>
      </c>
      <c r="E334" s="60" t="s">
        <v>97</v>
      </c>
      <c r="F334" s="132">
        <v>70.3</v>
      </c>
    </row>
    <row r="335" spans="1:6" outlineLevel="2" x14ac:dyDescent="0.25">
      <c r="A335" s="59" t="s">
        <v>98</v>
      </c>
      <c r="B335" s="60" t="s">
        <v>140</v>
      </c>
      <c r="C335" s="60" t="s">
        <v>99</v>
      </c>
      <c r="D335" s="60" t="s">
        <v>163</v>
      </c>
      <c r="E335" s="60" t="s">
        <v>8</v>
      </c>
      <c r="F335" s="130">
        <f>F336</f>
        <v>2866</v>
      </c>
    </row>
    <row r="336" spans="1:6" ht="37.5" outlineLevel="3" x14ac:dyDescent="0.25">
      <c r="A336" s="59" t="s">
        <v>472</v>
      </c>
      <c r="B336" s="60" t="s">
        <v>140</v>
      </c>
      <c r="C336" s="60" t="s">
        <v>99</v>
      </c>
      <c r="D336" s="60" t="s">
        <v>199</v>
      </c>
      <c r="E336" s="60" t="s">
        <v>8</v>
      </c>
      <c r="F336" s="130">
        <f>F337+F346</f>
        <v>2866</v>
      </c>
    </row>
    <row r="337" spans="1:6" ht="37.5" outlineLevel="3" x14ac:dyDescent="0.25">
      <c r="A337" s="59" t="s">
        <v>473</v>
      </c>
      <c r="B337" s="60" t="s">
        <v>140</v>
      </c>
      <c r="C337" s="60" t="s">
        <v>99</v>
      </c>
      <c r="D337" s="60" t="s">
        <v>212</v>
      </c>
      <c r="E337" s="60" t="s">
        <v>8</v>
      </c>
      <c r="F337" s="130">
        <f>F341+F338</f>
        <v>2792</v>
      </c>
    </row>
    <row r="338" spans="1:6" ht="24.75" customHeight="1" outlineLevel="3" x14ac:dyDescent="0.25">
      <c r="A338" s="59" t="s">
        <v>100</v>
      </c>
      <c r="B338" s="60" t="s">
        <v>140</v>
      </c>
      <c r="C338" s="60" t="s">
        <v>99</v>
      </c>
      <c r="D338" s="60" t="s">
        <v>359</v>
      </c>
      <c r="E338" s="60" t="s">
        <v>8</v>
      </c>
      <c r="F338" s="130">
        <f>F339</f>
        <v>70</v>
      </c>
    </row>
    <row r="339" spans="1:6" ht="18.75" customHeight="1" outlineLevel="3" x14ac:dyDescent="0.25">
      <c r="A339" s="59" t="s">
        <v>18</v>
      </c>
      <c r="B339" s="60" t="s">
        <v>140</v>
      </c>
      <c r="C339" s="60" t="s">
        <v>99</v>
      </c>
      <c r="D339" s="60" t="s">
        <v>359</v>
      </c>
      <c r="E339" s="60" t="s">
        <v>19</v>
      </c>
      <c r="F339" s="130">
        <f>F340</f>
        <v>70</v>
      </c>
    </row>
    <row r="340" spans="1:6" ht="37.5" outlineLevel="3" x14ac:dyDescent="0.25">
      <c r="A340" s="59" t="s">
        <v>20</v>
      </c>
      <c r="B340" s="60" t="s">
        <v>140</v>
      </c>
      <c r="C340" s="60" t="s">
        <v>99</v>
      </c>
      <c r="D340" s="60" t="s">
        <v>359</v>
      </c>
      <c r="E340" s="60" t="s">
        <v>21</v>
      </c>
      <c r="F340" s="130">
        <v>70</v>
      </c>
    </row>
    <row r="341" spans="1:6" ht="75" customHeight="1" outlineLevel="3" x14ac:dyDescent="0.25">
      <c r="A341" s="39" t="s">
        <v>499</v>
      </c>
      <c r="B341" s="60" t="s">
        <v>140</v>
      </c>
      <c r="C341" s="60" t="s">
        <v>99</v>
      </c>
      <c r="D341" s="60" t="s">
        <v>220</v>
      </c>
      <c r="E341" s="60" t="s">
        <v>8</v>
      </c>
      <c r="F341" s="130">
        <f>F344+F342</f>
        <v>2722</v>
      </c>
    </row>
    <row r="342" spans="1:6" outlineLevel="3" x14ac:dyDescent="0.25">
      <c r="A342" s="59" t="s">
        <v>113</v>
      </c>
      <c r="B342" s="60" t="s">
        <v>140</v>
      </c>
      <c r="C342" s="60" t="s">
        <v>99</v>
      </c>
      <c r="D342" s="60" t="s">
        <v>220</v>
      </c>
      <c r="E342" s="60" t="s">
        <v>114</v>
      </c>
      <c r="F342" s="130">
        <f>F343</f>
        <v>300</v>
      </c>
    </row>
    <row r="343" spans="1:6" ht="37.5" outlineLevel="3" x14ac:dyDescent="0.25">
      <c r="A343" s="59" t="s">
        <v>120</v>
      </c>
      <c r="B343" s="60" t="s">
        <v>140</v>
      </c>
      <c r="C343" s="60" t="s">
        <v>99</v>
      </c>
      <c r="D343" s="60" t="s">
        <v>220</v>
      </c>
      <c r="E343" s="60" t="s">
        <v>121</v>
      </c>
      <c r="F343" s="130">
        <v>300</v>
      </c>
    </row>
    <row r="344" spans="1:6" ht="37.5" outlineLevel="3" x14ac:dyDescent="0.25">
      <c r="A344" s="59" t="s">
        <v>53</v>
      </c>
      <c r="B344" s="60" t="s">
        <v>140</v>
      </c>
      <c r="C344" s="60" t="s">
        <v>99</v>
      </c>
      <c r="D344" s="60" t="s">
        <v>220</v>
      </c>
      <c r="E344" s="60" t="s">
        <v>54</v>
      </c>
      <c r="F344" s="130">
        <f>F345</f>
        <v>2422</v>
      </c>
    </row>
    <row r="345" spans="1:6" outlineLevel="3" x14ac:dyDescent="0.25">
      <c r="A345" s="59" t="s">
        <v>96</v>
      </c>
      <c r="B345" s="60" t="s">
        <v>140</v>
      </c>
      <c r="C345" s="60" t="s">
        <v>99</v>
      </c>
      <c r="D345" s="60" t="s">
        <v>220</v>
      </c>
      <c r="E345" s="60" t="s">
        <v>97</v>
      </c>
      <c r="F345" s="130">
        <v>2422</v>
      </c>
    </row>
    <row r="346" spans="1:6" outlineLevel="7" x14ac:dyDescent="0.25">
      <c r="A346" s="59" t="s">
        <v>101</v>
      </c>
      <c r="B346" s="60" t="s">
        <v>140</v>
      </c>
      <c r="C346" s="60" t="s">
        <v>99</v>
      </c>
      <c r="D346" s="60" t="s">
        <v>221</v>
      </c>
      <c r="E346" s="60" t="s">
        <v>8</v>
      </c>
      <c r="F346" s="130">
        <f>F347</f>
        <v>74</v>
      </c>
    </row>
    <row r="347" spans="1:6" ht="18.75" customHeight="1" outlineLevel="7" x14ac:dyDescent="0.25">
      <c r="A347" s="59" t="s">
        <v>18</v>
      </c>
      <c r="B347" s="60" t="s">
        <v>140</v>
      </c>
      <c r="C347" s="60" t="s">
        <v>99</v>
      </c>
      <c r="D347" s="60" t="s">
        <v>221</v>
      </c>
      <c r="E347" s="60" t="s">
        <v>19</v>
      </c>
      <c r="F347" s="130">
        <f>F348</f>
        <v>74</v>
      </c>
    </row>
    <row r="348" spans="1:6" ht="37.5" outlineLevel="7" x14ac:dyDescent="0.25">
      <c r="A348" s="59" t="s">
        <v>20</v>
      </c>
      <c r="B348" s="60" t="s">
        <v>140</v>
      </c>
      <c r="C348" s="60" t="s">
        <v>99</v>
      </c>
      <c r="D348" s="60" t="s">
        <v>221</v>
      </c>
      <c r="E348" s="60" t="s">
        <v>21</v>
      </c>
      <c r="F348" s="132">
        <v>74</v>
      </c>
    </row>
    <row r="349" spans="1:6" outlineLevel="2" x14ac:dyDescent="0.25">
      <c r="A349" s="59" t="s">
        <v>148</v>
      </c>
      <c r="B349" s="60" t="s">
        <v>140</v>
      </c>
      <c r="C349" s="60" t="s">
        <v>149</v>
      </c>
      <c r="D349" s="60" t="s">
        <v>163</v>
      </c>
      <c r="E349" s="60" t="s">
        <v>8</v>
      </c>
      <c r="F349" s="130">
        <f>F350</f>
        <v>16155.9</v>
      </c>
    </row>
    <row r="350" spans="1:6" ht="37.5" outlineLevel="3" x14ac:dyDescent="0.25">
      <c r="A350" s="59" t="s">
        <v>474</v>
      </c>
      <c r="B350" s="60" t="s">
        <v>140</v>
      </c>
      <c r="C350" s="60" t="s">
        <v>149</v>
      </c>
      <c r="D350" s="60" t="s">
        <v>199</v>
      </c>
      <c r="E350" s="60" t="s">
        <v>8</v>
      </c>
      <c r="F350" s="130">
        <f>F351+F356+F363</f>
        <v>16155.9</v>
      </c>
    </row>
    <row r="351" spans="1:6" ht="37.5" customHeight="1" outlineLevel="5" x14ac:dyDescent="0.25">
      <c r="A351" s="59" t="s">
        <v>13</v>
      </c>
      <c r="B351" s="60" t="s">
        <v>140</v>
      </c>
      <c r="C351" s="60" t="s">
        <v>149</v>
      </c>
      <c r="D351" s="60" t="s">
        <v>222</v>
      </c>
      <c r="E351" s="60" t="s">
        <v>8</v>
      </c>
      <c r="F351" s="130">
        <f>F352+F354</f>
        <v>2589.2000000000003</v>
      </c>
    </row>
    <row r="352" spans="1:6" ht="57" customHeight="1" outlineLevel="6" x14ac:dyDescent="0.25">
      <c r="A352" s="59" t="s">
        <v>14</v>
      </c>
      <c r="B352" s="60" t="s">
        <v>140</v>
      </c>
      <c r="C352" s="60" t="s">
        <v>149</v>
      </c>
      <c r="D352" s="60" t="s">
        <v>222</v>
      </c>
      <c r="E352" s="60" t="s">
        <v>15</v>
      </c>
      <c r="F352" s="130">
        <f>F353</f>
        <v>2547.4</v>
      </c>
    </row>
    <row r="353" spans="1:7" ht="21" customHeight="1" outlineLevel="7" x14ac:dyDescent="0.25">
      <c r="A353" s="59" t="s">
        <v>16</v>
      </c>
      <c r="B353" s="60" t="s">
        <v>140</v>
      </c>
      <c r="C353" s="60" t="s">
        <v>149</v>
      </c>
      <c r="D353" s="60" t="s">
        <v>222</v>
      </c>
      <c r="E353" s="60" t="s">
        <v>17</v>
      </c>
      <c r="F353" s="132">
        <v>2547.4</v>
      </c>
    </row>
    <row r="354" spans="1:7" ht="21" customHeight="1" outlineLevel="6" x14ac:dyDescent="0.25">
      <c r="A354" s="59" t="s">
        <v>18</v>
      </c>
      <c r="B354" s="60" t="s">
        <v>140</v>
      </c>
      <c r="C354" s="60" t="s">
        <v>149</v>
      </c>
      <c r="D354" s="60" t="s">
        <v>222</v>
      </c>
      <c r="E354" s="60" t="s">
        <v>19</v>
      </c>
      <c r="F354" s="130">
        <f>F355</f>
        <v>41.8</v>
      </c>
    </row>
    <row r="355" spans="1:7" ht="37.5" outlineLevel="7" x14ac:dyDescent="0.25">
      <c r="A355" s="59" t="s">
        <v>20</v>
      </c>
      <c r="B355" s="60" t="s">
        <v>140</v>
      </c>
      <c r="C355" s="60" t="s">
        <v>149</v>
      </c>
      <c r="D355" s="60" t="s">
        <v>222</v>
      </c>
      <c r="E355" s="60" t="s">
        <v>21</v>
      </c>
      <c r="F355" s="132">
        <v>41.8</v>
      </c>
    </row>
    <row r="356" spans="1:7" ht="37.5" outlineLevel="5" x14ac:dyDescent="0.25">
      <c r="A356" s="59" t="s">
        <v>49</v>
      </c>
      <c r="B356" s="60" t="s">
        <v>140</v>
      </c>
      <c r="C356" s="60" t="s">
        <v>149</v>
      </c>
      <c r="D356" s="60" t="s">
        <v>223</v>
      </c>
      <c r="E356" s="60" t="s">
        <v>8</v>
      </c>
      <c r="F356" s="130">
        <f>F357+F359+F361</f>
        <v>12078.4</v>
      </c>
    </row>
    <row r="357" spans="1:7" ht="58.5" customHeight="1" outlineLevel="6" x14ac:dyDescent="0.25">
      <c r="A357" s="59" t="s">
        <v>14</v>
      </c>
      <c r="B357" s="60" t="s">
        <v>140</v>
      </c>
      <c r="C357" s="60" t="s">
        <v>149</v>
      </c>
      <c r="D357" s="60" t="s">
        <v>223</v>
      </c>
      <c r="E357" s="60" t="s">
        <v>15</v>
      </c>
      <c r="F357" s="130">
        <f>F358</f>
        <v>9460.2999999999993</v>
      </c>
    </row>
    <row r="358" spans="1:7" outlineLevel="7" x14ac:dyDescent="0.25">
      <c r="A358" s="59" t="s">
        <v>50</v>
      </c>
      <c r="B358" s="60" t="s">
        <v>140</v>
      </c>
      <c r="C358" s="60" t="s">
        <v>149</v>
      </c>
      <c r="D358" s="60" t="s">
        <v>223</v>
      </c>
      <c r="E358" s="60" t="s">
        <v>51</v>
      </c>
      <c r="F358" s="132">
        <v>9460.2999999999993</v>
      </c>
    </row>
    <row r="359" spans="1:7" ht="19.5" customHeight="1" outlineLevel="6" x14ac:dyDescent="0.25">
      <c r="A359" s="59" t="s">
        <v>18</v>
      </c>
      <c r="B359" s="60" t="s">
        <v>140</v>
      </c>
      <c r="C359" s="60" t="s">
        <v>149</v>
      </c>
      <c r="D359" s="60" t="s">
        <v>223</v>
      </c>
      <c r="E359" s="60" t="s">
        <v>19</v>
      </c>
      <c r="F359" s="130">
        <f>F360</f>
        <v>2561.6999999999998</v>
      </c>
    </row>
    <row r="360" spans="1:7" ht="37.5" outlineLevel="7" x14ac:dyDescent="0.25">
      <c r="A360" s="59" t="s">
        <v>20</v>
      </c>
      <c r="B360" s="60" t="s">
        <v>140</v>
      </c>
      <c r="C360" s="60" t="s">
        <v>149</v>
      </c>
      <c r="D360" s="60" t="s">
        <v>223</v>
      </c>
      <c r="E360" s="60" t="s">
        <v>21</v>
      </c>
      <c r="F360" s="132">
        <v>2561.6999999999998</v>
      </c>
      <c r="G360" s="2">
        <v>2561.6999999999998</v>
      </c>
    </row>
    <row r="361" spans="1:7" outlineLevel="6" x14ac:dyDescent="0.25">
      <c r="A361" s="59" t="s">
        <v>22</v>
      </c>
      <c r="B361" s="60" t="s">
        <v>140</v>
      </c>
      <c r="C361" s="60" t="s">
        <v>149</v>
      </c>
      <c r="D361" s="60" t="s">
        <v>223</v>
      </c>
      <c r="E361" s="60" t="s">
        <v>23</v>
      </c>
      <c r="F361" s="130">
        <f>F362</f>
        <v>56.4</v>
      </c>
    </row>
    <row r="362" spans="1:7" outlineLevel="7" x14ac:dyDescent="0.25">
      <c r="A362" s="59" t="s">
        <v>24</v>
      </c>
      <c r="B362" s="60" t="s">
        <v>140</v>
      </c>
      <c r="C362" s="60" t="s">
        <v>149</v>
      </c>
      <c r="D362" s="60" t="s">
        <v>223</v>
      </c>
      <c r="E362" s="60" t="s">
        <v>25</v>
      </c>
      <c r="F362" s="132">
        <v>56.4</v>
      </c>
    </row>
    <row r="363" spans="1:7" ht="39.75" customHeight="1" outlineLevel="3" x14ac:dyDescent="0.25">
      <c r="A363" s="69" t="s">
        <v>52</v>
      </c>
      <c r="B363" s="60" t="s">
        <v>140</v>
      </c>
      <c r="C363" s="60" t="s">
        <v>149</v>
      </c>
      <c r="D363" s="60" t="s">
        <v>224</v>
      </c>
      <c r="E363" s="60" t="s">
        <v>8</v>
      </c>
      <c r="F363" s="130">
        <f>F364</f>
        <v>1488.3</v>
      </c>
    </row>
    <row r="364" spans="1:7" ht="37.5" outlineLevel="3" x14ac:dyDescent="0.25">
      <c r="A364" s="59" t="s">
        <v>53</v>
      </c>
      <c r="B364" s="60" t="s">
        <v>140</v>
      </c>
      <c r="C364" s="60" t="s">
        <v>149</v>
      </c>
      <c r="D364" s="60" t="s">
        <v>224</v>
      </c>
      <c r="E364" s="60" t="s">
        <v>54</v>
      </c>
      <c r="F364" s="130">
        <f>F365</f>
        <v>1488.3</v>
      </c>
    </row>
    <row r="365" spans="1:7" outlineLevel="3" x14ac:dyDescent="0.25">
      <c r="A365" s="59" t="s">
        <v>55</v>
      </c>
      <c r="B365" s="60" t="s">
        <v>140</v>
      </c>
      <c r="C365" s="60" t="s">
        <v>149</v>
      </c>
      <c r="D365" s="60" t="s">
        <v>224</v>
      </c>
      <c r="E365" s="60" t="s">
        <v>56</v>
      </c>
      <c r="F365" s="132">
        <v>1488.3</v>
      </c>
    </row>
    <row r="366" spans="1:7" outlineLevel="3" x14ac:dyDescent="0.25">
      <c r="A366" s="59" t="s">
        <v>108</v>
      </c>
      <c r="B366" s="60" t="s">
        <v>140</v>
      </c>
      <c r="C366" s="60" t="s">
        <v>109</v>
      </c>
      <c r="D366" s="60" t="s">
        <v>163</v>
      </c>
      <c r="E366" s="60" t="s">
        <v>8</v>
      </c>
      <c r="F366" s="130">
        <f>F367</f>
        <v>3380</v>
      </c>
    </row>
    <row r="367" spans="1:7" outlineLevel="3" x14ac:dyDescent="0.25">
      <c r="A367" s="59" t="s">
        <v>155</v>
      </c>
      <c r="B367" s="60" t="s">
        <v>140</v>
      </c>
      <c r="C367" s="60" t="s">
        <v>156</v>
      </c>
      <c r="D367" s="60" t="s">
        <v>163</v>
      </c>
      <c r="E367" s="60" t="s">
        <v>8</v>
      </c>
      <c r="F367" s="130">
        <f>F368</f>
        <v>3380</v>
      </c>
    </row>
    <row r="368" spans="1:7" ht="37.5" outlineLevel="3" x14ac:dyDescent="0.25">
      <c r="A368" s="59" t="s">
        <v>474</v>
      </c>
      <c r="B368" s="60" t="s">
        <v>140</v>
      </c>
      <c r="C368" s="60" t="s">
        <v>156</v>
      </c>
      <c r="D368" s="60" t="s">
        <v>199</v>
      </c>
      <c r="E368" s="60" t="s">
        <v>8</v>
      </c>
      <c r="F368" s="130">
        <f>F369</f>
        <v>3380</v>
      </c>
    </row>
    <row r="369" spans="1:7" ht="37.5" outlineLevel="3" x14ac:dyDescent="0.25">
      <c r="A369" s="59" t="s">
        <v>425</v>
      </c>
      <c r="B369" s="60" t="s">
        <v>140</v>
      </c>
      <c r="C369" s="60" t="s">
        <v>156</v>
      </c>
      <c r="D369" s="60" t="s">
        <v>200</v>
      </c>
      <c r="E369" s="60" t="s">
        <v>8</v>
      </c>
      <c r="F369" s="130">
        <f>F370</f>
        <v>3380</v>
      </c>
    </row>
    <row r="370" spans="1:7" ht="114" customHeight="1" outlineLevel="3" x14ac:dyDescent="0.25">
      <c r="A370" s="59" t="s">
        <v>510</v>
      </c>
      <c r="B370" s="60" t="s">
        <v>140</v>
      </c>
      <c r="C370" s="60" t="s">
        <v>156</v>
      </c>
      <c r="D370" s="60" t="s">
        <v>225</v>
      </c>
      <c r="E370" s="60" t="s">
        <v>8</v>
      </c>
      <c r="F370" s="130">
        <f>F371+F373</f>
        <v>3380</v>
      </c>
    </row>
    <row r="371" spans="1:7" ht="22.5" customHeight="1" outlineLevel="3" x14ac:dyDescent="0.25">
      <c r="A371" s="59" t="s">
        <v>18</v>
      </c>
      <c r="B371" s="60" t="s">
        <v>140</v>
      </c>
      <c r="C371" s="60" t="s">
        <v>156</v>
      </c>
      <c r="D371" s="60" t="s">
        <v>225</v>
      </c>
      <c r="E371" s="60" t="s">
        <v>19</v>
      </c>
      <c r="F371" s="130">
        <f>F372</f>
        <v>25</v>
      </c>
    </row>
    <row r="372" spans="1:7" ht="37.5" outlineLevel="3" x14ac:dyDescent="0.25">
      <c r="A372" s="59" t="s">
        <v>20</v>
      </c>
      <c r="B372" s="60" t="s">
        <v>140</v>
      </c>
      <c r="C372" s="60" t="s">
        <v>156</v>
      </c>
      <c r="D372" s="60" t="s">
        <v>225</v>
      </c>
      <c r="E372" s="60" t="s">
        <v>21</v>
      </c>
      <c r="F372" s="132">
        <v>25</v>
      </c>
    </row>
    <row r="373" spans="1:7" outlineLevel="3" x14ac:dyDescent="0.25">
      <c r="A373" s="59" t="s">
        <v>113</v>
      </c>
      <c r="B373" s="60" t="s">
        <v>140</v>
      </c>
      <c r="C373" s="60" t="s">
        <v>156</v>
      </c>
      <c r="D373" s="60" t="s">
        <v>225</v>
      </c>
      <c r="E373" s="60" t="s">
        <v>114</v>
      </c>
      <c r="F373" s="130">
        <f>F374</f>
        <v>3355</v>
      </c>
    </row>
    <row r="374" spans="1:7" ht="37.5" outlineLevel="3" x14ac:dyDescent="0.25">
      <c r="A374" s="59" t="s">
        <v>120</v>
      </c>
      <c r="B374" s="60" t="s">
        <v>140</v>
      </c>
      <c r="C374" s="60" t="s">
        <v>156</v>
      </c>
      <c r="D374" s="60" t="s">
        <v>225</v>
      </c>
      <c r="E374" s="60" t="s">
        <v>121</v>
      </c>
      <c r="F374" s="132">
        <v>3355</v>
      </c>
    </row>
    <row r="375" spans="1:7" s="3" customFormat="1" x14ac:dyDescent="0.3">
      <c r="A375" s="157" t="s">
        <v>150</v>
      </c>
      <c r="B375" s="157"/>
      <c r="C375" s="157"/>
      <c r="D375" s="157"/>
      <c r="E375" s="157"/>
      <c r="F375" s="135">
        <f>F13+F256+F288+F48</f>
        <v>497517.30599999998</v>
      </c>
    </row>
    <row r="376" spans="1:7" s="3" customFormat="1" x14ac:dyDescent="0.3">
      <c r="A376" s="72"/>
      <c r="B376" s="73"/>
      <c r="C376" s="73"/>
      <c r="D376" s="73"/>
      <c r="E376" s="73"/>
      <c r="F376" s="71"/>
    </row>
    <row r="377" spans="1:7" x14ac:dyDescent="0.3">
      <c r="A377" s="74"/>
      <c r="B377" s="75"/>
      <c r="C377" s="75"/>
      <c r="D377" s="75"/>
      <c r="E377" s="75"/>
    </row>
    <row r="378" spans="1:7" x14ac:dyDescent="0.3">
      <c r="C378" s="77"/>
      <c r="F378" s="137">
        <f>прил7!C52-прил11!F375</f>
        <v>-15562.607999999949</v>
      </c>
      <c r="G378" s="138"/>
    </row>
    <row r="379" spans="1:7" x14ac:dyDescent="0.3">
      <c r="C379" s="75"/>
      <c r="D379" s="75"/>
      <c r="E379" s="75"/>
      <c r="F379" s="137"/>
      <c r="G379" s="138"/>
    </row>
    <row r="380" spans="1:7" x14ac:dyDescent="0.3">
      <c r="C380" s="77" t="s">
        <v>10</v>
      </c>
      <c r="F380" s="139">
        <f>F14+F49+F257</f>
        <v>69232.063000000009</v>
      </c>
      <c r="G380" s="138"/>
    </row>
    <row r="381" spans="1:7" x14ac:dyDescent="0.3">
      <c r="C381" s="77" t="s">
        <v>30</v>
      </c>
      <c r="F381" s="139">
        <f>F33</f>
        <v>1170.5</v>
      </c>
      <c r="G381" s="138"/>
    </row>
    <row r="382" spans="1:7" x14ac:dyDescent="0.3">
      <c r="C382" s="77" t="s">
        <v>58</v>
      </c>
      <c r="F382" s="139">
        <f>F135</f>
        <v>65</v>
      </c>
      <c r="G382" s="138"/>
    </row>
    <row r="383" spans="1:7" x14ac:dyDescent="0.3">
      <c r="C383" s="77" t="s">
        <v>62</v>
      </c>
      <c r="F383" s="139">
        <f>F141</f>
        <v>17978.496999999999</v>
      </c>
      <c r="G383" s="138"/>
    </row>
    <row r="384" spans="1:7" x14ac:dyDescent="0.3">
      <c r="C384" s="77" t="s">
        <v>75</v>
      </c>
      <c r="F384" s="139">
        <f>F167</f>
        <v>7722.3159999999998</v>
      </c>
      <c r="G384" s="138"/>
    </row>
    <row r="385" spans="3:7" x14ac:dyDescent="0.3">
      <c r="C385" s="77" t="s">
        <v>86</v>
      </c>
      <c r="F385" s="139">
        <f>F198</f>
        <v>175</v>
      </c>
      <c r="G385" s="138"/>
    </row>
    <row r="386" spans="3:7" x14ac:dyDescent="0.3">
      <c r="C386" s="77" t="s">
        <v>92</v>
      </c>
      <c r="F386" s="139">
        <f>F211+F289</f>
        <v>370241.87999999995</v>
      </c>
      <c r="G386" s="138"/>
    </row>
    <row r="387" spans="3:7" x14ac:dyDescent="0.3">
      <c r="C387" s="77" t="s">
        <v>103</v>
      </c>
      <c r="F387" s="139">
        <f>F217</f>
        <v>6463.18</v>
      </c>
      <c r="G387" s="138"/>
    </row>
    <row r="388" spans="3:7" x14ac:dyDescent="0.3">
      <c r="C388" s="77" t="s">
        <v>109</v>
      </c>
      <c r="F388" s="139">
        <f>F228+F366</f>
        <v>6909.91</v>
      </c>
      <c r="G388" s="138"/>
    </row>
    <row r="389" spans="3:7" x14ac:dyDescent="0.3">
      <c r="C389" s="77" t="s">
        <v>124</v>
      </c>
      <c r="F389" s="139">
        <f>F243</f>
        <v>561</v>
      </c>
      <c r="G389" s="138"/>
    </row>
    <row r="390" spans="3:7" x14ac:dyDescent="0.3">
      <c r="C390" s="77" t="s">
        <v>129</v>
      </c>
      <c r="F390" s="139">
        <f>F249</f>
        <v>810.96</v>
      </c>
      <c r="G390" s="138"/>
    </row>
    <row r="391" spans="3:7" x14ac:dyDescent="0.3">
      <c r="C391" s="77" t="s">
        <v>34</v>
      </c>
      <c r="F391" s="139">
        <f>F39</f>
        <v>16187</v>
      </c>
      <c r="G391" s="138"/>
    </row>
    <row r="392" spans="3:7" x14ac:dyDescent="0.3">
      <c r="C392" s="77"/>
      <c r="F392" s="139">
        <f>SUM(F380:F391)</f>
        <v>497517.30599999992</v>
      </c>
      <c r="G392" s="138"/>
    </row>
    <row r="393" spans="3:7" x14ac:dyDescent="0.3">
      <c r="C393" s="77"/>
      <c r="F393" s="137"/>
      <c r="G393" s="138"/>
    </row>
    <row r="394" spans="3:7" x14ac:dyDescent="0.3">
      <c r="D394" s="77" t="s">
        <v>371</v>
      </c>
      <c r="F394" s="139">
        <f>F291+F303+F336+F327+F350+F368</f>
        <v>361470.27999999997</v>
      </c>
      <c r="G394" s="138"/>
    </row>
    <row r="395" spans="3:7" x14ac:dyDescent="0.3">
      <c r="D395" s="77" t="s">
        <v>372</v>
      </c>
      <c r="F395" s="139">
        <f>F213+F219</f>
        <v>18614.78</v>
      </c>
      <c r="G395" s="138"/>
    </row>
    <row r="396" spans="3:7" x14ac:dyDescent="0.3">
      <c r="D396" s="77" t="s">
        <v>373</v>
      </c>
      <c r="F396" s="139">
        <f>F200</f>
        <v>175</v>
      </c>
      <c r="G396" s="138"/>
    </row>
    <row r="397" spans="3:7" x14ac:dyDescent="0.3">
      <c r="D397" s="77" t="s">
        <v>374</v>
      </c>
      <c r="F397" s="139">
        <f>F245</f>
        <v>561</v>
      </c>
      <c r="G397" s="138"/>
    </row>
    <row r="398" spans="3:7" x14ac:dyDescent="0.3">
      <c r="D398" s="77" t="s">
        <v>375</v>
      </c>
      <c r="F398" s="139">
        <f>F235+F159+F148+F41</f>
        <v>19454</v>
      </c>
      <c r="G398" s="138"/>
    </row>
    <row r="399" spans="3:7" x14ac:dyDescent="0.3">
      <c r="D399" s="77" t="s">
        <v>376</v>
      </c>
      <c r="F399" s="139">
        <f>F25+F78+F251+F279</f>
        <v>18205.23</v>
      </c>
      <c r="G399" s="138"/>
    </row>
    <row r="400" spans="3:7" x14ac:dyDescent="0.3">
      <c r="D400" s="77" t="s">
        <v>377</v>
      </c>
      <c r="F400" s="139">
        <f>F153+F169+F175+F190</f>
        <v>22523.027999999998</v>
      </c>
      <c r="G400" s="138"/>
    </row>
    <row r="401" spans="4:8" x14ac:dyDescent="0.3">
      <c r="D401" s="77" t="s">
        <v>378</v>
      </c>
      <c r="F401" s="139">
        <f>F98</f>
        <v>6256.0479999999998</v>
      </c>
      <c r="G401" s="138"/>
      <c r="H401" s="138">
        <f>F394+F395+F396+F397+F398+F399+F400+F401</f>
        <v>447259.36599999992</v>
      </c>
    </row>
    <row r="402" spans="4:8" x14ac:dyDescent="0.3">
      <c r="D402" s="77" t="s">
        <v>379</v>
      </c>
      <c r="F402" s="139">
        <f>F16+F35+F51+F56+F63+F68+F194+F105+F137+F143+F230+F259+F284+F274+F73</f>
        <v>50257.94</v>
      </c>
      <c r="G402" s="138"/>
    </row>
    <row r="403" spans="4:8" x14ac:dyDescent="0.3">
      <c r="D403" s="77"/>
      <c r="F403" s="139">
        <f>SUM(F394:F402)</f>
        <v>497517.30599999992</v>
      </c>
      <c r="G403" s="138"/>
    </row>
    <row r="404" spans="4:8" x14ac:dyDescent="0.3">
      <c r="D404" s="77"/>
      <c r="F404" s="137"/>
      <c r="G404" s="138"/>
    </row>
    <row r="405" spans="4:8" x14ac:dyDescent="0.3">
      <c r="D405" s="77" t="s">
        <v>380</v>
      </c>
      <c r="F405" s="137">
        <f>F233</f>
        <v>3146.41</v>
      </c>
      <c r="G405" s="138"/>
    </row>
    <row r="406" spans="4:8" x14ac:dyDescent="0.3">
      <c r="D406" s="77" t="s">
        <v>381</v>
      </c>
      <c r="F406" s="139">
        <f>F17+F52+F57+F69+F106+F260+F263+F270+F275+F351</f>
        <v>43192.979999999989</v>
      </c>
      <c r="G406" s="138"/>
    </row>
    <row r="407" spans="4:8" x14ac:dyDescent="0.3">
      <c r="F407" s="137"/>
      <c r="G407" s="138"/>
    </row>
    <row r="408" spans="4:8" x14ac:dyDescent="0.3">
      <c r="D408" s="32" t="s">
        <v>382</v>
      </c>
      <c r="E408" s="32">
        <v>22.25</v>
      </c>
      <c r="F408" s="137">
        <f>прил7!C14*22.25/100</f>
        <v>48475.852500000001</v>
      </c>
      <c r="G408" s="138"/>
    </row>
    <row r="409" spans="4:8" x14ac:dyDescent="0.3">
      <c r="F409" s="137"/>
      <c r="G409" s="138"/>
    </row>
    <row r="410" spans="4:8" x14ac:dyDescent="0.3">
      <c r="F410" s="137">
        <f>F408-F406</f>
        <v>5282.8725000000122</v>
      </c>
      <c r="G410" s="138"/>
    </row>
    <row r="411" spans="4:8" x14ac:dyDescent="0.3">
      <c r="F411" s="137"/>
      <c r="G411" s="138"/>
    </row>
  </sheetData>
  <mergeCells count="3">
    <mergeCell ref="A375:E375"/>
    <mergeCell ref="A10:F10"/>
    <mergeCell ref="A9:F9"/>
  </mergeCells>
  <pageMargins left="0.98425196850393704" right="0.98425196850393704" top="0.55118110236220474" bottom="0.55118110236220474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view="pageBreakPreview" topLeftCell="A220" zoomScale="95" zoomScaleNormal="100" zoomScaleSheetLayoutView="95" workbookViewId="0">
      <selection activeCell="E373" sqref="E373"/>
    </sheetView>
  </sheetViews>
  <sheetFormatPr defaultRowHeight="18.75" outlineLevelRow="6" x14ac:dyDescent="0.3"/>
  <cols>
    <col min="1" max="1" width="93" style="78" customWidth="1"/>
    <col min="2" max="2" width="9.42578125" style="78" customWidth="1"/>
    <col min="3" max="3" width="16.7109375" style="78" customWidth="1"/>
    <col min="4" max="4" width="7.7109375" style="78" customWidth="1"/>
    <col min="5" max="5" width="13.7109375" style="7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50" t="s">
        <v>553</v>
      </c>
    </row>
    <row r="2" spans="1:7" x14ac:dyDescent="0.3">
      <c r="E2" s="150" t="s">
        <v>536</v>
      </c>
    </row>
    <row r="3" spans="1:7" x14ac:dyDescent="0.3">
      <c r="E3" s="150" t="s">
        <v>537</v>
      </c>
    </row>
    <row r="5" spans="1:7" x14ac:dyDescent="0.3">
      <c r="E5" s="79" t="s">
        <v>458</v>
      </c>
    </row>
    <row r="6" spans="1:7" x14ac:dyDescent="0.3">
      <c r="E6" s="146" t="s">
        <v>533</v>
      </c>
    </row>
    <row r="7" spans="1:7" x14ac:dyDescent="0.3">
      <c r="E7" s="146" t="s">
        <v>532</v>
      </c>
    </row>
    <row r="8" spans="1:7" x14ac:dyDescent="0.3">
      <c r="C8" s="107"/>
      <c r="D8" s="107"/>
      <c r="E8" s="146" t="s">
        <v>534</v>
      </c>
    </row>
    <row r="9" spans="1:7" x14ac:dyDescent="0.3">
      <c r="A9" s="161" t="s">
        <v>294</v>
      </c>
      <c r="B9" s="162"/>
      <c r="C9" s="162"/>
      <c r="D9" s="162"/>
      <c r="E9" s="162"/>
    </row>
    <row r="10" spans="1:7" x14ac:dyDescent="0.3">
      <c r="A10" s="158" t="s">
        <v>491</v>
      </c>
      <c r="B10" s="163"/>
      <c r="C10" s="163"/>
      <c r="D10" s="163"/>
      <c r="E10" s="163"/>
    </row>
    <row r="11" spans="1:7" x14ac:dyDescent="0.3">
      <c r="A11" s="158" t="s">
        <v>489</v>
      </c>
      <c r="B11" s="158"/>
      <c r="C11" s="158"/>
      <c r="D11" s="158"/>
      <c r="E11" s="158"/>
    </row>
    <row r="12" spans="1:7" x14ac:dyDescent="0.3">
      <c r="A12" s="158" t="s">
        <v>490</v>
      </c>
      <c r="B12" s="158"/>
      <c r="C12" s="158"/>
      <c r="D12" s="158"/>
      <c r="E12" s="158"/>
    </row>
    <row r="13" spans="1:7" x14ac:dyDescent="0.3">
      <c r="A13" s="158" t="s">
        <v>492</v>
      </c>
      <c r="B13" s="158"/>
      <c r="C13" s="158"/>
      <c r="D13" s="158"/>
      <c r="E13" s="158"/>
    </row>
    <row r="14" spans="1:7" x14ac:dyDescent="0.3">
      <c r="A14" s="52"/>
      <c r="B14" s="80"/>
      <c r="C14" s="80"/>
      <c r="D14" s="80"/>
      <c r="E14" s="81" t="s">
        <v>360</v>
      </c>
    </row>
    <row r="15" spans="1:7" x14ac:dyDescent="0.25">
      <c r="A15" s="55" t="s">
        <v>0</v>
      </c>
      <c r="B15" s="55" t="s">
        <v>2</v>
      </c>
      <c r="C15" s="55" t="s">
        <v>3</v>
      </c>
      <c r="D15" s="55" t="s">
        <v>4</v>
      </c>
      <c r="E15" s="55" t="s">
        <v>295</v>
      </c>
    </row>
    <row r="16" spans="1:7" s="3" customFormat="1" x14ac:dyDescent="0.25">
      <c r="A16" s="57" t="s">
        <v>9</v>
      </c>
      <c r="B16" s="58" t="s">
        <v>10</v>
      </c>
      <c r="C16" s="58" t="s">
        <v>163</v>
      </c>
      <c r="D16" s="58" t="s">
        <v>8</v>
      </c>
      <c r="E16" s="129">
        <f>E17+E22+E44+E37+E49+E64+E69</f>
        <v>69232.063000000009</v>
      </c>
      <c r="G16" s="10"/>
    </row>
    <row r="17" spans="1:5" ht="37.5" outlineLevel="1" x14ac:dyDescent="0.25">
      <c r="A17" s="59" t="s">
        <v>42</v>
      </c>
      <c r="B17" s="60" t="s">
        <v>43</v>
      </c>
      <c r="C17" s="60" t="s">
        <v>163</v>
      </c>
      <c r="D17" s="60" t="s">
        <v>8</v>
      </c>
      <c r="E17" s="130">
        <f>E18</f>
        <v>2039.78</v>
      </c>
    </row>
    <row r="18" spans="1:5" outlineLevel="2" x14ac:dyDescent="0.25">
      <c r="A18" s="59" t="s">
        <v>296</v>
      </c>
      <c r="B18" s="60" t="s">
        <v>43</v>
      </c>
      <c r="C18" s="60" t="s">
        <v>164</v>
      </c>
      <c r="D18" s="60" t="s">
        <v>8</v>
      </c>
      <c r="E18" s="130">
        <f>E19</f>
        <v>2039.78</v>
      </c>
    </row>
    <row r="19" spans="1:5" outlineLevel="4" x14ac:dyDescent="0.25">
      <c r="A19" s="59" t="s">
        <v>44</v>
      </c>
      <c r="B19" s="60" t="s">
        <v>43</v>
      </c>
      <c r="C19" s="60" t="s">
        <v>172</v>
      </c>
      <c r="D19" s="60" t="s">
        <v>8</v>
      </c>
      <c r="E19" s="130">
        <f>E20</f>
        <v>2039.78</v>
      </c>
    </row>
    <row r="20" spans="1:5" ht="57.75" customHeight="1" outlineLevel="5" x14ac:dyDescent="0.25">
      <c r="A20" s="59" t="s">
        <v>14</v>
      </c>
      <c r="B20" s="60" t="s">
        <v>43</v>
      </c>
      <c r="C20" s="60" t="s">
        <v>172</v>
      </c>
      <c r="D20" s="60" t="s">
        <v>15</v>
      </c>
      <c r="E20" s="130">
        <f>E21</f>
        <v>2039.78</v>
      </c>
    </row>
    <row r="21" spans="1:5" ht="20.25" customHeight="1" outlineLevel="6" x14ac:dyDescent="0.25">
      <c r="A21" s="59" t="s">
        <v>16</v>
      </c>
      <c r="B21" s="60" t="s">
        <v>43</v>
      </c>
      <c r="C21" s="60" t="s">
        <v>172</v>
      </c>
      <c r="D21" s="60" t="s">
        <v>17</v>
      </c>
      <c r="E21" s="130">
        <v>2039.78</v>
      </c>
    </row>
    <row r="22" spans="1:5" ht="56.25" outlineLevel="1" x14ac:dyDescent="0.25">
      <c r="A22" s="59" t="s">
        <v>135</v>
      </c>
      <c r="B22" s="60" t="s">
        <v>136</v>
      </c>
      <c r="C22" s="60" t="s">
        <v>163</v>
      </c>
      <c r="D22" s="60" t="s">
        <v>8</v>
      </c>
      <c r="E22" s="130">
        <f>E23</f>
        <v>3933.48</v>
      </c>
    </row>
    <row r="23" spans="1:5" outlineLevel="3" x14ac:dyDescent="0.25">
      <c r="A23" s="59" t="s">
        <v>296</v>
      </c>
      <c r="B23" s="60" t="s">
        <v>136</v>
      </c>
      <c r="C23" s="60" t="s">
        <v>164</v>
      </c>
      <c r="D23" s="60" t="s">
        <v>8</v>
      </c>
      <c r="E23" s="130">
        <f>E24+E27+E34</f>
        <v>3933.48</v>
      </c>
    </row>
    <row r="24" spans="1:5" outlineLevel="4" x14ac:dyDescent="0.25">
      <c r="A24" s="59" t="s">
        <v>137</v>
      </c>
      <c r="B24" s="60" t="s">
        <v>136</v>
      </c>
      <c r="C24" s="60" t="s">
        <v>206</v>
      </c>
      <c r="D24" s="60" t="s">
        <v>8</v>
      </c>
      <c r="E24" s="130">
        <f>E25</f>
        <v>1756.7</v>
      </c>
    </row>
    <row r="25" spans="1:5" ht="57.75" customHeight="1" outlineLevel="5" x14ac:dyDescent="0.25">
      <c r="A25" s="59" t="s">
        <v>14</v>
      </c>
      <c r="B25" s="60" t="s">
        <v>136</v>
      </c>
      <c r="C25" s="60" t="s">
        <v>206</v>
      </c>
      <c r="D25" s="60" t="s">
        <v>15</v>
      </c>
      <c r="E25" s="130">
        <f>E26</f>
        <v>1756.7</v>
      </c>
    </row>
    <row r="26" spans="1:5" ht="21" customHeight="1" outlineLevel="6" x14ac:dyDescent="0.25">
      <c r="A26" s="59" t="s">
        <v>16</v>
      </c>
      <c r="B26" s="60" t="s">
        <v>136</v>
      </c>
      <c r="C26" s="60" t="s">
        <v>206</v>
      </c>
      <c r="D26" s="60" t="s">
        <v>17</v>
      </c>
      <c r="E26" s="130">
        <v>1756.7</v>
      </c>
    </row>
    <row r="27" spans="1:5" ht="37.5" outlineLevel="4" x14ac:dyDescent="0.25">
      <c r="A27" s="59" t="s">
        <v>13</v>
      </c>
      <c r="B27" s="60" t="s">
        <v>136</v>
      </c>
      <c r="C27" s="60" t="s">
        <v>165</v>
      </c>
      <c r="D27" s="60" t="s">
        <v>8</v>
      </c>
      <c r="E27" s="130">
        <f>E28+E30+E32</f>
        <v>1996.78</v>
      </c>
    </row>
    <row r="28" spans="1:5" ht="58.5" customHeight="1" outlineLevel="5" x14ac:dyDescent="0.25">
      <c r="A28" s="59" t="s">
        <v>14</v>
      </c>
      <c r="B28" s="60" t="s">
        <v>136</v>
      </c>
      <c r="C28" s="60" t="s">
        <v>165</v>
      </c>
      <c r="D28" s="60" t="s">
        <v>15</v>
      </c>
      <c r="E28" s="130">
        <f>E29</f>
        <v>1848.28</v>
      </c>
    </row>
    <row r="29" spans="1:5" ht="21.75" customHeight="1" outlineLevel="6" x14ac:dyDescent="0.25">
      <c r="A29" s="59" t="s">
        <v>16</v>
      </c>
      <c r="B29" s="60" t="s">
        <v>136</v>
      </c>
      <c r="C29" s="60" t="s">
        <v>165</v>
      </c>
      <c r="D29" s="60" t="s">
        <v>17</v>
      </c>
      <c r="E29" s="130">
        <v>1848.28</v>
      </c>
    </row>
    <row r="30" spans="1:5" ht="21.75" customHeight="1" outlineLevel="5" x14ac:dyDescent="0.25">
      <c r="A30" s="59" t="s">
        <v>18</v>
      </c>
      <c r="B30" s="60" t="s">
        <v>136</v>
      </c>
      <c r="C30" s="60" t="s">
        <v>165</v>
      </c>
      <c r="D30" s="60" t="s">
        <v>19</v>
      </c>
      <c r="E30" s="130">
        <f>E31</f>
        <v>143</v>
      </c>
    </row>
    <row r="31" spans="1:5" ht="21.75" customHeight="1" outlineLevel="6" x14ac:dyDescent="0.25">
      <c r="A31" s="59" t="s">
        <v>20</v>
      </c>
      <c r="B31" s="60" t="s">
        <v>136</v>
      </c>
      <c r="C31" s="60" t="s">
        <v>165</v>
      </c>
      <c r="D31" s="60" t="s">
        <v>21</v>
      </c>
      <c r="E31" s="130">
        <v>143</v>
      </c>
    </row>
    <row r="32" spans="1:5" outlineLevel="5" x14ac:dyDescent="0.25">
      <c r="A32" s="59" t="s">
        <v>22</v>
      </c>
      <c r="B32" s="60" t="s">
        <v>136</v>
      </c>
      <c r="C32" s="60" t="s">
        <v>165</v>
      </c>
      <c r="D32" s="60" t="s">
        <v>23</v>
      </c>
      <c r="E32" s="130">
        <f>E33</f>
        <v>5.5</v>
      </c>
    </row>
    <row r="33" spans="1:5" outlineLevel="6" x14ac:dyDescent="0.25">
      <c r="A33" s="59" t="s">
        <v>24</v>
      </c>
      <c r="B33" s="60" t="s">
        <v>136</v>
      </c>
      <c r="C33" s="60" t="s">
        <v>165</v>
      </c>
      <c r="D33" s="60" t="s">
        <v>25</v>
      </c>
      <c r="E33" s="130">
        <v>5.5</v>
      </c>
    </row>
    <row r="34" spans="1:5" outlineLevel="4" x14ac:dyDescent="0.25">
      <c r="A34" s="59" t="s">
        <v>138</v>
      </c>
      <c r="B34" s="60" t="s">
        <v>136</v>
      </c>
      <c r="C34" s="60" t="s">
        <v>207</v>
      </c>
      <c r="D34" s="60" t="s">
        <v>8</v>
      </c>
      <c r="E34" s="130">
        <f>E35</f>
        <v>180</v>
      </c>
    </row>
    <row r="35" spans="1:5" ht="60" customHeight="1" outlineLevel="5" x14ac:dyDescent="0.25">
      <c r="A35" s="59" t="s">
        <v>14</v>
      </c>
      <c r="B35" s="60" t="s">
        <v>136</v>
      </c>
      <c r="C35" s="60" t="s">
        <v>207</v>
      </c>
      <c r="D35" s="60" t="s">
        <v>15</v>
      </c>
      <c r="E35" s="130">
        <f>E36</f>
        <v>180</v>
      </c>
    </row>
    <row r="36" spans="1:5" ht="18.75" customHeight="1" outlineLevel="6" x14ac:dyDescent="0.25">
      <c r="A36" s="59" t="s">
        <v>16</v>
      </c>
      <c r="B36" s="60" t="s">
        <v>136</v>
      </c>
      <c r="C36" s="60" t="s">
        <v>207</v>
      </c>
      <c r="D36" s="60" t="s">
        <v>17</v>
      </c>
      <c r="E36" s="130">
        <v>180</v>
      </c>
    </row>
    <row r="37" spans="1:5" ht="56.25" outlineLevel="1" x14ac:dyDescent="0.25">
      <c r="A37" s="59" t="s">
        <v>45</v>
      </c>
      <c r="B37" s="60" t="s">
        <v>46</v>
      </c>
      <c r="C37" s="60" t="s">
        <v>163</v>
      </c>
      <c r="D37" s="60" t="s">
        <v>8</v>
      </c>
      <c r="E37" s="130">
        <f>E38</f>
        <v>12331.88</v>
      </c>
    </row>
    <row r="38" spans="1:5" outlineLevel="3" x14ac:dyDescent="0.25">
      <c r="A38" s="59" t="s">
        <v>296</v>
      </c>
      <c r="B38" s="60" t="s">
        <v>46</v>
      </c>
      <c r="C38" s="60" t="s">
        <v>164</v>
      </c>
      <c r="D38" s="60" t="s">
        <v>8</v>
      </c>
      <c r="E38" s="130">
        <f>E39</f>
        <v>12331.88</v>
      </c>
    </row>
    <row r="39" spans="1:5" ht="37.5" outlineLevel="4" x14ac:dyDescent="0.25">
      <c r="A39" s="59" t="s">
        <v>13</v>
      </c>
      <c r="B39" s="60" t="s">
        <v>46</v>
      </c>
      <c r="C39" s="60" t="s">
        <v>165</v>
      </c>
      <c r="D39" s="60" t="s">
        <v>8</v>
      </c>
      <c r="E39" s="130">
        <f>E40+E42</f>
        <v>12331.88</v>
      </c>
    </row>
    <row r="40" spans="1:5" ht="58.5" customHeight="1" outlineLevel="5" x14ac:dyDescent="0.25">
      <c r="A40" s="59" t="s">
        <v>14</v>
      </c>
      <c r="B40" s="60" t="s">
        <v>46</v>
      </c>
      <c r="C40" s="60" t="s">
        <v>165</v>
      </c>
      <c r="D40" s="60" t="s">
        <v>15</v>
      </c>
      <c r="E40" s="130">
        <f>E41</f>
        <v>12264.88</v>
      </c>
    </row>
    <row r="41" spans="1:5" ht="20.25" customHeight="1" outlineLevel="6" x14ac:dyDescent="0.25">
      <c r="A41" s="59" t="s">
        <v>16</v>
      </c>
      <c r="B41" s="60" t="s">
        <v>46</v>
      </c>
      <c r="C41" s="60" t="s">
        <v>165</v>
      </c>
      <c r="D41" s="60" t="s">
        <v>17</v>
      </c>
      <c r="E41" s="130">
        <v>12264.88</v>
      </c>
    </row>
    <row r="42" spans="1:5" ht="20.25" customHeight="1" outlineLevel="5" x14ac:dyDescent="0.25">
      <c r="A42" s="59" t="s">
        <v>18</v>
      </c>
      <c r="B42" s="60" t="s">
        <v>46</v>
      </c>
      <c r="C42" s="60" t="s">
        <v>165</v>
      </c>
      <c r="D42" s="60" t="s">
        <v>19</v>
      </c>
      <c r="E42" s="130">
        <f>E43</f>
        <v>67</v>
      </c>
    </row>
    <row r="43" spans="1:5" ht="37.5" outlineLevel="6" x14ac:dyDescent="0.25">
      <c r="A43" s="59" t="s">
        <v>20</v>
      </c>
      <c r="B43" s="60" t="s">
        <v>46</v>
      </c>
      <c r="C43" s="60" t="s">
        <v>165</v>
      </c>
      <c r="D43" s="60" t="s">
        <v>21</v>
      </c>
      <c r="E43" s="130">
        <v>67</v>
      </c>
    </row>
    <row r="44" spans="1:5" outlineLevel="6" x14ac:dyDescent="0.25">
      <c r="A44" s="59" t="s">
        <v>528</v>
      </c>
      <c r="B44" s="60" t="s">
        <v>529</v>
      </c>
      <c r="C44" s="60" t="s">
        <v>163</v>
      </c>
      <c r="D44" s="60" t="s">
        <v>8</v>
      </c>
      <c r="E44" s="130">
        <f>E45</f>
        <v>266.47199999999998</v>
      </c>
    </row>
    <row r="45" spans="1:5" ht="21.75" customHeight="1" outlineLevel="6" x14ac:dyDescent="0.25">
      <c r="A45" s="59" t="s">
        <v>178</v>
      </c>
      <c r="B45" s="60" t="s">
        <v>529</v>
      </c>
      <c r="C45" s="60" t="s">
        <v>164</v>
      </c>
      <c r="D45" s="60" t="s">
        <v>8</v>
      </c>
      <c r="E45" s="130">
        <f>E46</f>
        <v>266.47199999999998</v>
      </c>
    </row>
    <row r="46" spans="1:5" ht="77.25" customHeight="1" outlineLevel="6" x14ac:dyDescent="0.25">
      <c r="A46" s="59" t="s">
        <v>530</v>
      </c>
      <c r="B46" s="60" t="s">
        <v>529</v>
      </c>
      <c r="C46" s="60" t="s">
        <v>531</v>
      </c>
      <c r="D46" s="60" t="s">
        <v>8</v>
      </c>
      <c r="E46" s="130">
        <f>E47</f>
        <v>266.47199999999998</v>
      </c>
    </row>
    <row r="47" spans="1:5" ht="18.75" customHeight="1" outlineLevel="6" x14ac:dyDescent="0.25">
      <c r="A47" s="59" t="s">
        <v>18</v>
      </c>
      <c r="B47" s="60" t="s">
        <v>529</v>
      </c>
      <c r="C47" s="60" t="s">
        <v>531</v>
      </c>
      <c r="D47" s="60" t="s">
        <v>19</v>
      </c>
      <c r="E47" s="130">
        <f>E48</f>
        <v>266.47199999999998</v>
      </c>
    </row>
    <row r="48" spans="1:5" ht="37.5" outlineLevel="6" x14ac:dyDescent="0.25">
      <c r="A48" s="59" t="s">
        <v>20</v>
      </c>
      <c r="B48" s="60" t="s">
        <v>529</v>
      </c>
      <c r="C48" s="60" t="s">
        <v>531</v>
      </c>
      <c r="D48" s="60" t="s">
        <v>21</v>
      </c>
      <c r="E48" s="130">
        <v>266.47199999999998</v>
      </c>
    </row>
    <row r="49" spans="1:5" ht="37.5" outlineLevel="1" x14ac:dyDescent="0.25">
      <c r="A49" s="59" t="s">
        <v>11</v>
      </c>
      <c r="B49" s="60" t="s">
        <v>12</v>
      </c>
      <c r="C49" s="60" t="s">
        <v>163</v>
      </c>
      <c r="D49" s="60" t="s">
        <v>8</v>
      </c>
      <c r="E49" s="130">
        <f>E50</f>
        <v>6448.24</v>
      </c>
    </row>
    <row r="50" spans="1:5" outlineLevel="3" x14ac:dyDescent="0.25">
      <c r="A50" s="59" t="s">
        <v>296</v>
      </c>
      <c r="B50" s="60" t="s">
        <v>12</v>
      </c>
      <c r="C50" s="60" t="s">
        <v>164</v>
      </c>
      <c r="D50" s="60" t="s">
        <v>8</v>
      </c>
      <c r="E50" s="130">
        <f>E51+E58+E61</f>
        <v>6448.24</v>
      </c>
    </row>
    <row r="51" spans="1:5" ht="37.5" outlineLevel="4" x14ac:dyDescent="0.25">
      <c r="A51" s="59" t="s">
        <v>13</v>
      </c>
      <c r="B51" s="60" t="s">
        <v>12</v>
      </c>
      <c r="C51" s="60" t="s">
        <v>165</v>
      </c>
      <c r="D51" s="60" t="s">
        <v>8</v>
      </c>
      <c r="E51" s="130">
        <f>E52+E54+E56</f>
        <v>4904.25</v>
      </c>
    </row>
    <row r="52" spans="1:5" ht="58.5" customHeight="1" outlineLevel="5" x14ac:dyDescent="0.25">
      <c r="A52" s="59" t="s">
        <v>14</v>
      </c>
      <c r="B52" s="60" t="s">
        <v>12</v>
      </c>
      <c r="C52" s="60" t="s">
        <v>165</v>
      </c>
      <c r="D52" s="60" t="s">
        <v>15</v>
      </c>
      <c r="E52" s="130">
        <f>E53</f>
        <v>4769.8500000000004</v>
      </c>
    </row>
    <row r="53" spans="1:5" ht="18" customHeight="1" outlineLevel="6" x14ac:dyDescent="0.25">
      <c r="A53" s="59" t="s">
        <v>16</v>
      </c>
      <c r="B53" s="60" t="s">
        <v>12</v>
      </c>
      <c r="C53" s="60" t="s">
        <v>165</v>
      </c>
      <c r="D53" s="60" t="s">
        <v>17</v>
      </c>
      <c r="E53" s="130">
        <v>4769.8500000000004</v>
      </c>
    </row>
    <row r="54" spans="1:5" ht="18" customHeight="1" outlineLevel="5" x14ac:dyDescent="0.25">
      <c r="A54" s="59" t="s">
        <v>18</v>
      </c>
      <c r="B54" s="60" t="s">
        <v>12</v>
      </c>
      <c r="C54" s="60" t="s">
        <v>165</v>
      </c>
      <c r="D54" s="60" t="s">
        <v>19</v>
      </c>
      <c r="E54" s="130">
        <f>E55</f>
        <v>132.4</v>
      </c>
    </row>
    <row r="55" spans="1:5" ht="37.5" outlineLevel="6" x14ac:dyDescent="0.25">
      <c r="A55" s="59" t="s">
        <v>20</v>
      </c>
      <c r="B55" s="60" t="s">
        <v>12</v>
      </c>
      <c r="C55" s="60" t="s">
        <v>165</v>
      </c>
      <c r="D55" s="60" t="s">
        <v>21</v>
      </c>
      <c r="E55" s="130">
        <v>132.4</v>
      </c>
    </row>
    <row r="56" spans="1:5" outlineLevel="5" x14ac:dyDescent="0.25">
      <c r="A56" s="59" t="s">
        <v>22</v>
      </c>
      <c r="B56" s="60" t="s">
        <v>12</v>
      </c>
      <c r="C56" s="60" t="s">
        <v>165</v>
      </c>
      <c r="D56" s="60" t="s">
        <v>23</v>
      </c>
      <c r="E56" s="130">
        <f>E57</f>
        <v>2</v>
      </c>
    </row>
    <row r="57" spans="1:5" outlineLevel="6" x14ac:dyDescent="0.25">
      <c r="A57" s="59" t="s">
        <v>24</v>
      </c>
      <c r="B57" s="60" t="s">
        <v>12</v>
      </c>
      <c r="C57" s="60" t="s">
        <v>165</v>
      </c>
      <c r="D57" s="60" t="s">
        <v>25</v>
      </c>
      <c r="E57" s="130">
        <v>2</v>
      </c>
    </row>
    <row r="58" spans="1:5" outlineLevel="4" x14ac:dyDescent="0.25">
      <c r="A58" s="59" t="s">
        <v>297</v>
      </c>
      <c r="B58" s="60" t="s">
        <v>12</v>
      </c>
      <c r="C58" s="60" t="s">
        <v>208</v>
      </c>
      <c r="D58" s="60" t="s">
        <v>8</v>
      </c>
      <c r="E58" s="130">
        <f>E59</f>
        <v>976.45</v>
      </c>
    </row>
    <row r="59" spans="1:5" ht="58.5" customHeight="1" outlineLevel="5" x14ac:dyDescent="0.25">
      <c r="A59" s="59" t="s">
        <v>14</v>
      </c>
      <c r="B59" s="60" t="s">
        <v>12</v>
      </c>
      <c r="C59" s="60" t="s">
        <v>208</v>
      </c>
      <c r="D59" s="60" t="s">
        <v>15</v>
      </c>
      <c r="E59" s="130">
        <f>E60</f>
        <v>976.45</v>
      </c>
    </row>
    <row r="60" spans="1:5" ht="18.75" customHeight="1" outlineLevel="6" x14ac:dyDescent="0.25">
      <c r="A60" s="59" t="s">
        <v>16</v>
      </c>
      <c r="B60" s="60" t="s">
        <v>12</v>
      </c>
      <c r="C60" s="60" t="s">
        <v>208</v>
      </c>
      <c r="D60" s="60" t="s">
        <v>17</v>
      </c>
      <c r="E60" s="130">
        <v>976.45</v>
      </c>
    </row>
    <row r="61" spans="1:5" ht="18.75" customHeight="1" outlineLevel="4" x14ac:dyDescent="0.25">
      <c r="A61" s="59" t="s">
        <v>47</v>
      </c>
      <c r="B61" s="60" t="s">
        <v>12</v>
      </c>
      <c r="C61" s="60" t="s">
        <v>173</v>
      </c>
      <c r="D61" s="60" t="s">
        <v>8</v>
      </c>
      <c r="E61" s="130">
        <f>E62</f>
        <v>567.54</v>
      </c>
    </row>
    <row r="62" spans="1:5" ht="60" customHeight="1" outlineLevel="5" x14ac:dyDescent="0.25">
      <c r="A62" s="59" t="s">
        <v>14</v>
      </c>
      <c r="B62" s="60" t="s">
        <v>12</v>
      </c>
      <c r="C62" s="60" t="s">
        <v>173</v>
      </c>
      <c r="D62" s="60" t="s">
        <v>15</v>
      </c>
      <c r="E62" s="130">
        <f>E63</f>
        <v>567.54</v>
      </c>
    </row>
    <row r="63" spans="1:5" ht="18.75" customHeight="1" outlineLevel="6" x14ac:dyDescent="0.25">
      <c r="A63" s="59" t="s">
        <v>16</v>
      </c>
      <c r="B63" s="60" t="s">
        <v>12</v>
      </c>
      <c r="C63" s="60" t="s">
        <v>173</v>
      </c>
      <c r="D63" s="60" t="s">
        <v>17</v>
      </c>
      <c r="E63" s="130">
        <v>567.54</v>
      </c>
    </row>
    <row r="64" spans="1:5" outlineLevel="6" x14ac:dyDescent="0.25">
      <c r="A64" s="59" t="s">
        <v>445</v>
      </c>
      <c r="B64" s="60" t="s">
        <v>446</v>
      </c>
      <c r="C64" s="60" t="s">
        <v>163</v>
      </c>
      <c r="D64" s="60" t="s">
        <v>8</v>
      </c>
      <c r="E64" s="130">
        <f>E65</f>
        <v>132.18</v>
      </c>
    </row>
    <row r="65" spans="1:5" outlineLevel="6" x14ac:dyDescent="0.25">
      <c r="A65" s="59" t="s">
        <v>296</v>
      </c>
      <c r="B65" s="60" t="s">
        <v>446</v>
      </c>
      <c r="C65" s="60" t="s">
        <v>164</v>
      </c>
      <c r="D65" s="60" t="s">
        <v>8</v>
      </c>
      <c r="E65" s="130">
        <f>E66</f>
        <v>132.18</v>
      </c>
    </row>
    <row r="66" spans="1:5" ht="20.25" customHeight="1" outlineLevel="6" x14ac:dyDescent="0.25">
      <c r="A66" s="59" t="s">
        <v>454</v>
      </c>
      <c r="B66" s="60" t="s">
        <v>446</v>
      </c>
      <c r="C66" s="60" t="s">
        <v>448</v>
      </c>
      <c r="D66" s="60" t="s">
        <v>8</v>
      </c>
      <c r="E66" s="130">
        <f>E67</f>
        <v>132.18</v>
      </c>
    </row>
    <row r="67" spans="1:5" outlineLevel="6" x14ac:dyDescent="0.25">
      <c r="A67" s="59" t="s">
        <v>22</v>
      </c>
      <c r="B67" s="60" t="s">
        <v>446</v>
      </c>
      <c r="C67" s="60" t="s">
        <v>448</v>
      </c>
      <c r="D67" s="60" t="s">
        <v>23</v>
      </c>
      <c r="E67" s="130">
        <f>E68</f>
        <v>132.18</v>
      </c>
    </row>
    <row r="68" spans="1:5" outlineLevel="6" x14ac:dyDescent="0.25">
      <c r="A68" s="59" t="s">
        <v>449</v>
      </c>
      <c r="B68" s="60" t="s">
        <v>446</v>
      </c>
      <c r="C68" s="60" t="s">
        <v>448</v>
      </c>
      <c r="D68" s="60" t="s">
        <v>450</v>
      </c>
      <c r="E68" s="130">
        <f>527.12-370.33-24.61</f>
        <v>132.18</v>
      </c>
    </row>
    <row r="69" spans="1:5" outlineLevel="1" x14ac:dyDescent="0.25">
      <c r="A69" s="59" t="s">
        <v>26</v>
      </c>
      <c r="B69" s="60" t="s">
        <v>27</v>
      </c>
      <c r="C69" s="60" t="s">
        <v>163</v>
      </c>
      <c r="D69" s="60" t="s">
        <v>8</v>
      </c>
      <c r="E69" s="130">
        <f>E70+E97+E90</f>
        <v>44080.03100000001</v>
      </c>
    </row>
    <row r="70" spans="1:5" ht="37.5" outlineLevel="2" x14ac:dyDescent="0.25">
      <c r="A70" s="59" t="s">
        <v>414</v>
      </c>
      <c r="B70" s="60" t="s">
        <v>27</v>
      </c>
      <c r="C70" s="60" t="s">
        <v>166</v>
      </c>
      <c r="D70" s="60" t="s">
        <v>8</v>
      </c>
      <c r="E70" s="130">
        <f>E71+E78+E83</f>
        <v>17394.27</v>
      </c>
    </row>
    <row r="71" spans="1:5" outlineLevel="3" x14ac:dyDescent="0.25">
      <c r="A71" s="59" t="s">
        <v>415</v>
      </c>
      <c r="B71" s="60" t="s">
        <v>27</v>
      </c>
      <c r="C71" s="60" t="s">
        <v>174</v>
      </c>
      <c r="D71" s="60" t="s">
        <v>8</v>
      </c>
      <c r="E71" s="130">
        <f>E72+E75</f>
        <v>879.95</v>
      </c>
    </row>
    <row r="72" spans="1:5" ht="37.5" outlineLevel="4" x14ac:dyDescent="0.25">
      <c r="A72" s="59" t="s">
        <v>28</v>
      </c>
      <c r="B72" s="60" t="s">
        <v>27</v>
      </c>
      <c r="C72" s="60" t="s">
        <v>168</v>
      </c>
      <c r="D72" s="60" t="s">
        <v>8</v>
      </c>
      <c r="E72" s="130">
        <f>E73</f>
        <v>613.95000000000005</v>
      </c>
    </row>
    <row r="73" spans="1:5" ht="19.5" customHeight="1" outlineLevel="5" x14ac:dyDescent="0.25">
      <c r="A73" s="59" t="s">
        <v>18</v>
      </c>
      <c r="B73" s="60" t="s">
        <v>27</v>
      </c>
      <c r="C73" s="60" t="s">
        <v>168</v>
      </c>
      <c r="D73" s="60" t="s">
        <v>19</v>
      </c>
      <c r="E73" s="130">
        <f>E74</f>
        <v>613.95000000000005</v>
      </c>
    </row>
    <row r="74" spans="1:5" ht="37.5" outlineLevel="6" x14ac:dyDescent="0.25">
      <c r="A74" s="59" t="s">
        <v>20</v>
      </c>
      <c r="B74" s="60" t="s">
        <v>27</v>
      </c>
      <c r="C74" s="60" t="s">
        <v>168</v>
      </c>
      <c r="D74" s="60" t="s">
        <v>21</v>
      </c>
      <c r="E74" s="130">
        <f>395+218.95</f>
        <v>613.95000000000005</v>
      </c>
    </row>
    <row r="75" spans="1:5" outlineLevel="4" x14ac:dyDescent="0.25">
      <c r="A75" s="59" t="s">
        <v>29</v>
      </c>
      <c r="B75" s="60" t="s">
        <v>27</v>
      </c>
      <c r="C75" s="60" t="s">
        <v>169</v>
      </c>
      <c r="D75" s="60" t="s">
        <v>8</v>
      </c>
      <c r="E75" s="130">
        <f>E76</f>
        <v>266</v>
      </c>
    </row>
    <row r="76" spans="1:5" ht="20.25" customHeight="1" outlineLevel="5" x14ac:dyDescent="0.25">
      <c r="A76" s="59" t="s">
        <v>18</v>
      </c>
      <c r="B76" s="60" t="s">
        <v>27</v>
      </c>
      <c r="C76" s="60" t="s">
        <v>169</v>
      </c>
      <c r="D76" s="60" t="s">
        <v>19</v>
      </c>
      <c r="E76" s="130">
        <f>E77</f>
        <v>266</v>
      </c>
    </row>
    <row r="77" spans="1:5" ht="37.5" outlineLevel="6" x14ac:dyDescent="0.25">
      <c r="A77" s="59" t="s">
        <v>20</v>
      </c>
      <c r="B77" s="60" t="s">
        <v>27</v>
      </c>
      <c r="C77" s="60" t="s">
        <v>169</v>
      </c>
      <c r="D77" s="60" t="s">
        <v>21</v>
      </c>
      <c r="E77" s="130">
        <f>28+220+18</f>
        <v>266</v>
      </c>
    </row>
    <row r="78" spans="1:5" ht="56.25" outlineLevel="4" x14ac:dyDescent="0.25">
      <c r="A78" s="59" t="s">
        <v>48</v>
      </c>
      <c r="B78" s="60" t="s">
        <v>27</v>
      </c>
      <c r="C78" s="60" t="s">
        <v>175</v>
      </c>
      <c r="D78" s="60" t="s">
        <v>8</v>
      </c>
      <c r="E78" s="130">
        <f>E79+E81</f>
        <v>1050.0899999999999</v>
      </c>
    </row>
    <row r="79" spans="1:5" ht="21.75" customHeight="1" outlineLevel="5" x14ac:dyDescent="0.25">
      <c r="A79" s="59" t="s">
        <v>18</v>
      </c>
      <c r="B79" s="60" t="s">
        <v>27</v>
      </c>
      <c r="C79" s="60" t="s">
        <v>175</v>
      </c>
      <c r="D79" s="60" t="s">
        <v>19</v>
      </c>
      <c r="E79" s="130">
        <f>E80</f>
        <v>857.41</v>
      </c>
    </row>
    <row r="80" spans="1:5" ht="37.5" outlineLevel="6" x14ac:dyDescent="0.25">
      <c r="A80" s="59" t="s">
        <v>20</v>
      </c>
      <c r="B80" s="60" t="s">
        <v>27</v>
      </c>
      <c r="C80" s="60" t="s">
        <v>175</v>
      </c>
      <c r="D80" s="60" t="s">
        <v>21</v>
      </c>
      <c r="E80" s="130">
        <v>857.41</v>
      </c>
    </row>
    <row r="81" spans="1:5" outlineLevel="5" x14ac:dyDescent="0.25">
      <c r="A81" s="59" t="s">
        <v>22</v>
      </c>
      <c r="B81" s="60" t="s">
        <v>27</v>
      </c>
      <c r="C81" s="60" t="s">
        <v>175</v>
      </c>
      <c r="D81" s="60" t="s">
        <v>23</v>
      </c>
      <c r="E81" s="130">
        <f>E82</f>
        <v>192.68</v>
      </c>
    </row>
    <row r="82" spans="1:5" outlineLevel="6" x14ac:dyDescent="0.25">
      <c r="A82" s="59" t="s">
        <v>24</v>
      </c>
      <c r="B82" s="60" t="s">
        <v>27</v>
      </c>
      <c r="C82" s="60" t="s">
        <v>175</v>
      </c>
      <c r="D82" s="60" t="s">
        <v>25</v>
      </c>
      <c r="E82" s="130">
        <v>192.68</v>
      </c>
    </row>
    <row r="83" spans="1:5" ht="37.5" outlineLevel="4" x14ac:dyDescent="0.25">
      <c r="A83" s="59" t="s">
        <v>49</v>
      </c>
      <c r="B83" s="60" t="s">
        <v>27</v>
      </c>
      <c r="C83" s="60" t="s">
        <v>176</v>
      </c>
      <c r="D83" s="60" t="s">
        <v>8</v>
      </c>
      <c r="E83" s="130">
        <f>E84+E86+E88</f>
        <v>15464.23</v>
      </c>
    </row>
    <row r="84" spans="1:5" ht="57.75" customHeight="1" outlineLevel="5" x14ac:dyDescent="0.25">
      <c r="A84" s="59" t="s">
        <v>14</v>
      </c>
      <c r="B84" s="60" t="s">
        <v>27</v>
      </c>
      <c r="C84" s="60" t="s">
        <v>176</v>
      </c>
      <c r="D84" s="60" t="s">
        <v>15</v>
      </c>
      <c r="E84" s="130">
        <f>E85</f>
        <v>5830.77</v>
      </c>
    </row>
    <row r="85" spans="1:5" outlineLevel="6" x14ac:dyDescent="0.25">
      <c r="A85" s="59" t="s">
        <v>50</v>
      </c>
      <c r="B85" s="60" t="s">
        <v>27</v>
      </c>
      <c r="C85" s="60" t="s">
        <v>176</v>
      </c>
      <c r="D85" s="60" t="s">
        <v>51</v>
      </c>
      <c r="E85" s="130">
        <v>5830.77</v>
      </c>
    </row>
    <row r="86" spans="1:5" ht="20.25" customHeight="1" outlineLevel="5" x14ac:dyDescent="0.25">
      <c r="A86" s="59" t="s">
        <v>18</v>
      </c>
      <c r="B86" s="60" t="s">
        <v>27</v>
      </c>
      <c r="C86" s="60" t="s">
        <v>176</v>
      </c>
      <c r="D86" s="60" t="s">
        <v>19</v>
      </c>
      <c r="E86" s="130">
        <f>E87</f>
        <v>8501.4599999999991</v>
      </c>
    </row>
    <row r="87" spans="1:5" ht="37.5" outlineLevel="6" x14ac:dyDescent="0.25">
      <c r="A87" s="59" t="s">
        <v>20</v>
      </c>
      <c r="B87" s="60" t="s">
        <v>27</v>
      </c>
      <c r="C87" s="60" t="s">
        <v>176</v>
      </c>
      <c r="D87" s="60" t="s">
        <v>21</v>
      </c>
      <c r="E87" s="130">
        <v>8501.4599999999991</v>
      </c>
    </row>
    <row r="88" spans="1:5" outlineLevel="5" x14ac:dyDescent="0.25">
      <c r="A88" s="59" t="s">
        <v>22</v>
      </c>
      <c r="B88" s="60" t="s">
        <v>27</v>
      </c>
      <c r="C88" s="60" t="s">
        <v>176</v>
      </c>
      <c r="D88" s="60" t="s">
        <v>23</v>
      </c>
      <c r="E88" s="130">
        <f>E89</f>
        <v>1132</v>
      </c>
    </row>
    <row r="89" spans="1:5" outlineLevel="6" x14ac:dyDescent="0.25">
      <c r="A89" s="59" t="s">
        <v>24</v>
      </c>
      <c r="B89" s="60" t="s">
        <v>27</v>
      </c>
      <c r="C89" s="60" t="s">
        <v>176</v>
      </c>
      <c r="D89" s="60" t="s">
        <v>25</v>
      </c>
      <c r="E89" s="130">
        <v>1132</v>
      </c>
    </row>
    <row r="90" spans="1:5" ht="75" outlineLevel="6" x14ac:dyDescent="0.3">
      <c r="A90" s="82" t="s">
        <v>469</v>
      </c>
      <c r="B90" s="83" t="s">
        <v>27</v>
      </c>
      <c r="C90" s="83" t="s">
        <v>177</v>
      </c>
      <c r="D90" s="83" t="s">
        <v>8</v>
      </c>
      <c r="E90" s="130">
        <f>E91+E94</f>
        <v>6256.0479999999998</v>
      </c>
    </row>
    <row r="91" spans="1:5" ht="37.5" outlineLevel="6" x14ac:dyDescent="0.3">
      <c r="A91" s="82" t="s">
        <v>463</v>
      </c>
      <c r="B91" s="83" t="s">
        <v>27</v>
      </c>
      <c r="C91" s="83" t="s">
        <v>462</v>
      </c>
      <c r="D91" s="83" t="s">
        <v>8</v>
      </c>
      <c r="E91" s="130">
        <f>E92</f>
        <v>2237.3139999999999</v>
      </c>
    </row>
    <row r="92" spans="1:5" ht="37.5" outlineLevel="6" x14ac:dyDescent="0.3">
      <c r="A92" s="82" t="s">
        <v>53</v>
      </c>
      <c r="B92" s="83" t="s">
        <v>27</v>
      </c>
      <c r="C92" s="83" t="s">
        <v>462</v>
      </c>
      <c r="D92" s="83" t="s">
        <v>54</v>
      </c>
      <c r="E92" s="130">
        <f>E93</f>
        <v>2237.3139999999999</v>
      </c>
    </row>
    <row r="93" spans="1:5" outlineLevel="6" x14ac:dyDescent="0.3">
      <c r="A93" s="82" t="s">
        <v>55</v>
      </c>
      <c r="B93" s="83" t="s">
        <v>27</v>
      </c>
      <c r="C93" s="83" t="s">
        <v>462</v>
      </c>
      <c r="D93" s="83" t="s">
        <v>56</v>
      </c>
      <c r="E93" s="130">
        <v>2237.3139999999999</v>
      </c>
    </row>
    <row r="94" spans="1:5" ht="57" customHeight="1" outlineLevel="6" x14ac:dyDescent="0.25">
      <c r="A94" s="45" t="s">
        <v>506</v>
      </c>
      <c r="B94" s="83" t="s">
        <v>27</v>
      </c>
      <c r="C94" s="83" t="s">
        <v>451</v>
      </c>
      <c r="D94" s="83" t="s">
        <v>8</v>
      </c>
      <c r="E94" s="130">
        <f>E95</f>
        <v>4018.7339999999999</v>
      </c>
    </row>
    <row r="95" spans="1:5" ht="37.5" outlineLevel="6" x14ac:dyDescent="0.25">
      <c r="A95" s="84" t="s">
        <v>53</v>
      </c>
      <c r="B95" s="83" t="s">
        <v>27</v>
      </c>
      <c r="C95" s="83" t="s">
        <v>451</v>
      </c>
      <c r="D95" s="83" t="s">
        <v>54</v>
      </c>
      <c r="E95" s="130">
        <f>E96</f>
        <v>4018.7339999999999</v>
      </c>
    </row>
    <row r="96" spans="1:5" outlineLevel="6" x14ac:dyDescent="0.25">
      <c r="A96" s="84" t="s">
        <v>55</v>
      </c>
      <c r="B96" s="83" t="s">
        <v>27</v>
      </c>
      <c r="C96" s="83" t="s">
        <v>451</v>
      </c>
      <c r="D96" s="83" t="s">
        <v>56</v>
      </c>
      <c r="E96" s="130">
        <v>4018.7339999999999</v>
      </c>
    </row>
    <row r="97" spans="1:5" outlineLevel="2" x14ac:dyDescent="0.25">
      <c r="A97" s="59" t="s">
        <v>296</v>
      </c>
      <c r="B97" s="60" t="s">
        <v>27</v>
      </c>
      <c r="C97" s="60" t="s">
        <v>164</v>
      </c>
      <c r="D97" s="60" t="s">
        <v>8</v>
      </c>
      <c r="E97" s="130">
        <f>E98+E104+E115+E120+E112+E125+E101+E109</f>
        <v>20429.713000000003</v>
      </c>
    </row>
    <row r="98" spans="1:5" ht="37.5" outlineLevel="4" x14ac:dyDescent="0.25">
      <c r="A98" s="59" t="s">
        <v>13</v>
      </c>
      <c r="B98" s="60" t="s">
        <v>27</v>
      </c>
      <c r="C98" s="60" t="s">
        <v>165</v>
      </c>
      <c r="D98" s="60" t="s">
        <v>8</v>
      </c>
      <c r="E98" s="130">
        <f>E99</f>
        <v>15850.4</v>
      </c>
    </row>
    <row r="99" spans="1:5" ht="58.5" customHeight="1" outlineLevel="5" x14ac:dyDescent="0.25">
      <c r="A99" s="59" t="s">
        <v>14</v>
      </c>
      <c r="B99" s="60" t="s">
        <v>27</v>
      </c>
      <c r="C99" s="60" t="s">
        <v>165</v>
      </c>
      <c r="D99" s="60" t="s">
        <v>15</v>
      </c>
      <c r="E99" s="130">
        <f>E100</f>
        <v>15850.4</v>
      </c>
    </row>
    <row r="100" spans="1:5" ht="20.25" customHeight="1" outlineLevel="6" x14ac:dyDescent="0.25">
      <c r="A100" s="59" t="s">
        <v>16</v>
      </c>
      <c r="B100" s="60" t="s">
        <v>27</v>
      </c>
      <c r="C100" s="60" t="s">
        <v>165</v>
      </c>
      <c r="D100" s="60" t="s">
        <v>17</v>
      </c>
      <c r="E100" s="130">
        <v>15850.4</v>
      </c>
    </row>
    <row r="101" spans="1:5" ht="37.5" outlineLevel="6" x14ac:dyDescent="0.25">
      <c r="A101" s="59" t="s">
        <v>387</v>
      </c>
      <c r="B101" s="60" t="s">
        <v>27</v>
      </c>
      <c r="C101" s="60" t="s">
        <v>388</v>
      </c>
      <c r="D101" s="60" t="s">
        <v>8</v>
      </c>
      <c r="E101" s="130">
        <f>E102</f>
        <v>73</v>
      </c>
    </row>
    <row r="102" spans="1:5" ht="57.75" customHeight="1" outlineLevel="6" x14ac:dyDescent="0.25">
      <c r="A102" s="59" t="s">
        <v>14</v>
      </c>
      <c r="B102" s="60" t="s">
        <v>27</v>
      </c>
      <c r="C102" s="60" t="s">
        <v>388</v>
      </c>
      <c r="D102" s="60" t="s">
        <v>15</v>
      </c>
      <c r="E102" s="130">
        <f>E103</f>
        <v>73</v>
      </c>
    </row>
    <row r="103" spans="1:5" ht="21" customHeight="1" outlineLevel="6" x14ac:dyDescent="0.25">
      <c r="A103" s="59" t="s">
        <v>16</v>
      </c>
      <c r="B103" s="60" t="s">
        <v>27</v>
      </c>
      <c r="C103" s="60" t="s">
        <v>388</v>
      </c>
      <c r="D103" s="60" t="s">
        <v>17</v>
      </c>
      <c r="E103" s="130">
        <f>70+3</f>
        <v>73</v>
      </c>
    </row>
    <row r="104" spans="1:5" ht="56.25" customHeight="1" outlineLevel="4" x14ac:dyDescent="0.25">
      <c r="A104" s="39" t="s">
        <v>503</v>
      </c>
      <c r="B104" s="60" t="s">
        <v>27</v>
      </c>
      <c r="C104" s="60" t="s">
        <v>303</v>
      </c>
      <c r="D104" s="60" t="s">
        <v>8</v>
      </c>
      <c r="E104" s="130">
        <f>E105+E107</f>
        <v>1844</v>
      </c>
    </row>
    <row r="105" spans="1:5" ht="60.75" customHeight="1" outlineLevel="5" x14ac:dyDescent="0.25">
      <c r="A105" s="59" t="s">
        <v>14</v>
      </c>
      <c r="B105" s="60" t="s">
        <v>27</v>
      </c>
      <c r="C105" s="60" t="s">
        <v>303</v>
      </c>
      <c r="D105" s="60" t="s">
        <v>15</v>
      </c>
      <c r="E105" s="130">
        <f>E106</f>
        <v>1202</v>
      </c>
    </row>
    <row r="106" spans="1:5" ht="20.25" customHeight="1" outlineLevel="6" x14ac:dyDescent="0.25">
      <c r="A106" s="59" t="s">
        <v>16</v>
      </c>
      <c r="B106" s="60" t="s">
        <v>27</v>
      </c>
      <c r="C106" s="60" t="s">
        <v>303</v>
      </c>
      <c r="D106" s="60" t="s">
        <v>17</v>
      </c>
      <c r="E106" s="130">
        <v>1202</v>
      </c>
    </row>
    <row r="107" spans="1:5" ht="20.25" customHeight="1" outlineLevel="5" x14ac:dyDescent="0.25">
      <c r="A107" s="59" t="s">
        <v>18</v>
      </c>
      <c r="B107" s="60" t="s">
        <v>27</v>
      </c>
      <c r="C107" s="60" t="s">
        <v>303</v>
      </c>
      <c r="D107" s="60" t="s">
        <v>19</v>
      </c>
      <c r="E107" s="130">
        <f>E108</f>
        <v>642</v>
      </c>
    </row>
    <row r="108" spans="1:5" ht="37.5" outlineLevel="6" x14ac:dyDescent="0.25">
      <c r="A108" s="59" t="s">
        <v>20</v>
      </c>
      <c r="B108" s="60" t="s">
        <v>27</v>
      </c>
      <c r="C108" s="60" t="s">
        <v>303</v>
      </c>
      <c r="D108" s="60" t="s">
        <v>21</v>
      </c>
      <c r="E108" s="130">
        <v>642</v>
      </c>
    </row>
    <row r="109" spans="1:5" ht="37.5" outlineLevel="6" x14ac:dyDescent="0.25">
      <c r="A109" s="59" t="s">
        <v>430</v>
      </c>
      <c r="B109" s="60" t="s">
        <v>27</v>
      </c>
      <c r="C109" s="60" t="s">
        <v>431</v>
      </c>
      <c r="D109" s="60" t="s">
        <v>8</v>
      </c>
      <c r="E109" s="130">
        <f>E110</f>
        <v>188</v>
      </c>
    </row>
    <row r="110" spans="1:5" ht="21" customHeight="1" outlineLevel="6" x14ac:dyDescent="0.25">
      <c r="A110" s="59" t="s">
        <v>18</v>
      </c>
      <c r="B110" s="60" t="s">
        <v>27</v>
      </c>
      <c r="C110" s="60" t="s">
        <v>431</v>
      </c>
      <c r="D110" s="60" t="s">
        <v>19</v>
      </c>
      <c r="E110" s="130">
        <f>E111</f>
        <v>188</v>
      </c>
    </row>
    <row r="111" spans="1:5" ht="37.5" outlineLevel="6" x14ac:dyDescent="0.25">
      <c r="A111" s="59" t="s">
        <v>20</v>
      </c>
      <c r="B111" s="60" t="s">
        <v>27</v>
      </c>
      <c r="C111" s="60" t="s">
        <v>431</v>
      </c>
      <c r="D111" s="60" t="s">
        <v>21</v>
      </c>
      <c r="E111" s="130">
        <v>188</v>
      </c>
    </row>
    <row r="112" spans="1:5" outlineLevel="6" x14ac:dyDescent="0.25">
      <c r="A112" s="59" t="s">
        <v>547</v>
      </c>
      <c r="B112" s="60" t="s">
        <v>27</v>
      </c>
      <c r="C112" s="60" t="s">
        <v>552</v>
      </c>
      <c r="D112" s="60" t="s">
        <v>8</v>
      </c>
      <c r="E112" s="130">
        <f>E113</f>
        <v>95</v>
      </c>
    </row>
    <row r="113" spans="1:5" ht="21.75" customHeight="1" outlineLevel="6" x14ac:dyDescent="0.25">
      <c r="A113" s="59" t="s">
        <v>18</v>
      </c>
      <c r="B113" s="60" t="s">
        <v>27</v>
      </c>
      <c r="C113" s="60" t="s">
        <v>552</v>
      </c>
      <c r="D113" s="60" t="s">
        <v>19</v>
      </c>
      <c r="E113" s="130">
        <f>E114</f>
        <v>95</v>
      </c>
    </row>
    <row r="114" spans="1:5" ht="37.5" outlineLevel="6" x14ac:dyDescent="0.25">
      <c r="A114" s="59" t="s">
        <v>20</v>
      </c>
      <c r="B114" s="60" t="s">
        <v>27</v>
      </c>
      <c r="C114" s="60" t="s">
        <v>552</v>
      </c>
      <c r="D114" s="60" t="s">
        <v>21</v>
      </c>
      <c r="E114" s="130">
        <v>95</v>
      </c>
    </row>
    <row r="115" spans="1:5" ht="75" outlineLevel="4" x14ac:dyDescent="0.25">
      <c r="A115" s="39" t="s">
        <v>501</v>
      </c>
      <c r="B115" s="60" t="s">
        <v>27</v>
      </c>
      <c r="C115" s="60" t="s">
        <v>302</v>
      </c>
      <c r="D115" s="60" t="s">
        <v>8</v>
      </c>
      <c r="E115" s="130">
        <f>E116+E118</f>
        <v>1090.057</v>
      </c>
    </row>
    <row r="116" spans="1:5" ht="57.75" customHeight="1" outlineLevel="5" x14ac:dyDescent="0.25">
      <c r="A116" s="59" t="s">
        <v>14</v>
      </c>
      <c r="B116" s="60" t="s">
        <v>27</v>
      </c>
      <c r="C116" s="60" t="s">
        <v>302</v>
      </c>
      <c r="D116" s="60" t="s">
        <v>15</v>
      </c>
      <c r="E116" s="130">
        <f>E117</f>
        <v>1018.057</v>
      </c>
    </row>
    <row r="117" spans="1:5" ht="18.75" customHeight="1" outlineLevel="6" x14ac:dyDescent="0.25">
      <c r="A117" s="59" t="s">
        <v>16</v>
      </c>
      <c r="B117" s="60" t="s">
        <v>27</v>
      </c>
      <c r="C117" s="60" t="s">
        <v>302</v>
      </c>
      <c r="D117" s="60" t="s">
        <v>17</v>
      </c>
      <c r="E117" s="130">
        <v>1018.057</v>
      </c>
    </row>
    <row r="118" spans="1:5" ht="18.75" customHeight="1" outlineLevel="5" x14ac:dyDescent="0.25">
      <c r="A118" s="59" t="s">
        <v>18</v>
      </c>
      <c r="B118" s="60" t="s">
        <v>27</v>
      </c>
      <c r="C118" s="60" t="s">
        <v>302</v>
      </c>
      <c r="D118" s="60" t="s">
        <v>19</v>
      </c>
      <c r="E118" s="130">
        <f>E119</f>
        <v>72</v>
      </c>
    </row>
    <row r="119" spans="1:5" ht="37.5" outlineLevel="6" x14ac:dyDescent="0.25">
      <c r="A119" s="59" t="s">
        <v>20</v>
      </c>
      <c r="B119" s="60" t="s">
        <v>27</v>
      </c>
      <c r="C119" s="60" t="s">
        <v>302</v>
      </c>
      <c r="D119" s="60" t="s">
        <v>21</v>
      </c>
      <c r="E119" s="130">
        <v>72</v>
      </c>
    </row>
    <row r="120" spans="1:5" ht="56.25" outlineLevel="4" x14ac:dyDescent="0.25">
      <c r="A120" s="39" t="s">
        <v>500</v>
      </c>
      <c r="B120" s="60" t="s">
        <v>27</v>
      </c>
      <c r="C120" s="60" t="s">
        <v>304</v>
      </c>
      <c r="D120" s="60" t="s">
        <v>8</v>
      </c>
      <c r="E120" s="130">
        <f>E121+E123</f>
        <v>706.96900000000005</v>
      </c>
    </row>
    <row r="121" spans="1:5" ht="59.25" customHeight="1" outlineLevel="5" x14ac:dyDescent="0.25">
      <c r="A121" s="59" t="s">
        <v>14</v>
      </c>
      <c r="B121" s="60" t="s">
        <v>27</v>
      </c>
      <c r="C121" s="60" t="s">
        <v>304</v>
      </c>
      <c r="D121" s="60" t="s">
        <v>15</v>
      </c>
      <c r="E121" s="130">
        <f>E122</f>
        <v>657.529</v>
      </c>
    </row>
    <row r="122" spans="1:5" ht="21" customHeight="1" outlineLevel="6" x14ac:dyDescent="0.25">
      <c r="A122" s="59" t="s">
        <v>16</v>
      </c>
      <c r="B122" s="60" t="s">
        <v>27</v>
      </c>
      <c r="C122" s="60" t="s">
        <v>304</v>
      </c>
      <c r="D122" s="60" t="s">
        <v>17</v>
      </c>
      <c r="E122" s="130">
        <v>657.529</v>
      </c>
    </row>
    <row r="123" spans="1:5" ht="21" customHeight="1" outlineLevel="6" x14ac:dyDescent="0.25">
      <c r="A123" s="59" t="s">
        <v>18</v>
      </c>
      <c r="B123" s="60" t="s">
        <v>27</v>
      </c>
      <c r="C123" s="60" t="s">
        <v>304</v>
      </c>
      <c r="D123" s="60" t="s">
        <v>19</v>
      </c>
      <c r="E123" s="130">
        <f>E124</f>
        <v>49.44</v>
      </c>
    </row>
    <row r="124" spans="1:5" ht="37.5" outlineLevel="6" x14ac:dyDescent="0.25">
      <c r="A124" s="59" t="s">
        <v>20</v>
      </c>
      <c r="B124" s="60" t="s">
        <v>27</v>
      </c>
      <c r="C124" s="60" t="s">
        <v>304</v>
      </c>
      <c r="D124" s="60" t="s">
        <v>21</v>
      </c>
      <c r="E124" s="130">
        <v>49.44</v>
      </c>
    </row>
    <row r="125" spans="1:5" ht="56.25" outlineLevel="4" x14ac:dyDescent="0.25">
      <c r="A125" s="39" t="s">
        <v>502</v>
      </c>
      <c r="B125" s="60" t="s">
        <v>27</v>
      </c>
      <c r="C125" s="60" t="s">
        <v>305</v>
      </c>
      <c r="D125" s="60" t="s">
        <v>8</v>
      </c>
      <c r="E125" s="130">
        <f>E126+E128</f>
        <v>582.28700000000003</v>
      </c>
    </row>
    <row r="126" spans="1:5" ht="59.25" customHeight="1" outlineLevel="5" x14ac:dyDescent="0.25">
      <c r="A126" s="59" t="s">
        <v>14</v>
      </c>
      <c r="B126" s="60" t="s">
        <v>27</v>
      </c>
      <c r="C126" s="60" t="s">
        <v>305</v>
      </c>
      <c r="D126" s="60" t="s">
        <v>15</v>
      </c>
      <c r="E126" s="130">
        <f>E127</f>
        <v>545.28700000000003</v>
      </c>
    </row>
    <row r="127" spans="1:5" ht="21" customHeight="1" outlineLevel="6" x14ac:dyDescent="0.25">
      <c r="A127" s="59" t="s">
        <v>16</v>
      </c>
      <c r="B127" s="60" t="s">
        <v>27</v>
      </c>
      <c r="C127" s="60" t="s">
        <v>305</v>
      </c>
      <c r="D127" s="60" t="s">
        <v>17</v>
      </c>
      <c r="E127" s="130">
        <v>545.28700000000003</v>
      </c>
    </row>
    <row r="128" spans="1:5" ht="21" customHeight="1" outlineLevel="5" x14ac:dyDescent="0.25">
      <c r="A128" s="59" t="s">
        <v>18</v>
      </c>
      <c r="B128" s="60" t="s">
        <v>27</v>
      </c>
      <c r="C128" s="60" t="s">
        <v>305</v>
      </c>
      <c r="D128" s="60" t="s">
        <v>19</v>
      </c>
      <c r="E128" s="130">
        <f>E129</f>
        <v>37</v>
      </c>
    </row>
    <row r="129" spans="1:5" ht="37.5" outlineLevel="6" x14ac:dyDescent="0.25">
      <c r="A129" s="59" t="s">
        <v>20</v>
      </c>
      <c r="B129" s="60" t="s">
        <v>27</v>
      </c>
      <c r="C129" s="60" t="s">
        <v>305</v>
      </c>
      <c r="D129" s="60" t="s">
        <v>21</v>
      </c>
      <c r="E129" s="130">
        <v>37</v>
      </c>
    </row>
    <row r="130" spans="1:5" s="3" customFormat="1" x14ac:dyDescent="0.25">
      <c r="A130" s="57" t="s">
        <v>157</v>
      </c>
      <c r="B130" s="58" t="s">
        <v>30</v>
      </c>
      <c r="C130" s="58" t="s">
        <v>163</v>
      </c>
      <c r="D130" s="58" t="s">
        <v>8</v>
      </c>
      <c r="E130" s="129">
        <f>E131</f>
        <v>1170.5</v>
      </c>
    </row>
    <row r="131" spans="1:5" outlineLevel="1" x14ac:dyDescent="0.25">
      <c r="A131" s="59" t="s">
        <v>158</v>
      </c>
      <c r="B131" s="60" t="s">
        <v>159</v>
      </c>
      <c r="C131" s="60" t="s">
        <v>163</v>
      </c>
      <c r="D131" s="60" t="s">
        <v>8</v>
      </c>
      <c r="E131" s="130">
        <f>E132</f>
        <v>1170.5</v>
      </c>
    </row>
    <row r="132" spans="1:5" outlineLevel="3" x14ac:dyDescent="0.25">
      <c r="A132" s="59" t="s">
        <v>296</v>
      </c>
      <c r="B132" s="60" t="s">
        <v>159</v>
      </c>
      <c r="C132" s="60" t="s">
        <v>164</v>
      </c>
      <c r="D132" s="60" t="s">
        <v>8</v>
      </c>
      <c r="E132" s="130">
        <f>E133</f>
        <v>1170.5</v>
      </c>
    </row>
    <row r="133" spans="1:5" ht="75" outlineLevel="4" x14ac:dyDescent="0.25">
      <c r="A133" s="39" t="s">
        <v>504</v>
      </c>
      <c r="B133" s="60" t="s">
        <v>159</v>
      </c>
      <c r="C133" s="60" t="s">
        <v>306</v>
      </c>
      <c r="D133" s="60" t="s">
        <v>8</v>
      </c>
      <c r="E133" s="130">
        <f>E134</f>
        <v>1170.5</v>
      </c>
    </row>
    <row r="134" spans="1:5" outlineLevel="5" x14ac:dyDescent="0.25">
      <c r="A134" s="59" t="s">
        <v>31</v>
      </c>
      <c r="B134" s="60" t="s">
        <v>159</v>
      </c>
      <c r="C134" s="60" t="s">
        <v>306</v>
      </c>
      <c r="D134" s="60" t="s">
        <v>32</v>
      </c>
      <c r="E134" s="130">
        <f>E135</f>
        <v>1170.5</v>
      </c>
    </row>
    <row r="135" spans="1:5" outlineLevel="6" x14ac:dyDescent="0.25">
      <c r="A135" s="59" t="s">
        <v>160</v>
      </c>
      <c r="B135" s="60" t="s">
        <v>159</v>
      </c>
      <c r="C135" s="60" t="s">
        <v>306</v>
      </c>
      <c r="D135" s="60" t="s">
        <v>161</v>
      </c>
      <c r="E135" s="130">
        <v>1170.5</v>
      </c>
    </row>
    <row r="136" spans="1:5" s="3" customFormat="1" ht="37.5" x14ac:dyDescent="0.25">
      <c r="A136" s="57" t="s">
        <v>57</v>
      </c>
      <c r="B136" s="58" t="s">
        <v>58</v>
      </c>
      <c r="C136" s="58" t="s">
        <v>163</v>
      </c>
      <c r="D136" s="58" t="s">
        <v>8</v>
      </c>
      <c r="E136" s="129">
        <f>E137</f>
        <v>65</v>
      </c>
    </row>
    <row r="137" spans="1:5" ht="37.5" outlineLevel="1" x14ac:dyDescent="0.25">
      <c r="A137" s="59" t="s">
        <v>59</v>
      </c>
      <c r="B137" s="60" t="s">
        <v>60</v>
      </c>
      <c r="C137" s="60" t="s">
        <v>163</v>
      </c>
      <c r="D137" s="60" t="s">
        <v>8</v>
      </c>
      <c r="E137" s="130">
        <f>E138</f>
        <v>65</v>
      </c>
    </row>
    <row r="138" spans="1:5" outlineLevel="3" x14ac:dyDescent="0.25">
      <c r="A138" s="59" t="s">
        <v>296</v>
      </c>
      <c r="B138" s="60" t="s">
        <v>60</v>
      </c>
      <c r="C138" s="60" t="s">
        <v>164</v>
      </c>
      <c r="D138" s="60" t="s">
        <v>8</v>
      </c>
      <c r="E138" s="130">
        <f>E139</f>
        <v>65</v>
      </c>
    </row>
    <row r="139" spans="1:5" ht="37.5" outlineLevel="4" x14ac:dyDescent="0.25">
      <c r="A139" s="59" t="s">
        <v>61</v>
      </c>
      <c r="B139" s="60" t="s">
        <v>60</v>
      </c>
      <c r="C139" s="60" t="s">
        <v>183</v>
      </c>
      <c r="D139" s="60" t="s">
        <v>8</v>
      </c>
      <c r="E139" s="130">
        <f>E140</f>
        <v>65</v>
      </c>
    </row>
    <row r="140" spans="1:5" ht="21.75" customHeight="1" outlineLevel="5" x14ac:dyDescent="0.25">
      <c r="A140" s="59" t="s">
        <v>18</v>
      </c>
      <c r="B140" s="60" t="s">
        <v>60</v>
      </c>
      <c r="C140" s="60" t="s">
        <v>183</v>
      </c>
      <c r="D140" s="60" t="s">
        <v>19</v>
      </c>
      <c r="E140" s="130">
        <f>E141</f>
        <v>65</v>
      </c>
    </row>
    <row r="141" spans="1:5" ht="37.5" outlineLevel="6" x14ac:dyDescent="0.25">
      <c r="A141" s="59" t="s">
        <v>20</v>
      </c>
      <c r="B141" s="60" t="s">
        <v>60</v>
      </c>
      <c r="C141" s="60" t="s">
        <v>183</v>
      </c>
      <c r="D141" s="60" t="s">
        <v>21</v>
      </c>
      <c r="E141" s="130">
        <v>65</v>
      </c>
    </row>
    <row r="142" spans="1:5" s="3" customFormat="1" x14ac:dyDescent="0.25">
      <c r="A142" s="57" t="s">
        <v>151</v>
      </c>
      <c r="B142" s="58" t="s">
        <v>62</v>
      </c>
      <c r="C142" s="58" t="s">
        <v>163</v>
      </c>
      <c r="D142" s="58" t="s">
        <v>8</v>
      </c>
      <c r="E142" s="129">
        <f>E148+E159+E143+E153</f>
        <v>17978.496999999999</v>
      </c>
    </row>
    <row r="143" spans="1:5" s="3" customFormat="1" x14ac:dyDescent="0.25">
      <c r="A143" s="59" t="s">
        <v>153</v>
      </c>
      <c r="B143" s="60" t="s">
        <v>154</v>
      </c>
      <c r="C143" s="60" t="s">
        <v>163</v>
      </c>
      <c r="D143" s="60" t="s">
        <v>8</v>
      </c>
      <c r="E143" s="130">
        <f>E144</f>
        <v>275.28500000000003</v>
      </c>
    </row>
    <row r="144" spans="1:5" s="3" customFormat="1" x14ac:dyDescent="0.25">
      <c r="A144" s="59" t="s">
        <v>296</v>
      </c>
      <c r="B144" s="60" t="s">
        <v>154</v>
      </c>
      <c r="C144" s="60" t="s">
        <v>164</v>
      </c>
      <c r="D144" s="60" t="s">
        <v>8</v>
      </c>
      <c r="E144" s="130">
        <f>E145</f>
        <v>275.28500000000003</v>
      </c>
    </row>
    <row r="145" spans="1:5" s="3" customFormat="1" ht="112.5" x14ac:dyDescent="0.25">
      <c r="A145" s="39" t="s">
        <v>505</v>
      </c>
      <c r="B145" s="60" t="s">
        <v>154</v>
      </c>
      <c r="C145" s="60" t="s">
        <v>184</v>
      </c>
      <c r="D145" s="60" t="s">
        <v>8</v>
      </c>
      <c r="E145" s="130">
        <f>E146</f>
        <v>275.28500000000003</v>
      </c>
    </row>
    <row r="146" spans="1:5" s="3" customFormat="1" ht="20.25" customHeight="1" x14ac:dyDescent="0.25">
      <c r="A146" s="59" t="s">
        <v>18</v>
      </c>
      <c r="B146" s="60" t="s">
        <v>154</v>
      </c>
      <c r="C146" s="60" t="s">
        <v>184</v>
      </c>
      <c r="D146" s="60" t="s">
        <v>19</v>
      </c>
      <c r="E146" s="130">
        <f>E147</f>
        <v>275.28500000000003</v>
      </c>
    </row>
    <row r="147" spans="1:5" s="3" customFormat="1" ht="37.5" x14ac:dyDescent="0.25">
      <c r="A147" s="59" t="s">
        <v>20</v>
      </c>
      <c r="B147" s="60" t="s">
        <v>154</v>
      </c>
      <c r="C147" s="60" t="s">
        <v>184</v>
      </c>
      <c r="D147" s="60" t="s">
        <v>21</v>
      </c>
      <c r="E147" s="130">
        <v>275.28500000000003</v>
      </c>
    </row>
    <row r="148" spans="1:5" outlineLevel="1" x14ac:dyDescent="0.25">
      <c r="A148" s="59" t="s">
        <v>63</v>
      </c>
      <c r="B148" s="60" t="s">
        <v>64</v>
      </c>
      <c r="C148" s="60" t="s">
        <v>163</v>
      </c>
      <c r="D148" s="60" t="s">
        <v>8</v>
      </c>
      <c r="E148" s="130">
        <f>E149</f>
        <v>897.5</v>
      </c>
    </row>
    <row r="149" spans="1:5" ht="37.5" outlineLevel="2" x14ac:dyDescent="0.25">
      <c r="A149" s="59" t="s">
        <v>468</v>
      </c>
      <c r="B149" s="60" t="s">
        <v>64</v>
      </c>
      <c r="C149" s="60" t="s">
        <v>170</v>
      </c>
      <c r="D149" s="60" t="s">
        <v>8</v>
      </c>
      <c r="E149" s="130">
        <f>E150</f>
        <v>897.5</v>
      </c>
    </row>
    <row r="150" spans="1:5" ht="19.5" customHeight="1" outlineLevel="4" x14ac:dyDescent="0.25">
      <c r="A150" s="59" t="s">
        <v>298</v>
      </c>
      <c r="B150" s="60" t="s">
        <v>64</v>
      </c>
      <c r="C150" s="60" t="s">
        <v>185</v>
      </c>
      <c r="D150" s="60" t="s">
        <v>8</v>
      </c>
      <c r="E150" s="130">
        <f>E151</f>
        <v>897.5</v>
      </c>
    </row>
    <row r="151" spans="1:5" outlineLevel="5" x14ac:dyDescent="0.25">
      <c r="A151" s="59" t="s">
        <v>22</v>
      </c>
      <c r="B151" s="60" t="s">
        <v>64</v>
      </c>
      <c r="C151" s="60" t="s">
        <v>185</v>
      </c>
      <c r="D151" s="60" t="s">
        <v>23</v>
      </c>
      <c r="E151" s="130">
        <f>E152</f>
        <v>897.5</v>
      </c>
    </row>
    <row r="152" spans="1:5" ht="37.5" outlineLevel="6" x14ac:dyDescent="0.25">
      <c r="A152" s="59" t="s">
        <v>65</v>
      </c>
      <c r="B152" s="60" t="s">
        <v>64</v>
      </c>
      <c r="C152" s="60" t="s">
        <v>185</v>
      </c>
      <c r="D152" s="60" t="s">
        <v>66</v>
      </c>
      <c r="E152" s="130">
        <v>897.5</v>
      </c>
    </row>
    <row r="153" spans="1:5" outlineLevel="6" x14ac:dyDescent="0.25">
      <c r="A153" s="59" t="s">
        <v>67</v>
      </c>
      <c r="B153" s="60" t="s">
        <v>68</v>
      </c>
      <c r="C153" s="60" t="s">
        <v>163</v>
      </c>
      <c r="D153" s="60" t="s">
        <v>8</v>
      </c>
      <c r="E153" s="130">
        <f>E154</f>
        <v>14819.712</v>
      </c>
    </row>
    <row r="154" spans="1:5" ht="56.25" outlineLevel="6" x14ac:dyDescent="0.25">
      <c r="A154" s="59" t="s">
        <v>416</v>
      </c>
      <c r="B154" s="60" t="s">
        <v>68</v>
      </c>
      <c r="C154" s="60" t="s">
        <v>187</v>
      </c>
      <c r="D154" s="60" t="s">
        <v>8</v>
      </c>
      <c r="E154" s="130">
        <f>E155</f>
        <v>14819.712</v>
      </c>
    </row>
    <row r="155" spans="1:5" ht="37.5" outlineLevel="6" x14ac:dyDescent="0.25">
      <c r="A155" s="59" t="s">
        <v>418</v>
      </c>
      <c r="B155" s="60" t="s">
        <v>68</v>
      </c>
      <c r="C155" s="60" t="s">
        <v>188</v>
      </c>
      <c r="D155" s="60" t="s">
        <v>8</v>
      </c>
      <c r="E155" s="130">
        <f>E156</f>
        <v>14819.712</v>
      </c>
    </row>
    <row r="156" spans="1:5" ht="56.25" outlineLevel="6" x14ac:dyDescent="0.25">
      <c r="A156" s="59" t="s">
        <v>69</v>
      </c>
      <c r="B156" s="60" t="s">
        <v>68</v>
      </c>
      <c r="C156" s="60" t="s">
        <v>189</v>
      </c>
      <c r="D156" s="60" t="s">
        <v>8</v>
      </c>
      <c r="E156" s="130">
        <f>E157</f>
        <v>14819.712</v>
      </c>
    </row>
    <row r="157" spans="1:5" ht="20.25" customHeight="1" outlineLevel="6" x14ac:dyDescent="0.25">
      <c r="A157" s="59" t="s">
        <v>18</v>
      </c>
      <c r="B157" s="60" t="s">
        <v>68</v>
      </c>
      <c r="C157" s="60" t="s">
        <v>189</v>
      </c>
      <c r="D157" s="60" t="s">
        <v>19</v>
      </c>
      <c r="E157" s="130">
        <f>E158</f>
        <v>14819.712</v>
      </c>
    </row>
    <row r="158" spans="1:5" ht="37.5" outlineLevel="6" x14ac:dyDescent="0.25">
      <c r="A158" s="59" t="s">
        <v>20</v>
      </c>
      <c r="B158" s="60" t="s">
        <v>68</v>
      </c>
      <c r="C158" s="60" t="s">
        <v>189</v>
      </c>
      <c r="D158" s="60" t="s">
        <v>21</v>
      </c>
      <c r="E158" s="130">
        <v>14819.712</v>
      </c>
    </row>
    <row r="159" spans="1:5" outlineLevel="1" x14ac:dyDescent="0.25">
      <c r="A159" s="59" t="s">
        <v>71</v>
      </c>
      <c r="B159" s="60" t="s">
        <v>72</v>
      </c>
      <c r="C159" s="60" t="s">
        <v>163</v>
      </c>
      <c r="D159" s="60" t="s">
        <v>8</v>
      </c>
      <c r="E159" s="130">
        <f>E160</f>
        <v>1986</v>
      </c>
    </row>
    <row r="160" spans="1:5" ht="37.5" outlineLevel="1" x14ac:dyDescent="0.25">
      <c r="A160" s="59" t="s">
        <v>468</v>
      </c>
      <c r="B160" s="60" t="s">
        <v>72</v>
      </c>
      <c r="C160" s="60" t="s">
        <v>170</v>
      </c>
      <c r="D160" s="60" t="s">
        <v>8</v>
      </c>
      <c r="E160" s="130">
        <f>E161</f>
        <v>1986</v>
      </c>
    </row>
    <row r="161" spans="1:5" ht="56.25" outlineLevel="1" x14ac:dyDescent="0.25">
      <c r="A161" s="59" t="s">
        <v>413</v>
      </c>
      <c r="B161" s="60" t="s">
        <v>72</v>
      </c>
      <c r="C161" s="60" t="s">
        <v>307</v>
      </c>
      <c r="D161" s="60" t="s">
        <v>8</v>
      </c>
      <c r="E161" s="130">
        <f>E165+E162</f>
        <v>1986</v>
      </c>
    </row>
    <row r="162" spans="1:5" ht="19.5" customHeight="1" outlineLevel="1" x14ac:dyDescent="0.25">
      <c r="A162" s="59" t="s">
        <v>357</v>
      </c>
      <c r="B162" s="60" t="s">
        <v>72</v>
      </c>
      <c r="C162" s="60" t="s">
        <v>358</v>
      </c>
      <c r="D162" s="60" t="s">
        <v>8</v>
      </c>
      <c r="E162" s="130">
        <f>E163</f>
        <v>35</v>
      </c>
    </row>
    <row r="163" spans="1:5" ht="19.5" customHeight="1" outlineLevel="1" x14ac:dyDescent="0.25">
      <c r="A163" s="59" t="s">
        <v>18</v>
      </c>
      <c r="B163" s="60" t="s">
        <v>72</v>
      </c>
      <c r="C163" s="60" t="s">
        <v>358</v>
      </c>
      <c r="D163" s="60" t="s">
        <v>19</v>
      </c>
      <c r="E163" s="130">
        <f>E164</f>
        <v>35</v>
      </c>
    </row>
    <row r="164" spans="1:5" ht="37.5" outlineLevel="1" x14ac:dyDescent="0.25">
      <c r="A164" s="59" t="s">
        <v>20</v>
      </c>
      <c r="B164" s="60" t="s">
        <v>72</v>
      </c>
      <c r="C164" s="60" t="s">
        <v>358</v>
      </c>
      <c r="D164" s="60" t="s">
        <v>21</v>
      </c>
      <c r="E164" s="130">
        <v>35</v>
      </c>
    </row>
    <row r="165" spans="1:5" outlineLevel="4" x14ac:dyDescent="0.25">
      <c r="A165" s="59" t="s">
        <v>73</v>
      </c>
      <c r="B165" s="60" t="s">
        <v>72</v>
      </c>
      <c r="C165" s="60" t="s">
        <v>190</v>
      </c>
      <c r="D165" s="60" t="s">
        <v>8</v>
      </c>
      <c r="E165" s="130">
        <f>E166</f>
        <v>1951</v>
      </c>
    </row>
    <row r="166" spans="1:5" ht="19.5" customHeight="1" outlineLevel="5" x14ac:dyDescent="0.25">
      <c r="A166" s="59" t="s">
        <v>18</v>
      </c>
      <c r="B166" s="60" t="s">
        <v>72</v>
      </c>
      <c r="C166" s="60" t="s">
        <v>190</v>
      </c>
      <c r="D166" s="60" t="s">
        <v>19</v>
      </c>
      <c r="E166" s="130">
        <f>E167</f>
        <v>1951</v>
      </c>
    </row>
    <row r="167" spans="1:5" ht="37.5" outlineLevel="6" x14ac:dyDescent="0.25">
      <c r="A167" s="59" t="s">
        <v>20</v>
      </c>
      <c r="B167" s="60" t="s">
        <v>72</v>
      </c>
      <c r="C167" s="60" t="s">
        <v>190</v>
      </c>
      <c r="D167" s="60" t="s">
        <v>21</v>
      </c>
      <c r="E167" s="130">
        <v>1951</v>
      </c>
    </row>
    <row r="168" spans="1:5" s="3" customFormat="1" x14ac:dyDescent="0.25">
      <c r="A168" s="57" t="s">
        <v>74</v>
      </c>
      <c r="B168" s="58" t="s">
        <v>75</v>
      </c>
      <c r="C168" s="58" t="s">
        <v>163</v>
      </c>
      <c r="D168" s="58" t="s">
        <v>8</v>
      </c>
      <c r="E168" s="129">
        <f>E169+E175+E190</f>
        <v>7722.3159999999998</v>
      </c>
    </row>
    <row r="169" spans="1:5" s="3" customFormat="1" x14ac:dyDescent="0.25">
      <c r="A169" s="59" t="s">
        <v>76</v>
      </c>
      <c r="B169" s="60" t="s">
        <v>77</v>
      </c>
      <c r="C169" s="60" t="s">
        <v>163</v>
      </c>
      <c r="D169" s="60" t="s">
        <v>8</v>
      </c>
      <c r="E169" s="130">
        <f>E170</f>
        <v>1000</v>
      </c>
    </row>
    <row r="170" spans="1:5" s="3" customFormat="1" ht="56.25" x14ac:dyDescent="0.25">
      <c r="A170" s="59" t="s">
        <v>416</v>
      </c>
      <c r="B170" s="60" t="s">
        <v>77</v>
      </c>
      <c r="C170" s="60" t="s">
        <v>187</v>
      </c>
      <c r="D170" s="60" t="s">
        <v>8</v>
      </c>
      <c r="E170" s="130">
        <f>E171</f>
        <v>1000</v>
      </c>
    </row>
    <row r="171" spans="1:5" s="3" customFormat="1" ht="36.75" customHeight="1" x14ac:dyDescent="0.25">
      <c r="A171" s="59" t="s">
        <v>417</v>
      </c>
      <c r="B171" s="60" t="s">
        <v>77</v>
      </c>
      <c r="C171" s="60" t="s">
        <v>191</v>
      </c>
      <c r="D171" s="60" t="s">
        <v>8</v>
      </c>
      <c r="E171" s="130">
        <f>E172</f>
        <v>1000</v>
      </c>
    </row>
    <row r="172" spans="1:5" s="3" customFormat="1" ht="75" x14ac:dyDescent="0.3">
      <c r="A172" s="85" t="s">
        <v>78</v>
      </c>
      <c r="B172" s="60" t="s">
        <v>77</v>
      </c>
      <c r="C172" s="60" t="s">
        <v>192</v>
      </c>
      <c r="D172" s="60" t="s">
        <v>8</v>
      </c>
      <c r="E172" s="130">
        <f>E173</f>
        <v>1000</v>
      </c>
    </row>
    <row r="173" spans="1:5" s="3" customFormat="1" ht="22.5" customHeight="1" x14ac:dyDescent="0.25">
      <c r="A173" s="59" t="s">
        <v>18</v>
      </c>
      <c r="B173" s="60" t="s">
        <v>77</v>
      </c>
      <c r="C173" s="60" t="s">
        <v>192</v>
      </c>
      <c r="D173" s="60" t="s">
        <v>19</v>
      </c>
      <c r="E173" s="130">
        <f>E174</f>
        <v>1000</v>
      </c>
    </row>
    <row r="174" spans="1:5" s="3" customFormat="1" ht="37.5" x14ac:dyDescent="0.25">
      <c r="A174" s="59" t="s">
        <v>20</v>
      </c>
      <c r="B174" s="60" t="s">
        <v>77</v>
      </c>
      <c r="C174" s="60" t="s">
        <v>192</v>
      </c>
      <c r="D174" s="60" t="s">
        <v>21</v>
      </c>
      <c r="E174" s="130">
        <v>1000</v>
      </c>
    </row>
    <row r="175" spans="1:5" s="3" customFormat="1" x14ac:dyDescent="0.25">
      <c r="A175" s="59" t="s">
        <v>79</v>
      </c>
      <c r="B175" s="60" t="s">
        <v>80</v>
      </c>
      <c r="C175" s="60" t="s">
        <v>163</v>
      </c>
      <c r="D175" s="60" t="s">
        <v>8</v>
      </c>
      <c r="E175" s="130">
        <f>E176</f>
        <v>6472.3159999999998</v>
      </c>
    </row>
    <row r="176" spans="1:5" s="3" customFormat="1" ht="56.25" x14ac:dyDescent="0.25">
      <c r="A176" s="59" t="s">
        <v>416</v>
      </c>
      <c r="B176" s="60" t="s">
        <v>80</v>
      </c>
      <c r="C176" s="60" t="s">
        <v>187</v>
      </c>
      <c r="D176" s="60" t="s">
        <v>8</v>
      </c>
      <c r="E176" s="130">
        <f>E177</f>
        <v>6472.3159999999998</v>
      </c>
    </row>
    <row r="177" spans="1:5" s="3" customFormat="1" ht="38.25" customHeight="1" x14ac:dyDescent="0.25">
      <c r="A177" s="59" t="s">
        <v>417</v>
      </c>
      <c r="B177" s="60" t="s">
        <v>80</v>
      </c>
      <c r="C177" s="60" t="s">
        <v>191</v>
      </c>
      <c r="D177" s="60" t="s">
        <v>8</v>
      </c>
      <c r="E177" s="130">
        <f>E178+E181+E184+E187</f>
        <v>6472.3159999999998</v>
      </c>
    </row>
    <row r="178" spans="1:5" s="3" customFormat="1" ht="75" x14ac:dyDescent="0.3">
      <c r="A178" s="85" t="s">
        <v>81</v>
      </c>
      <c r="B178" s="60" t="s">
        <v>80</v>
      </c>
      <c r="C178" s="60" t="s">
        <v>193</v>
      </c>
      <c r="D178" s="60" t="s">
        <v>8</v>
      </c>
      <c r="E178" s="130">
        <f>E179</f>
        <v>1000</v>
      </c>
    </row>
    <row r="179" spans="1:5" s="3" customFormat="1" ht="24" customHeight="1" x14ac:dyDescent="0.25">
      <c r="A179" s="59" t="s">
        <v>18</v>
      </c>
      <c r="B179" s="60" t="s">
        <v>80</v>
      </c>
      <c r="C179" s="60" t="s">
        <v>193</v>
      </c>
      <c r="D179" s="60" t="s">
        <v>19</v>
      </c>
      <c r="E179" s="130">
        <f>E180</f>
        <v>1000</v>
      </c>
    </row>
    <row r="180" spans="1:5" s="3" customFormat="1" ht="37.5" x14ac:dyDescent="0.25">
      <c r="A180" s="59" t="s">
        <v>20</v>
      </c>
      <c r="B180" s="60" t="s">
        <v>80</v>
      </c>
      <c r="C180" s="60" t="s">
        <v>193</v>
      </c>
      <c r="D180" s="60" t="s">
        <v>21</v>
      </c>
      <c r="E180" s="130">
        <v>1000</v>
      </c>
    </row>
    <row r="181" spans="1:5" s="3" customFormat="1" ht="37.5" x14ac:dyDescent="0.25">
      <c r="A181" s="59" t="s">
        <v>433</v>
      </c>
      <c r="B181" s="60" t="s">
        <v>80</v>
      </c>
      <c r="C181" s="60" t="s">
        <v>434</v>
      </c>
      <c r="D181" s="60" t="s">
        <v>8</v>
      </c>
      <c r="E181" s="130">
        <f>E182</f>
        <v>4002.3159999999998</v>
      </c>
    </row>
    <row r="182" spans="1:5" s="3" customFormat="1" x14ac:dyDescent="0.25">
      <c r="A182" s="59" t="s">
        <v>22</v>
      </c>
      <c r="B182" s="60" t="s">
        <v>80</v>
      </c>
      <c r="C182" s="60" t="s">
        <v>434</v>
      </c>
      <c r="D182" s="60" t="s">
        <v>23</v>
      </c>
      <c r="E182" s="130">
        <f>E183</f>
        <v>4002.3159999999998</v>
      </c>
    </row>
    <row r="183" spans="1:5" s="3" customFormat="1" ht="37.5" x14ac:dyDescent="0.25">
      <c r="A183" s="59" t="s">
        <v>65</v>
      </c>
      <c r="B183" s="60" t="s">
        <v>80</v>
      </c>
      <c r="C183" s="60" t="s">
        <v>434</v>
      </c>
      <c r="D183" s="60" t="s">
        <v>66</v>
      </c>
      <c r="E183" s="130">
        <v>4002.3159999999998</v>
      </c>
    </row>
    <row r="184" spans="1:5" s="3" customFormat="1" ht="37.5" x14ac:dyDescent="0.25">
      <c r="A184" s="59" t="s">
        <v>539</v>
      </c>
      <c r="B184" s="60" t="s">
        <v>80</v>
      </c>
      <c r="C184" s="60" t="s">
        <v>540</v>
      </c>
      <c r="D184" s="60" t="s">
        <v>8</v>
      </c>
      <c r="E184" s="130">
        <f>E185</f>
        <v>250</v>
      </c>
    </row>
    <row r="185" spans="1:5" s="3" customFormat="1" x14ac:dyDescent="0.25">
      <c r="A185" s="59" t="s">
        <v>22</v>
      </c>
      <c r="B185" s="60" t="s">
        <v>80</v>
      </c>
      <c r="C185" s="60" t="s">
        <v>540</v>
      </c>
      <c r="D185" s="60" t="s">
        <v>23</v>
      </c>
      <c r="E185" s="130">
        <f>E186</f>
        <v>250</v>
      </c>
    </row>
    <row r="186" spans="1:5" s="3" customFormat="1" ht="37.5" x14ac:dyDescent="0.25">
      <c r="A186" s="59" t="s">
        <v>65</v>
      </c>
      <c r="B186" s="60" t="s">
        <v>80</v>
      </c>
      <c r="C186" s="60" t="s">
        <v>540</v>
      </c>
      <c r="D186" s="60" t="s">
        <v>66</v>
      </c>
      <c r="E186" s="130">
        <v>250</v>
      </c>
    </row>
    <row r="187" spans="1:5" s="3" customFormat="1" ht="56.25" x14ac:dyDescent="0.25">
      <c r="A187" s="59" t="s">
        <v>541</v>
      </c>
      <c r="B187" s="60" t="s">
        <v>80</v>
      </c>
      <c r="C187" s="60" t="s">
        <v>542</v>
      </c>
      <c r="D187" s="60" t="s">
        <v>8</v>
      </c>
      <c r="E187" s="130">
        <f>E188</f>
        <v>1220</v>
      </c>
    </row>
    <row r="188" spans="1:5" s="3" customFormat="1" ht="37.5" x14ac:dyDescent="0.25">
      <c r="A188" s="59" t="s">
        <v>543</v>
      </c>
      <c r="B188" s="60" t="s">
        <v>80</v>
      </c>
      <c r="C188" s="60" t="s">
        <v>542</v>
      </c>
      <c r="D188" s="60" t="s">
        <v>544</v>
      </c>
      <c r="E188" s="130">
        <f>E189</f>
        <v>1220</v>
      </c>
    </row>
    <row r="189" spans="1:5" s="3" customFormat="1" x14ac:dyDescent="0.25">
      <c r="A189" s="59" t="s">
        <v>545</v>
      </c>
      <c r="B189" s="60" t="s">
        <v>80</v>
      </c>
      <c r="C189" s="60" t="s">
        <v>542</v>
      </c>
      <c r="D189" s="60" t="s">
        <v>546</v>
      </c>
      <c r="E189" s="130">
        <v>1220</v>
      </c>
    </row>
    <row r="190" spans="1:5" s="3" customFormat="1" x14ac:dyDescent="0.25">
      <c r="A190" s="59" t="s">
        <v>82</v>
      </c>
      <c r="B190" s="60" t="s">
        <v>83</v>
      </c>
      <c r="C190" s="60" t="s">
        <v>163</v>
      </c>
      <c r="D190" s="60" t="s">
        <v>8</v>
      </c>
      <c r="E190" s="130">
        <f>E191+E195</f>
        <v>250</v>
      </c>
    </row>
    <row r="191" spans="1:5" s="3" customFormat="1" ht="56.25" x14ac:dyDescent="0.25">
      <c r="A191" s="59" t="s">
        <v>416</v>
      </c>
      <c r="B191" s="60" t="s">
        <v>83</v>
      </c>
      <c r="C191" s="60" t="s">
        <v>187</v>
      </c>
      <c r="D191" s="60" t="s">
        <v>8</v>
      </c>
      <c r="E191" s="130">
        <f>E192</f>
        <v>231</v>
      </c>
    </row>
    <row r="192" spans="1:5" s="3" customFormat="1" ht="75" x14ac:dyDescent="0.3">
      <c r="A192" s="85" t="s">
        <v>299</v>
      </c>
      <c r="B192" s="60" t="s">
        <v>83</v>
      </c>
      <c r="C192" s="60" t="s">
        <v>194</v>
      </c>
      <c r="D192" s="60" t="s">
        <v>8</v>
      </c>
      <c r="E192" s="130">
        <f>E193</f>
        <v>231</v>
      </c>
    </row>
    <row r="193" spans="1:5" s="3" customFormat="1" ht="20.25" customHeight="1" x14ac:dyDescent="0.25">
      <c r="A193" s="59" t="s">
        <v>18</v>
      </c>
      <c r="B193" s="60" t="s">
        <v>83</v>
      </c>
      <c r="C193" s="60" t="s">
        <v>194</v>
      </c>
      <c r="D193" s="60" t="s">
        <v>19</v>
      </c>
      <c r="E193" s="130">
        <f>E194</f>
        <v>231</v>
      </c>
    </row>
    <row r="194" spans="1:5" s="3" customFormat="1" ht="37.5" x14ac:dyDescent="0.25">
      <c r="A194" s="59" t="s">
        <v>20</v>
      </c>
      <c r="B194" s="60" t="s">
        <v>83</v>
      </c>
      <c r="C194" s="60" t="s">
        <v>194</v>
      </c>
      <c r="D194" s="60" t="s">
        <v>21</v>
      </c>
      <c r="E194" s="130">
        <v>231</v>
      </c>
    </row>
    <row r="195" spans="1:5" s="3" customFormat="1" ht="19.5" customHeight="1" x14ac:dyDescent="0.25">
      <c r="A195" s="59" t="s">
        <v>178</v>
      </c>
      <c r="B195" s="60" t="s">
        <v>83</v>
      </c>
      <c r="C195" s="60" t="s">
        <v>164</v>
      </c>
      <c r="D195" s="60" t="s">
        <v>8</v>
      </c>
      <c r="E195" s="130">
        <f>E196</f>
        <v>19</v>
      </c>
    </row>
    <row r="196" spans="1:5" s="3" customFormat="1" ht="40.5" customHeight="1" x14ac:dyDescent="0.25">
      <c r="A196" s="68" t="s">
        <v>519</v>
      </c>
      <c r="B196" s="60" t="s">
        <v>83</v>
      </c>
      <c r="C196" s="60" t="s">
        <v>520</v>
      </c>
      <c r="D196" s="60" t="s">
        <v>8</v>
      </c>
      <c r="E196" s="130">
        <f>E197</f>
        <v>19</v>
      </c>
    </row>
    <row r="197" spans="1:5" s="3" customFormat="1" x14ac:dyDescent="0.25">
      <c r="A197" s="59" t="s">
        <v>31</v>
      </c>
      <c r="B197" s="60" t="s">
        <v>83</v>
      </c>
      <c r="C197" s="60" t="s">
        <v>520</v>
      </c>
      <c r="D197" s="60" t="s">
        <v>32</v>
      </c>
      <c r="E197" s="130">
        <f>E198</f>
        <v>19</v>
      </c>
    </row>
    <row r="198" spans="1:5" s="3" customFormat="1" x14ac:dyDescent="0.25">
      <c r="A198" s="59" t="s">
        <v>521</v>
      </c>
      <c r="B198" s="60" t="s">
        <v>83</v>
      </c>
      <c r="C198" s="60" t="s">
        <v>520</v>
      </c>
      <c r="D198" s="60" t="s">
        <v>522</v>
      </c>
      <c r="E198" s="130">
        <v>19</v>
      </c>
    </row>
    <row r="199" spans="1:5" s="3" customFormat="1" x14ac:dyDescent="0.25">
      <c r="A199" s="57" t="s">
        <v>85</v>
      </c>
      <c r="B199" s="58" t="s">
        <v>86</v>
      </c>
      <c r="C199" s="58" t="s">
        <v>163</v>
      </c>
      <c r="D199" s="58" t="s">
        <v>8</v>
      </c>
      <c r="E199" s="129">
        <f>E200</f>
        <v>175</v>
      </c>
    </row>
    <row r="200" spans="1:5" outlineLevel="1" x14ac:dyDescent="0.25">
      <c r="A200" s="59" t="s">
        <v>87</v>
      </c>
      <c r="B200" s="60" t="s">
        <v>88</v>
      </c>
      <c r="C200" s="60" t="s">
        <v>163</v>
      </c>
      <c r="D200" s="60" t="s">
        <v>8</v>
      </c>
      <c r="E200" s="130">
        <f>E201</f>
        <v>175</v>
      </c>
    </row>
    <row r="201" spans="1:5" ht="37.5" outlineLevel="2" x14ac:dyDescent="0.25">
      <c r="A201" s="59" t="s">
        <v>470</v>
      </c>
      <c r="B201" s="60" t="s">
        <v>88</v>
      </c>
      <c r="C201" s="60" t="s">
        <v>195</v>
      </c>
      <c r="D201" s="60" t="s">
        <v>8</v>
      </c>
      <c r="E201" s="130">
        <f>E202+E206+E209</f>
        <v>175</v>
      </c>
    </row>
    <row r="202" spans="1:5" ht="56.25" outlineLevel="2" x14ac:dyDescent="0.25">
      <c r="A202" s="59" t="s">
        <v>523</v>
      </c>
      <c r="B202" s="60" t="s">
        <v>88</v>
      </c>
      <c r="C202" s="60" t="s">
        <v>391</v>
      </c>
      <c r="D202" s="60" t="s">
        <v>8</v>
      </c>
      <c r="E202" s="130">
        <f>E203</f>
        <v>100</v>
      </c>
    </row>
    <row r="203" spans="1:5" outlineLevel="2" x14ac:dyDescent="0.25">
      <c r="A203" s="59" t="s">
        <v>392</v>
      </c>
      <c r="B203" s="60" t="s">
        <v>88</v>
      </c>
      <c r="C203" s="60" t="s">
        <v>393</v>
      </c>
      <c r="D203" s="60" t="s">
        <v>8</v>
      </c>
      <c r="E203" s="130">
        <f>E204</f>
        <v>100</v>
      </c>
    </row>
    <row r="204" spans="1:5" ht="18.75" customHeight="1" outlineLevel="2" x14ac:dyDescent="0.25">
      <c r="A204" s="59" t="s">
        <v>18</v>
      </c>
      <c r="B204" s="60" t="s">
        <v>88</v>
      </c>
      <c r="C204" s="60" t="s">
        <v>393</v>
      </c>
      <c r="D204" s="60" t="s">
        <v>19</v>
      </c>
      <c r="E204" s="130">
        <f>E205</f>
        <v>100</v>
      </c>
    </row>
    <row r="205" spans="1:5" ht="37.5" outlineLevel="2" x14ac:dyDescent="0.25">
      <c r="A205" s="59" t="s">
        <v>20</v>
      </c>
      <c r="B205" s="60" t="s">
        <v>88</v>
      </c>
      <c r="C205" s="60" t="s">
        <v>393</v>
      </c>
      <c r="D205" s="60" t="s">
        <v>21</v>
      </c>
      <c r="E205" s="130">
        <v>100</v>
      </c>
    </row>
    <row r="206" spans="1:5" outlineLevel="4" x14ac:dyDescent="0.25">
      <c r="A206" s="59" t="s">
        <v>90</v>
      </c>
      <c r="B206" s="60" t="s">
        <v>88</v>
      </c>
      <c r="C206" s="60" t="s">
        <v>196</v>
      </c>
      <c r="D206" s="60" t="s">
        <v>8</v>
      </c>
      <c r="E206" s="130">
        <f>E207</f>
        <v>45</v>
      </c>
    </row>
    <row r="207" spans="1:5" ht="19.5" customHeight="1" outlineLevel="5" x14ac:dyDescent="0.25">
      <c r="A207" s="59" t="s">
        <v>18</v>
      </c>
      <c r="B207" s="60" t="s">
        <v>88</v>
      </c>
      <c r="C207" s="60" t="s">
        <v>196</v>
      </c>
      <c r="D207" s="60" t="s">
        <v>19</v>
      </c>
      <c r="E207" s="130">
        <f>E208</f>
        <v>45</v>
      </c>
    </row>
    <row r="208" spans="1:5" ht="37.5" outlineLevel="6" x14ac:dyDescent="0.25">
      <c r="A208" s="59" t="s">
        <v>20</v>
      </c>
      <c r="B208" s="60" t="s">
        <v>88</v>
      </c>
      <c r="C208" s="60" t="s">
        <v>196</v>
      </c>
      <c r="D208" s="60" t="s">
        <v>21</v>
      </c>
      <c r="E208" s="130">
        <v>45</v>
      </c>
    </row>
    <row r="209" spans="1:7" outlineLevel="4" x14ac:dyDescent="0.25">
      <c r="A209" s="59" t="s">
        <v>89</v>
      </c>
      <c r="B209" s="60" t="s">
        <v>88</v>
      </c>
      <c r="C209" s="60" t="s">
        <v>394</v>
      </c>
      <c r="D209" s="60" t="s">
        <v>8</v>
      </c>
      <c r="E209" s="130">
        <f>E210</f>
        <v>30</v>
      </c>
    </row>
    <row r="210" spans="1:7" ht="21.75" customHeight="1" outlineLevel="5" x14ac:dyDescent="0.25">
      <c r="A210" s="59" t="s">
        <v>18</v>
      </c>
      <c r="B210" s="60" t="s">
        <v>88</v>
      </c>
      <c r="C210" s="60" t="s">
        <v>394</v>
      </c>
      <c r="D210" s="60" t="s">
        <v>19</v>
      </c>
      <c r="E210" s="130">
        <f>E211</f>
        <v>30</v>
      </c>
    </row>
    <row r="211" spans="1:7" ht="37.5" outlineLevel="6" x14ac:dyDescent="0.25">
      <c r="A211" s="59" t="s">
        <v>20</v>
      </c>
      <c r="B211" s="60" t="s">
        <v>88</v>
      </c>
      <c r="C211" s="60" t="s">
        <v>394</v>
      </c>
      <c r="D211" s="60" t="s">
        <v>21</v>
      </c>
      <c r="E211" s="130">
        <v>30</v>
      </c>
      <c r="G211" s="1" t="s">
        <v>70</v>
      </c>
    </row>
    <row r="212" spans="1:7" s="3" customFormat="1" x14ac:dyDescent="0.25">
      <c r="A212" s="57" t="s">
        <v>91</v>
      </c>
      <c r="B212" s="58" t="s">
        <v>92</v>
      </c>
      <c r="C212" s="58" t="s">
        <v>163</v>
      </c>
      <c r="D212" s="58" t="s">
        <v>8</v>
      </c>
      <c r="E212" s="129">
        <f>E213+E225+E249+E262+E276</f>
        <v>370241.88</v>
      </c>
    </row>
    <row r="213" spans="1:7" outlineLevel="1" x14ac:dyDescent="0.25">
      <c r="A213" s="59" t="s">
        <v>141</v>
      </c>
      <c r="B213" s="60" t="s">
        <v>142</v>
      </c>
      <c r="C213" s="60" t="s">
        <v>163</v>
      </c>
      <c r="D213" s="60" t="s">
        <v>8</v>
      </c>
      <c r="E213" s="130">
        <f>E214</f>
        <v>80138.399999999994</v>
      </c>
    </row>
    <row r="214" spans="1:7" ht="37.5" outlineLevel="2" x14ac:dyDescent="0.25">
      <c r="A214" s="59" t="s">
        <v>472</v>
      </c>
      <c r="B214" s="60" t="s">
        <v>142</v>
      </c>
      <c r="C214" s="60" t="s">
        <v>199</v>
      </c>
      <c r="D214" s="60" t="s">
        <v>8</v>
      </c>
      <c r="E214" s="130">
        <f>E215</f>
        <v>80138.399999999994</v>
      </c>
    </row>
    <row r="215" spans="1:7" ht="37.5" outlineLevel="3" x14ac:dyDescent="0.25">
      <c r="A215" s="59" t="s">
        <v>475</v>
      </c>
      <c r="B215" s="60" t="s">
        <v>142</v>
      </c>
      <c r="C215" s="60" t="s">
        <v>200</v>
      </c>
      <c r="D215" s="60" t="s">
        <v>8</v>
      </c>
      <c r="E215" s="130">
        <f>+E222+E216+E219</f>
        <v>80138.399999999994</v>
      </c>
    </row>
    <row r="216" spans="1:7" ht="37.5" outlineLevel="4" x14ac:dyDescent="0.25">
      <c r="A216" s="59" t="s">
        <v>144</v>
      </c>
      <c r="B216" s="60" t="s">
        <v>142</v>
      </c>
      <c r="C216" s="60" t="s">
        <v>210</v>
      </c>
      <c r="D216" s="60" t="s">
        <v>8</v>
      </c>
      <c r="E216" s="130">
        <f>E217</f>
        <v>31168.7</v>
      </c>
    </row>
    <row r="217" spans="1:7" ht="37.5" outlineLevel="5" x14ac:dyDescent="0.25">
      <c r="A217" s="59" t="s">
        <v>53</v>
      </c>
      <c r="B217" s="60" t="s">
        <v>142</v>
      </c>
      <c r="C217" s="60" t="s">
        <v>210</v>
      </c>
      <c r="D217" s="60" t="s">
        <v>54</v>
      </c>
      <c r="E217" s="130">
        <f>E218</f>
        <v>31168.7</v>
      </c>
    </row>
    <row r="218" spans="1:7" outlineLevel="6" x14ac:dyDescent="0.25">
      <c r="A218" s="59" t="s">
        <v>96</v>
      </c>
      <c r="B218" s="60" t="s">
        <v>142</v>
      </c>
      <c r="C218" s="60" t="s">
        <v>210</v>
      </c>
      <c r="D218" s="60" t="s">
        <v>97</v>
      </c>
      <c r="E218" s="130">
        <v>31168.7</v>
      </c>
    </row>
    <row r="219" spans="1:7" ht="75.75" customHeight="1" outlineLevel="4" x14ac:dyDescent="0.25">
      <c r="A219" s="39" t="s">
        <v>498</v>
      </c>
      <c r="B219" s="60" t="s">
        <v>142</v>
      </c>
      <c r="C219" s="60" t="s">
        <v>211</v>
      </c>
      <c r="D219" s="60" t="s">
        <v>8</v>
      </c>
      <c r="E219" s="130">
        <f>E220</f>
        <v>48841</v>
      </c>
    </row>
    <row r="220" spans="1:7" ht="37.5" outlineLevel="5" x14ac:dyDescent="0.25">
      <c r="A220" s="59" t="s">
        <v>53</v>
      </c>
      <c r="B220" s="60" t="s">
        <v>142</v>
      </c>
      <c r="C220" s="60" t="s">
        <v>211</v>
      </c>
      <c r="D220" s="60" t="s">
        <v>54</v>
      </c>
      <c r="E220" s="130">
        <f>E221</f>
        <v>48841</v>
      </c>
    </row>
    <row r="221" spans="1:7" outlineLevel="6" x14ac:dyDescent="0.25">
      <c r="A221" s="59" t="s">
        <v>96</v>
      </c>
      <c r="B221" s="60" t="s">
        <v>142</v>
      </c>
      <c r="C221" s="60" t="s">
        <v>211</v>
      </c>
      <c r="D221" s="60" t="s">
        <v>97</v>
      </c>
      <c r="E221" s="130">
        <v>48841</v>
      </c>
    </row>
    <row r="222" spans="1:7" outlineLevel="6" x14ac:dyDescent="0.25">
      <c r="A222" s="59" t="s">
        <v>143</v>
      </c>
      <c r="B222" s="60" t="s">
        <v>142</v>
      </c>
      <c r="C222" s="60" t="s">
        <v>209</v>
      </c>
      <c r="D222" s="60" t="s">
        <v>8</v>
      </c>
      <c r="E222" s="130">
        <f>E223</f>
        <v>128.69999999999999</v>
      </c>
    </row>
    <row r="223" spans="1:7" ht="37.5" outlineLevel="6" x14ac:dyDescent="0.25">
      <c r="A223" s="59" t="s">
        <v>53</v>
      </c>
      <c r="B223" s="60" t="s">
        <v>142</v>
      </c>
      <c r="C223" s="60" t="s">
        <v>209</v>
      </c>
      <c r="D223" s="60" t="s">
        <v>54</v>
      </c>
      <c r="E223" s="130">
        <f>E224</f>
        <v>128.69999999999999</v>
      </c>
    </row>
    <row r="224" spans="1:7" outlineLevel="6" x14ac:dyDescent="0.25">
      <c r="A224" s="59" t="s">
        <v>96</v>
      </c>
      <c r="B224" s="60" t="s">
        <v>142</v>
      </c>
      <c r="C224" s="60" t="s">
        <v>209</v>
      </c>
      <c r="D224" s="60" t="s">
        <v>97</v>
      </c>
      <c r="E224" s="130">
        <v>128.69999999999999</v>
      </c>
    </row>
    <row r="225" spans="1:5" outlineLevel="1" x14ac:dyDescent="0.25">
      <c r="A225" s="59" t="s">
        <v>93</v>
      </c>
      <c r="B225" s="60" t="s">
        <v>94</v>
      </c>
      <c r="C225" s="60" t="s">
        <v>163</v>
      </c>
      <c r="D225" s="60" t="s">
        <v>8</v>
      </c>
      <c r="E225" s="130">
        <f>E226</f>
        <v>240788.05</v>
      </c>
    </row>
    <row r="226" spans="1:5" ht="37.5" outlineLevel="2" x14ac:dyDescent="0.25">
      <c r="A226" s="59" t="s">
        <v>474</v>
      </c>
      <c r="B226" s="60" t="s">
        <v>94</v>
      </c>
      <c r="C226" s="60" t="s">
        <v>199</v>
      </c>
      <c r="D226" s="60" t="s">
        <v>8</v>
      </c>
      <c r="E226" s="130">
        <f>E227</f>
        <v>240788.05</v>
      </c>
    </row>
    <row r="227" spans="1:5" ht="37.5" outlineLevel="3" x14ac:dyDescent="0.25">
      <c r="A227" s="59" t="s">
        <v>473</v>
      </c>
      <c r="B227" s="60" t="s">
        <v>94</v>
      </c>
      <c r="C227" s="60" t="s">
        <v>212</v>
      </c>
      <c r="D227" s="60" t="s">
        <v>8</v>
      </c>
      <c r="E227" s="130">
        <f>+E231+E246+E234+E237+E240+E243+E228</f>
        <v>240788.05</v>
      </c>
    </row>
    <row r="228" spans="1:5" ht="37.5" outlineLevel="6" x14ac:dyDescent="0.25">
      <c r="A228" s="86" t="s">
        <v>145</v>
      </c>
      <c r="B228" s="60" t="s">
        <v>94</v>
      </c>
      <c r="C228" s="60" t="s">
        <v>213</v>
      </c>
      <c r="D228" s="60" t="s">
        <v>8</v>
      </c>
      <c r="E228" s="130">
        <f>E229</f>
        <v>663.4</v>
      </c>
    </row>
    <row r="229" spans="1:5" ht="37.5" outlineLevel="6" x14ac:dyDescent="0.25">
      <c r="A229" s="59" t="s">
        <v>53</v>
      </c>
      <c r="B229" s="60" t="s">
        <v>94</v>
      </c>
      <c r="C229" s="60" t="s">
        <v>213</v>
      </c>
      <c r="D229" s="60" t="s">
        <v>54</v>
      </c>
      <c r="E229" s="130">
        <f>E230</f>
        <v>663.4</v>
      </c>
    </row>
    <row r="230" spans="1:5" outlineLevel="6" x14ac:dyDescent="0.25">
      <c r="A230" s="59" t="s">
        <v>96</v>
      </c>
      <c r="B230" s="60" t="s">
        <v>94</v>
      </c>
      <c r="C230" s="60" t="s">
        <v>213</v>
      </c>
      <c r="D230" s="60" t="s">
        <v>97</v>
      </c>
      <c r="E230" s="130">
        <v>663.4</v>
      </c>
    </row>
    <row r="231" spans="1:5" ht="37.5" outlineLevel="4" x14ac:dyDescent="0.25">
      <c r="A231" s="59" t="s">
        <v>146</v>
      </c>
      <c r="B231" s="60" t="s">
        <v>94</v>
      </c>
      <c r="C231" s="60" t="s">
        <v>214</v>
      </c>
      <c r="D231" s="60" t="s">
        <v>8</v>
      </c>
      <c r="E231" s="130">
        <f>E232</f>
        <v>51920.25</v>
      </c>
    </row>
    <row r="232" spans="1:5" ht="37.5" outlineLevel="5" x14ac:dyDescent="0.25">
      <c r="A232" s="59" t="s">
        <v>53</v>
      </c>
      <c r="B232" s="60" t="s">
        <v>94</v>
      </c>
      <c r="C232" s="60" t="s">
        <v>214</v>
      </c>
      <c r="D232" s="60" t="s">
        <v>54</v>
      </c>
      <c r="E232" s="130">
        <f>E233</f>
        <v>51920.25</v>
      </c>
    </row>
    <row r="233" spans="1:5" outlineLevel="6" x14ac:dyDescent="0.25">
      <c r="A233" s="59" t="s">
        <v>96</v>
      </c>
      <c r="B233" s="60" t="s">
        <v>94</v>
      </c>
      <c r="C233" s="60" t="s">
        <v>214</v>
      </c>
      <c r="D233" s="60" t="s">
        <v>97</v>
      </c>
      <c r="E233" s="130">
        <v>51920.25</v>
      </c>
    </row>
    <row r="234" spans="1:5" ht="112.5" outlineLevel="4" x14ac:dyDescent="0.25">
      <c r="A234" s="39" t="s">
        <v>496</v>
      </c>
      <c r="B234" s="60" t="s">
        <v>94</v>
      </c>
      <c r="C234" s="60" t="s">
        <v>216</v>
      </c>
      <c r="D234" s="60" t="s">
        <v>8</v>
      </c>
      <c r="E234" s="130">
        <f>E235</f>
        <v>182561</v>
      </c>
    </row>
    <row r="235" spans="1:5" ht="37.5" outlineLevel="5" x14ac:dyDescent="0.25">
      <c r="A235" s="59" t="s">
        <v>53</v>
      </c>
      <c r="B235" s="60" t="s">
        <v>94</v>
      </c>
      <c r="C235" s="60" t="s">
        <v>216</v>
      </c>
      <c r="D235" s="60" t="s">
        <v>54</v>
      </c>
      <c r="E235" s="130">
        <f>E236</f>
        <v>182561</v>
      </c>
    </row>
    <row r="236" spans="1:5" outlineLevel="6" x14ac:dyDescent="0.25">
      <c r="A236" s="59" t="s">
        <v>96</v>
      </c>
      <c r="B236" s="60" t="s">
        <v>94</v>
      </c>
      <c r="C236" s="60" t="s">
        <v>216</v>
      </c>
      <c r="D236" s="60" t="s">
        <v>97</v>
      </c>
      <c r="E236" s="130">
        <v>182561</v>
      </c>
    </row>
    <row r="237" spans="1:5" ht="21" customHeight="1" outlineLevel="6" x14ac:dyDescent="0.25">
      <c r="A237" s="59" t="s">
        <v>548</v>
      </c>
      <c r="B237" s="60" t="s">
        <v>94</v>
      </c>
      <c r="C237" s="60" t="s">
        <v>549</v>
      </c>
      <c r="D237" s="60" t="s">
        <v>8</v>
      </c>
      <c r="E237" s="130">
        <f>E238</f>
        <v>1875</v>
      </c>
    </row>
    <row r="238" spans="1:5" ht="37.5" outlineLevel="6" x14ac:dyDescent="0.25">
      <c r="A238" s="59" t="s">
        <v>53</v>
      </c>
      <c r="B238" s="60" t="s">
        <v>94</v>
      </c>
      <c r="C238" s="60" t="s">
        <v>549</v>
      </c>
      <c r="D238" s="60" t="s">
        <v>54</v>
      </c>
      <c r="E238" s="130">
        <f>E239</f>
        <v>1875</v>
      </c>
    </row>
    <row r="239" spans="1:5" outlineLevel="6" x14ac:dyDescent="0.25">
      <c r="A239" s="59" t="s">
        <v>96</v>
      </c>
      <c r="B239" s="60" t="s">
        <v>94</v>
      </c>
      <c r="C239" s="60" t="s">
        <v>549</v>
      </c>
      <c r="D239" s="60" t="s">
        <v>97</v>
      </c>
      <c r="E239" s="130">
        <v>1875</v>
      </c>
    </row>
    <row r="240" spans="1:5" outlineLevel="6" x14ac:dyDescent="0.25">
      <c r="A240" s="59" t="s">
        <v>550</v>
      </c>
      <c r="B240" s="60" t="s">
        <v>94</v>
      </c>
      <c r="C240" s="60" t="s">
        <v>551</v>
      </c>
      <c r="D240" s="60" t="s">
        <v>8</v>
      </c>
      <c r="E240" s="130">
        <f>E241</f>
        <v>301.39999999999998</v>
      </c>
    </row>
    <row r="241" spans="1:5" ht="37.5" outlineLevel="6" x14ac:dyDescent="0.25">
      <c r="A241" s="59" t="s">
        <v>53</v>
      </c>
      <c r="B241" s="60" t="s">
        <v>94</v>
      </c>
      <c r="C241" s="60" t="s">
        <v>551</v>
      </c>
      <c r="D241" s="60" t="s">
        <v>54</v>
      </c>
      <c r="E241" s="130">
        <f>E242</f>
        <v>301.39999999999998</v>
      </c>
    </row>
    <row r="242" spans="1:5" outlineLevel="6" x14ac:dyDescent="0.25">
      <c r="A242" s="59" t="s">
        <v>96</v>
      </c>
      <c r="B242" s="60" t="s">
        <v>94</v>
      </c>
      <c r="C242" s="60" t="s">
        <v>551</v>
      </c>
      <c r="D242" s="60" t="s">
        <v>97</v>
      </c>
      <c r="E242" s="130">
        <v>301.39999999999998</v>
      </c>
    </row>
    <row r="243" spans="1:5" ht="56.25" outlineLevel="6" x14ac:dyDescent="0.25">
      <c r="A243" s="59" t="s">
        <v>555</v>
      </c>
      <c r="B243" s="60" t="s">
        <v>94</v>
      </c>
      <c r="C243" s="60" t="s">
        <v>556</v>
      </c>
      <c r="D243" s="60" t="s">
        <v>8</v>
      </c>
      <c r="E243" s="130">
        <f>E244</f>
        <v>150</v>
      </c>
    </row>
    <row r="244" spans="1:5" ht="37.5" outlineLevel="6" x14ac:dyDescent="0.25">
      <c r="A244" s="59" t="s">
        <v>53</v>
      </c>
      <c r="B244" s="60" t="s">
        <v>94</v>
      </c>
      <c r="C244" s="60" t="s">
        <v>556</v>
      </c>
      <c r="D244" s="60" t="s">
        <v>54</v>
      </c>
      <c r="E244" s="130">
        <f>E245</f>
        <v>150</v>
      </c>
    </row>
    <row r="245" spans="1:5" outlineLevel="6" x14ac:dyDescent="0.25">
      <c r="A245" s="59" t="s">
        <v>96</v>
      </c>
      <c r="B245" s="60" t="s">
        <v>94</v>
      </c>
      <c r="C245" s="60" t="s">
        <v>556</v>
      </c>
      <c r="D245" s="60" t="s">
        <v>97</v>
      </c>
      <c r="E245" s="130">
        <v>150</v>
      </c>
    </row>
    <row r="246" spans="1:5" ht="76.5" customHeight="1" outlineLevel="4" x14ac:dyDescent="0.25">
      <c r="A246" s="39" t="s">
        <v>497</v>
      </c>
      <c r="B246" s="60" t="s">
        <v>94</v>
      </c>
      <c r="C246" s="60" t="s">
        <v>215</v>
      </c>
      <c r="D246" s="60" t="s">
        <v>8</v>
      </c>
      <c r="E246" s="130">
        <f>E247</f>
        <v>3317</v>
      </c>
    </row>
    <row r="247" spans="1:5" ht="37.5" outlineLevel="5" x14ac:dyDescent="0.25">
      <c r="A247" s="59" t="s">
        <v>53</v>
      </c>
      <c r="B247" s="60" t="s">
        <v>94</v>
      </c>
      <c r="C247" s="60" t="s">
        <v>215</v>
      </c>
      <c r="D247" s="60" t="s">
        <v>54</v>
      </c>
      <c r="E247" s="130">
        <f>E248</f>
        <v>3317</v>
      </c>
    </row>
    <row r="248" spans="1:5" outlineLevel="6" x14ac:dyDescent="0.25">
      <c r="A248" s="59" t="s">
        <v>96</v>
      </c>
      <c r="B248" s="60" t="s">
        <v>94</v>
      </c>
      <c r="C248" s="60" t="s">
        <v>215</v>
      </c>
      <c r="D248" s="60" t="s">
        <v>97</v>
      </c>
      <c r="E248" s="130">
        <v>3317</v>
      </c>
    </row>
    <row r="249" spans="1:5" outlineLevel="6" x14ac:dyDescent="0.25">
      <c r="A249" s="59" t="s">
        <v>461</v>
      </c>
      <c r="B249" s="60" t="s">
        <v>460</v>
      </c>
      <c r="C249" s="60" t="s">
        <v>163</v>
      </c>
      <c r="D249" s="60" t="s">
        <v>8</v>
      </c>
      <c r="E249" s="130">
        <f>E250+E258</f>
        <v>30293.53</v>
      </c>
    </row>
    <row r="250" spans="1:5" ht="37.5" outlineLevel="6" x14ac:dyDescent="0.25">
      <c r="A250" s="59" t="s">
        <v>403</v>
      </c>
      <c r="B250" s="60" t="s">
        <v>460</v>
      </c>
      <c r="C250" s="60" t="s">
        <v>199</v>
      </c>
      <c r="D250" s="60" t="s">
        <v>8</v>
      </c>
      <c r="E250" s="130">
        <f>E251</f>
        <v>18141.93</v>
      </c>
    </row>
    <row r="251" spans="1:5" ht="37.5" outlineLevel="3" x14ac:dyDescent="0.25">
      <c r="A251" s="59" t="s">
        <v>406</v>
      </c>
      <c r="B251" s="60" t="s">
        <v>460</v>
      </c>
      <c r="C251" s="60" t="s">
        <v>217</v>
      </c>
      <c r="D251" s="60" t="s">
        <v>8</v>
      </c>
      <c r="E251" s="130">
        <f>E255+E252</f>
        <v>18141.93</v>
      </c>
    </row>
    <row r="252" spans="1:5" ht="39" customHeight="1" outlineLevel="4" x14ac:dyDescent="0.25">
      <c r="A252" s="59" t="s">
        <v>147</v>
      </c>
      <c r="B252" s="60" t="s">
        <v>460</v>
      </c>
      <c r="C252" s="60" t="s">
        <v>219</v>
      </c>
      <c r="D252" s="60" t="s">
        <v>8</v>
      </c>
      <c r="E252" s="130">
        <f>E253</f>
        <v>18071.63</v>
      </c>
    </row>
    <row r="253" spans="1:5" ht="37.5" outlineLevel="5" x14ac:dyDescent="0.25">
      <c r="A253" s="59" t="s">
        <v>53</v>
      </c>
      <c r="B253" s="60" t="s">
        <v>460</v>
      </c>
      <c r="C253" s="60" t="s">
        <v>219</v>
      </c>
      <c r="D253" s="60" t="s">
        <v>54</v>
      </c>
      <c r="E253" s="130">
        <f>E254</f>
        <v>18071.63</v>
      </c>
    </row>
    <row r="254" spans="1:5" outlineLevel="6" x14ac:dyDescent="0.25">
      <c r="A254" s="59" t="s">
        <v>96</v>
      </c>
      <c r="B254" s="60" t="s">
        <v>460</v>
      </c>
      <c r="C254" s="60" t="s">
        <v>219</v>
      </c>
      <c r="D254" s="60" t="s">
        <v>97</v>
      </c>
      <c r="E254" s="130">
        <v>18071.63</v>
      </c>
    </row>
    <row r="255" spans="1:5" outlineLevel="4" x14ac:dyDescent="0.25">
      <c r="A255" s="59" t="s">
        <v>143</v>
      </c>
      <c r="B255" s="60" t="s">
        <v>460</v>
      </c>
      <c r="C255" s="60" t="s">
        <v>218</v>
      </c>
      <c r="D255" s="60" t="s">
        <v>8</v>
      </c>
      <c r="E255" s="130">
        <f>E256</f>
        <v>70.3</v>
      </c>
    </row>
    <row r="256" spans="1:5" ht="37.5" outlineLevel="5" x14ac:dyDescent="0.25">
      <c r="A256" s="59" t="s">
        <v>53</v>
      </c>
      <c r="B256" s="60" t="s">
        <v>460</v>
      </c>
      <c r="C256" s="60" t="s">
        <v>218</v>
      </c>
      <c r="D256" s="60" t="s">
        <v>54</v>
      </c>
      <c r="E256" s="130">
        <f>E257</f>
        <v>70.3</v>
      </c>
    </row>
    <row r="257" spans="1:5" outlineLevel="6" x14ac:dyDescent="0.25">
      <c r="A257" s="59" t="s">
        <v>96</v>
      </c>
      <c r="B257" s="60" t="s">
        <v>460</v>
      </c>
      <c r="C257" s="60" t="s">
        <v>218</v>
      </c>
      <c r="D257" s="60" t="s">
        <v>97</v>
      </c>
      <c r="E257" s="130">
        <v>70.3</v>
      </c>
    </row>
    <row r="258" spans="1:5" ht="37.5" outlineLevel="2" x14ac:dyDescent="0.25">
      <c r="A258" s="59" t="s">
        <v>407</v>
      </c>
      <c r="B258" s="60" t="s">
        <v>460</v>
      </c>
      <c r="C258" s="60" t="s">
        <v>197</v>
      </c>
      <c r="D258" s="60" t="s">
        <v>8</v>
      </c>
      <c r="E258" s="130">
        <f>E259</f>
        <v>12151.6</v>
      </c>
    </row>
    <row r="259" spans="1:5" ht="37.5" outlineLevel="4" x14ac:dyDescent="0.25">
      <c r="A259" s="59" t="s">
        <v>95</v>
      </c>
      <c r="B259" s="60" t="s">
        <v>460</v>
      </c>
      <c r="C259" s="60" t="s">
        <v>198</v>
      </c>
      <c r="D259" s="60" t="s">
        <v>8</v>
      </c>
      <c r="E259" s="130">
        <f>E260</f>
        <v>12151.6</v>
      </c>
    </row>
    <row r="260" spans="1:5" ht="37.5" outlineLevel="5" x14ac:dyDescent="0.25">
      <c r="A260" s="59" t="s">
        <v>53</v>
      </c>
      <c r="B260" s="60" t="s">
        <v>460</v>
      </c>
      <c r="C260" s="60" t="s">
        <v>198</v>
      </c>
      <c r="D260" s="60" t="s">
        <v>54</v>
      </c>
      <c r="E260" s="130">
        <f>E261</f>
        <v>12151.6</v>
      </c>
    </row>
    <row r="261" spans="1:5" outlineLevel="6" x14ac:dyDescent="0.25">
      <c r="A261" s="59" t="s">
        <v>96</v>
      </c>
      <c r="B261" s="60" t="s">
        <v>460</v>
      </c>
      <c r="C261" s="60" t="s">
        <v>198</v>
      </c>
      <c r="D261" s="60" t="s">
        <v>97</v>
      </c>
      <c r="E261" s="130">
        <v>12151.6</v>
      </c>
    </row>
    <row r="262" spans="1:5" outlineLevel="1" x14ac:dyDescent="0.25">
      <c r="A262" s="59" t="s">
        <v>98</v>
      </c>
      <c r="B262" s="60" t="s">
        <v>99</v>
      </c>
      <c r="C262" s="60" t="s">
        <v>163</v>
      </c>
      <c r="D262" s="60" t="s">
        <v>8</v>
      </c>
      <c r="E262" s="130">
        <f>E263</f>
        <v>2866</v>
      </c>
    </row>
    <row r="263" spans="1:5" ht="37.5" outlineLevel="2" x14ac:dyDescent="0.25">
      <c r="A263" s="59" t="s">
        <v>403</v>
      </c>
      <c r="B263" s="60" t="s">
        <v>99</v>
      </c>
      <c r="C263" s="60" t="s">
        <v>199</v>
      </c>
      <c r="D263" s="60" t="s">
        <v>8</v>
      </c>
      <c r="E263" s="130">
        <f>E264+E273</f>
        <v>2866</v>
      </c>
    </row>
    <row r="264" spans="1:5" ht="37.5" outlineLevel="3" x14ac:dyDescent="0.25">
      <c r="A264" s="59" t="s">
        <v>405</v>
      </c>
      <c r="B264" s="60" t="s">
        <v>99</v>
      </c>
      <c r="C264" s="60" t="s">
        <v>212</v>
      </c>
      <c r="D264" s="60" t="s">
        <v>8</v>
      </c>
      <c r="E264" s="130">
        <f>E268+E265</f>
        <v>2792</v>
      </c>
    </row>
    <row r="265" spans="1:5" ht="20.25" customHeight="1" outlineLevel="3" x14ac:dyDescent="0.25">
      <c r="A265" s="59" t="s">
        <v>100</v>
      </c>
      <c r="B265" s="60" t="s">
        <v>99</v>
      </c>
      <c r="C265" s="60" t="s">
        <v>359</v>
      </c>
      <c r="D265" s="60" t="s">
        <v>8</v>
      </c>
      <c r="E265" s="130">
        <f>E266</f>
        <v>70</v>
      </c>
    </row>
    <row r="266" spans="1:5" ht="20.25" customHeight="1" outlineLevel="3" x14ac:dyDescent="0.25">
      <c r="A266" s="59" t="s">
        <v>18</v>
      </c>
      <c r="B266" s="60" t="s">
        <v>99</v>
      </c>
      <c r="C266" s="60" t="s">
        <v>359</v>
      </c>
      <c r="D266" s="60" t="s">
        <v>19</v>
      </c>
      <c r="E266" s="130">
        <f>E267</f>
        <v>70</v>
      </c>
    </row>
    <row r="267" spans="1:5" ht="37.5" outlineLevel="3" x14ac:dyDescent="0.25">
      <c r="A267" s="59" t="s">
        <v>20</v>
      </c>
      <c r="B267" s="60" t="s">
        <v>99</v>
      </c>
      <c r="C267" s="60" t="s">
        <v>359</v>
      </c>
      <c r="D267" s="60" t="s">
        <v>21</v>
      </c>
      <c r="E267" s="130">
        <v>70</v>
      </c>
    </row>
    <row r="268" spans="1:5" ht="76.5" customHeight="1" outlineLevel="4" x14ac:dyDescent="0.25">
      <c r="A268" s="39" t="s">
        <v>499</v>
      </c>
      <c r="B268" s="60" t="s">
        <v>99</v>
      </c>
      <c r="C268" s="60" t="s">
        <v>220</v>
      </c>
      <c r="D268" s="60" t="s">
        <v>8</v>
      </c>
      <c r="E268" s="130">
        <f>E271+E269</f>
        <v>2722</v>
      </c>
    </row>
    <row r="269" spans="1:5" outlineLevel="6" x14ac:dyDescent="0.25">
      <c r="A269" s="59" t="s">
        <v>113</v>
      </c>
      <c r="B269" s="60" t="s">
        <v>99</v>
      </c>
      <c r="C269" s="60" t="s">
        <v>220</v>
      </c>
      <c r="D269" s="60" t="s">
        <v>114</v>
      </c>
      <c r="E269" s="130">
        <f>E270</f>
        <v>300</v>
      </c>
    </row>
    <row r="270" spans="1:5" ht="37.5" outlineLevel="6" x14ac:dyDescent="0.25">
      <c r="A270" s="59" t="s">
        <v>120</v>
      </c>
      <c r="B270" s="60" t="s">
        <v>99</v>
      </c>
      <c r="C270" s="60" t="s">
        <v>220</v>
      </c>
      <c r="D270" s="60" t="s">
        <v>121</v>
      </c>
      <c r="E270" s="130">
        <v>300</v>
      </c>
    </row>
    <row r="271" spans="1:5" ht="37.5" outlineLevel="5" x14ac:dyDescent="0.25">
      <c r="A271" s="59" t="s">
        <v>53</v>
      </c>
      <c r="B271" s="60" t="s">
        <v>99</v>
      </c>
      <c r="C271" s="60" t="s">
        <v>220</v>
      </c>
      <c r="D271" s="60" t="s">
        <v>54</v>
      </c>
      <c r="E271" s="130">
        <f>E272</f>
        <v>2422</v>
      </c>
    </row>
    <row r="272" spans="1:5" outlineLevel="6" x14ac:dyDescent="0.25">
      <c r="A272" s="59" t="s">
        <v>96</v>
      </c>
      <c r="B272" s="60" t="s">
        <v>99</v>
      </c>
      <c r="C272" s="60" t="s">
        <v>220</v>
      </c>
      <c r="D272" s="60" t="s">
        <v>97</v>
      </c>
      <c r="E272" s="130">
        <v>2422</v>
      </c>
    </row>
    <row r="273" spans="1:9" outlineLevel="4" x14ac:dyDescent="0.25">
      <c r="A273" s="59" t="s">
        <v>101</v>
      </c>
      <c r="B273" s="60" t="s">
        <v>99</v>
      </c>
      <c r="C273" s="60" t="s">
        <v>221</v>
      </c>
      <c r="D273" s="60" t="s">
        <v>8</v>
      </c>
      <c r="E273" s="130">
        <f>E274</f>
        <v>74</v>
      </c>
    </row>
    <row r="274" spans="1:9" ht="20.25" customHeight="1" outlineLevel="5" x14ac:dyDescent="0.25">
      <c r="A274" s="59" t="s">
        <v>18</v>
      </c>
      <c r="B274" s="60" t="s">
        <v>99</v>
      </c>
      <c r="C274" s="60" t="s">
        <v>221</v>
      </c>
      <c r="D274" s="60" t="s">
        <v>19</v>
      </c>
      <c r="E274" s="130">
        <f>E275</f>
        <v>74</v>
      </c>
    </row>
    <row r="275" spans="1:9" ht="37.5" outlineLevel="6" x14ac:dyDescent="0.25">
      <c r="A275" s="59" t="s">
        <v>20</v>
      </c>
      <c r="B275" s="60" t="s">
        <v>99</v>
      </c>
      <c r="C275" s="60" t="s">
        <v>221</v>
      </c>
      <c r="D275" s="60" t="s">
        <v>21</v>
      </c>
      <c r="E275" s="130">
        <v>74</v>
      </c>
    </row>
    <row r="276" spans="1:9" outlineLevel="1" x14ac:dyDescent="0.25">
      <c r="A276" s="59" t="s">
        <v>148</v>
      </c>
      <c r="B276" s="60" t="s">
        <v>149</v>
      </c>
      <c r="C276" s="60" t="s">
        <v>163</v>
      </c>
      <c r="D276" s="60" t="s">
        <v>8</v>
      </c>
      <c r="E276" s="130">
        <f>E277</f>
        <v>16155.9</v>
      </c>
    </row>
    <row r="277" spans="1:9" ht="37.5" outlineLevel="2" x14ac:dyDescent="0.25">
      <c r="A277" s="59" t="s">
        <v>403</v>
      </c>
      <c r="B277" s="60" t="s">
        <v>149</v>
      </c>
      <c r="C277" s="60" t="s">
        <v>199</v>
      </c>
      <c r="D277" s="60" t="s">
        <v>8</v>
      </c>
      <c r="E277" s="130">
        <f>E278+E283+E290</f>
        <v>16155.9</v>
      </c>
    </row>
    <row r="278" spans="1:9" ht="37.5" outlineLevel="4" x14ac:dyDescent="0.25">
      <c r="A278" s="59" t="s">
        <v>13</v>
      </c>
      <c r="B278" s="60" t="s">
        <v>149</v>
      </c>
      <c r="C278" s="60" t="s">
        <v>222</v>
      </c>
      <c r="D278" s="60" t="s">
        <v>8</v>
      </c>
      <c r="E278" s="130">
        <f>E279+E281</f>
        <v>2589.2000000000003</v>
      </c>
    </row>
    <row r="279" spans="1:9" ht="59.25" customHeight="1" outlineLevel="5" x14ac:dyDescent="0.25">
      <c r="A279" s="59" t="s">
        <v>14</v>
      </c>
      <c r="B279" s="60" t="s">
        <v>149</v>
      </c>
      <c r="C279" s="60" t="s">
        <v>222</v>
      </c>
      <c r="D279" s="60" t="s">
        <v>15</v>
      </c>
      <c r="E279" s="130">
        <f>E280</f>
        <v>2547.4</v>
      </c>
    </row>
    <row r="280" spans="1:9" ht="20.25" customHeight="1" outlineLevel="6" x14ac:dyDescent="0.25">
      <c r="A280" s="59" t="s">
        <v>16</v>
      </c>
      <c r="B280" s="60" t="s">
        <v>149</v>
      </c>
      <c r="C280" s="60" t="s">
        <v>222</v>
      </c>
      <c r="D280" s="60" t="s">
        <v>17</v>
      </c>
      <c r="E280" s="130">
        <v>2547.4</v>
      </c>
    </row>
    <row r="281" spans="1:9" ht="20.25" customHeight="1" outlineLevel="5" x14ac:dyDescent="0.25">
      <c r="A281" s="59" t="s">
        <v>18</v>
      </c>
      <c r="B281" s="60" t="s">
        <v>149</v>
      </c>
      <c r="C281" s="60" t="s">
        <v>222</v>
      </c>
      <c r="D281" s="60" t="s">
        <v>19</v>
      </c>
      <c r="E281" s="130">
        <f>E282</f>
        <v>41.8</v>
      </c>
    </row>
    <row r="282" spans="1:9" ht="37.5" outlineLevel="6" x14ac:dyDescent="0.25">
      <c r="A282" s="59" t="s">
        <v>20</v>
      </c>
      <c r="B282" s="60" t="s">
        <v>149</v>
      </c>
      <c r="C282" s="60" t="s">
        <v>222</v>
      </c>
      <c r="D282" s="60" t="s">
        <v>21</v>
      </c>
      <c r="E282" s="130">
        <v>41.8</v>
      </c>
    </row>
    <row r="283" spans="1:9" ht="37.5" outlineLevel="4" x14ac:dyDescent="0.25">
      <c r="A283" s="59" t="s">
        <v>49</v>
      </c>
      <c r="B283" s="60" t="s">
        <v>149</v>
      </c>
      <c r="C283" s="60" t="s">
        <v>223</v>
      </c>
      <c r="D283" s="60" t="s">
        <v>8</v>
      </c>
      <c r="E283" s="130">
        <f>E284+E286+E288</f>
        <v>12078.4</v>
      </c>
      <c r="I283" s="1" t="s">
        <v>70</v>
      </c>
    </row>
    <row r="284" spans="1:9" ht="57.75" customHeight="1" outlineLevel="5" x14ac:dyDescent="0.25">
      <c r="A284" s="59" t="s">
        <v>14</v>
      </c>
      <c r="B284" s="60" t="s">
        <v>149</v>
      </c>
      <c r="C284" s="60" t="s">
        <v>223</v>
      </c>
      <c r="D284" s="60" t="s">
        <v>15</v>
      </c>
      <c r="E284" s="130">
        <f>E285</f>
        <v>9460.2999999999993</v>
      </c>
    </row>
    <row r="285" spans="1:9" outlineLevel="6" x14ac:dyDescent="0.25">
      <c r="A285" s="59" t="s">
        <v>50</v>
      </c>
      <c r="B285" s="60" t="s">
        <v>149</v>
      </c>
      <c r="C285" s="60" t="s">
        <v>223</v>
      </c>
      <c r="D285" s="60" t="s">
        <v>51</v>
      </c>
      <c r="E285" s="130">
        <v>9460.2999999999993</v>
      </c>
    </row>
    <row r="286" spans="1:9" ht="20.25" customHeight="1" outlineLevel="5" x14ac:dyDescent="0.25">
      <c r="A286" s="59" t="s">
        <v>18</v>
      </c>
      <c r="B286" s="60" t="s">
        <v>149</v>
      </c>
      <c r="C286" s="60" t="s">
        <v>223</v>
      </c>
      <c r="D286" s="60" t="s">
        <v>19</v>
      </c>
      <c r="E286" s="130">
        <f>E287</f>
        <v>2561.6999999999998</v>
      </c>
    </row>
    <row r="287" spans="1:9" ht="37.5" outlineLevel="6" x14ac:dyDescent="0.25">
      <c r="A287" s="59" t="s">
        <v>20</v>
      </c>
      <c r="B287" s="60" t="s">
        <v>149</v>
      </c>
      <c r="C287" s="60" t="s">
        <v>223</v>
      </c>
      <c r="D287" s="60" t="s">
        <v>21</v>
      </c>
      <c r="E287" s="130">
        <v>2561.6999999999998</v>
      </c>
    </row>
    <row r="288" spans="1:9" outlineLevel="5" x14ac:dyDescent="0.25">
      <c r="A288" s="59" t="s">
        <v>22</v>
      </c>
      <c r="B288" s="60" t="s">
        <v>149</v>
      </c>
      <c r="C288" s="60" t="s">
        <v>223</v>
      </c>
      <c r="D288" s="60" t="s">
        <v>23</v>
      </c>
      <c r="E288" s="130">
        <f>E289</f>
        <v>56.4</v>
      </c>
    </row>
    <row r="289" spans="1:5" outlineLevel="6" x14ac:dyDescent="0.25">
      <c r="A289" s="59" t="s">
        <v>24</v>
      </c>
      <c r="B289" s="60" t="s">
        <v>149</v>
      </c>
      <c r="C289" s="60" t="s">
        <v>223</v>
      </c>
      <c r="D289" s="60" t="s">
        <v>25</v>
      </c>
      <c r="E289" s="130">
        <v>56.4</v>
      </c>
    </row>
    <row r="290" spans="1:5" ht="37.5" outlineLevel="6" x14ac:dyDescent="0.25">
      <c r="A290" s="68" t="s">
        <v>52</v>
      </c>
      <c r="B290" s="60" t="s">
        <v>149</v>
      </c>
      <c r="C290" s="60" t="s">
        <v>224</v>
      </c>
      <c r="D290" s="60" t="s">
        <v>8</v>
      </c>
      <c r="E290" s="130">
        <f>E291</f>
        <v>1488.3</v>
      </c>
    </row>
    <row r="291" spans="1:5" ht="37.5" outlineLevel="6" x14ac:dyDescent="0.25">
      <c r="A291" s="59" t="s">
        <v>53</v>
      </c>
      <c r="B291" s="60" t="s">
        <v>149</v>
      </c>
      <c r="C291" s="60" t="s">
        <v>224</v>
      </c>
      <c r="D291" s="60" t="s">
        <v>54</v>
      </c>
      <c r="E291" s="130">
        <f>E292</f>
        <v>1488.3</v>
      </c>
    </row>
    <row r="292" spans="1:5" outlineLevel="6" x14ac:dyDescent="0.25">
      <c r="A292" s="59" t="s">
        <v>55</v>
      </c>
      <c r="B292" s="60" t="s">
        <v>149</v>
      </c>
      <c r="C292" s="60" t="s">
        <v>224</v>
      </c>
      <c r="D292" s="60" t="s">
        <v>56</v>
      </c>
      <c r="E292" s="130">
        <v>1488.3</v>
      </c>
    </row>
    <row r="293" spans="1:5" s="3" customFormat="1" x14ac:dyDescent="0.25">
      <c r="A293" s="57" t="s">
        <v>102</v>
      </c>
      <c r="B293" s="58" t="s">
        <v>103</v>
      </c>
      <c r="C293" s="58" t="s">
        <v>163</v>
      </c>
      <c r="D293" s="58" t="s">
        <v>8</v>
      </c>
      <c r="E293" s="129">
        <f>E294</f>
        <v>6463.18</v>
      </c>
    </row>
    <row r="294" spans="1:5" outlineLevel="1" x14ac:dyDescent="0.25">
      <c r="A294" s="59" t="s">
        <v>104</v>
      </c>
      <c r="B294" s="60" t="s">
        <v>105</v>
      </c>
      <c r="C294" s="60" t="s">
        <v>163</v>
      </c>
      <c r="D294" s="60" t="s">
        <v>8</v>
      </c>
      <c r="E294" s="130">
        <f>E295</f>
        <v>6463.18</v>
      </c>
    </row>
    <row r="295" spans="1:5" ht="37.5" outlineLevel="2" x14ac:dyDescent="0.25">
      <c r="A295" s="59" t="s">
        <v>407</v>
      </c>
      <c r="B295" s="60" t="s">
        <v>105</v>
      </c>
      <c r="C295" s="60" t="s">
        <v>197</v>
      </c>
      <c r="D295" s="60" t="s">
        <v>8</v>
      </c>
      <c r="E295" s="130">
        <f>E299+E296</f>
        <v>6463.18</v>
      </c>
    </row>
    <row r="296" spans="1:5" ht="37.5" outlineLevel="6" x14ac:dyDescent="0.25">
      <c r="A296" s="68" t="s">
        <v>107</v>
      </c>
      <c r="B296" s="60" t="s">
        <v>105</v>
      </c>
      <c r="C296" s="60" t="s">
        <v>202</v>
      </c>
      <c r="D296" s="60" t="s">
        <v>8</v>
      </c>
      <c r="E296" s="130">
        <f>E297</f>
        <v>5832.18</v>
      </c>
    </row>
    <row r="297" spans="1:5" ht="37.5" outlineLevel="6" x14ac:dyDescent="0.25">
      <c r="A297" s="59" t="s">
        <v>53</v>
      </c>
      <c r="B297" s="60" t="s">
        <v>105</v>
      </c>
      <c r="C297" s="60" t="s">
        <v>202</v>
      </c>
      <c r="D297" s="60" t="s">
        <v>54</v>
      </c>
      <c r="E297" s="130">
        <f>E298</f>
        <v>5832.18</v>
      </c>
    </row>
    <row r="298" spans="1:5" outlineLevel="6" x14ac:dyDescent="0.25">
      <c r="A298" s="59" t="s">
        <v>96</v>
      </c>
      <c r="B298" s="60" t="s">
        <v>105</v>
      </c>
      <c r="C298" s="60" t="s">
        <v>202</v>
      </c>
      <c r="D298" s="60" t="s">
        <v>97</v>
      </c>
      <c r="E298" s="130">
        <v>5832.18</v>
      </c>
    </row>
    <row r="299" spans="1:5" outlineLevel="4" x14ac:dyDescent="0.25">
      <c r="A299" s="59" t="s">
        <v>106</v>
      </c>
      <c r="B299" s="60" t="s">
        <v>105</v>
      </c>
      <c r="C299" s="60" t="s">
        <v>201</v>
      </c>
      <c r="D299" s="60" t="s">
        <v>8</v>
      </c>
      <c r="E299" s="130">
        <f>E300+E302</f>
        <v>631</v>
      </c>
    </row>
    <row r="300" spans="1:5" ht="37.5" outlineLevel="5" x14ac:dyDescent="0.25">
      <c r="A300" s="59" t="s">
        <v>53</v>
      </c>
      <c r="B300" s="60" t="s">
        <v>105</v>
      </c>
      <c r="C300" s="60" t="s">
        <v>201</v>
      </c>
      <c r="D300" s="60" t="s">
        <v>54</v>
      </c>
      <c r="E300" s="130">
        <f>E301</f>
        <v>517</v>
      </c>
    </row>
    <row r="301" spans="1:5" outlineLevel="6" x14ac:dyDescent="0.25">
      <c r="A301" s="59" t="s">
        <v>96</v>
      </c>
      <c r="B301" s="60" t="s">
        <v>105</v>
      </c>
      <c r="C301" s="60" t="s">
        <v>201</v>
      </c>
      <c r="D301" s="60" t="s">
        <v>97</v>
      </c>
      <c r="E301" s="130">
        <v>517</v>
      </c>
    </row>
    <row r="302" spans="1:5" ht="37.5" outlineLevel="6" x14ac:dyDescent="0.25">
      <c r="A302" s="59" t="s">
        <v>53</v>
      </c>
      <c r="B302" s="60" t="s">
        <v>105</v>
      </c>
      <c r="C302" s="60" t="s">
        <v>201</v>
      </c>
      <c r="D302" s="60" t="s">
        <v>54</v>
      </c>
      <c r="E302" s="130">
        <f>E303</f>
        <v>114</v>
      </c>
    </row>
    <row r="303" spans="1:5" ht="40.5" customHeight="1" outlineLevel="6" x14ac:dyDescent="0.25">
      <c r="A303" s="59" t="s">
        <v>455</v>
      </c>
      <c r="B303" s="60" t="s">
        <v>105</v>
      </c>
      <c r="C303" s="60" t="s">
        <v>201</v>
      </c>
      <c r="D303" s="60" t="s">
        <v>452</v>
      </c>
      <c r="E303" s="130">
        <v>114</v>
      </c>
    </row>
    <row r="304" spans="1:5" s="3" customFormat="1" x14ac:dyDescent="0.25">
      <c r="A304" s="57" t="s">
        <v>108</v>
      </c>
      <c r="B304" s="58" t="s">
        <v>109</v>
      </c>
      <c r="C304" s="58" t="s">
        <v>163</v>
      </c>
      <c r="D304" s="58" t="s">
        <v>8</v>
      </c>
      <c r="E304" s="129">
        <f>E305+E320+E310</f>
        <v>6909.91</v>
      </c>
    </row>
    <row r="305" spans="1:5" outlineLevel="1" x14ac:dyDescent="0.25">
      <c r="A305" s="59" t="s">
        <v>110</v>
      </c>
      <c r="B305" s="60" t="s">
        <v>111</v>
      </c>
      <c r="C305" s="60" t="s">
        <v>163</v>
      </c>
      <c r="D305" s="60" t="s">
        <v>8</v>
      </c>
      <c r="E305" s="130">
        <f>E306</f>
        <v>3146.41</v>
      </c>
    </row>
    <row r="306" spans="1:5" outlineLevel="3" x14ac:dyDescent="0.25">
      <c r="A306" s="59" t="s">
        <v>296</v>
      </c>
      <c r="B306" s="60" t="s">
        <v>111</v>
      </c>
      <c r="C306" s="60" t="s">
        <v>164</v>
      </c>
      <c r="D306" s="60" t="s">
        <v>8</v>
      </c>
      <c r="E306" s="130">
        <f>E307</f>
        <v>3146.41</v>
      </c>
    </row>
    <row r="307" spans="1:5" outlineLevel="4" x14ac:dyDescent="0.25">
      <c r="A307" s="59" t="s">
        <v>112</v>
      </c>
      <c r="B307" s="60" t="s">
        <v>111</v>
      </c>
      <c r="C307" s="60" t="s">
        <v>203</v>
      </c>
      <c r="D307" s="60" t="s">
        <v>8</v>
      </c>
      <c r="E307" s="130">
        <f>E308</f>
        <v>3146.41</v>
      </c>
    </row>
    <row r="308" spans="1:5" outlineLevel="5" x14ac:dyDescent="0.25">
      <c r="A308" s="59" t="s">
        <v>113</v>
      </c>
      <c r="B308" s="60" t="s">
        <v>111</v>
      </c>
      <c r="C308" s="60" t="s">
        <v>203</v>
      </c>
      <c r="D308" s="60" t="s">
        <v>114</v>
      </c>
      <c r="E308" s="130">
        <f>E309</f>
        <v>3146.41</v>
      </c>
    </row>
    <row r="309" spans="1:5" outlineLevel="6" x14ac:dyDescent="0.25">
      <c r="A309" s="59" t="s">
        <v>115</v>
      </c>
      <c r="B309" s="60" t="s">
        <v>111</v>
      </c>
      <c r="C309" s="60" t="s">
        <v>203</v>
      </c>
      <c r="D309" s="60" t="s">
        <v>116</v>
      </c>
      <c r="E309" s="130">
        <v>3146.41</v>
      </c>
    </row>
    <row r="310" spans="1:5" outlineLevel="6" x14ac:dyDescent="0.25">
      <c r="A310" s="59" t="s">
        <v>117</v>
      </c>
      <c r="B310" s="60" t="s">
        <v>118</v>
      </c>
      <c r="C310" s="60" t="s">
        <v>163</v>
      </c>
      <c r="D310" s="60" t="s">
        <v>8</v>
      </c>
      <c r="E310" s="130">
        <f>E311</f>
        <v>383.5</v>
      </c>
    </row>
    <row r="311" spans="1:5" ht="37.5" outlineLevel="6" x14ac:dyDescent="0.25">
      <c r="A311" s="59" t="s">
        <v>411</v>
      </c>
      <c r="B311" s="60" t="s">
        <v>118</v>
      </c>
      <c r="C311" s="60" t="s">
        <v>170</v>
      </c>
      <c r="D311" s="60" t="s">
        <v>8</v>
      </c>
      <c r="E311" s="130">
        <f>E312+E316</f>
        <v>383.5</v>
      </c>
    </row>
    <row r="312" spans="1:5" outlineLevel="6" x14ac:dyDescent="0.25">
      <c r="A312" s="59" t="s">
        <v>424</v>
      </c>
      <c r="B312" s="60" t="s">
        <v>118</v>
      </c>
      <c r="C312" s="60" t="s">
        <v>204</v>
      </c>
      <c r="D312" s="60" t="s">
        <v>8</v>
      </c>
      <c r="E312" s="130">
        <f>E313</f>
        <v>210</v>
      </c>
    </row>
    <row r="313" spans="1:5" ht="37.5" outlineLevel="6" x14ac:dyDescent="0.25">
      <c r="A313" s="59" t="s">
        <v>122</v>
      </c>
      <c r="B313" s="60" t="s">
        <v>118</v>
      </c>
      <c r="C313" s="60" t="s">
        <v>205</v>
      </c>
      <c r="D313" s="60" t="s">
        <v>8</v>
      </c>
      <c r="E313" s="130">
        <f>E314</f>
        <v>210</v>
      </c>
    </row>
    <row r="314" spans="1:5" outlineLevel="6" x14ac:dyDescent="0.25">
      <c r="A314" s="59" t="s">
        <v>113</v>
      </c>
      <c r="B314" s="60" t="s">
        <v>118</v>
      </c>
      <c r="C314" s="60" t="s">
        <v>205</v>
      </c>
      <c r="D314" s="60" t="s">
        <v>114</v>
      </c>
      <c r="E314" s="130">
        <f>E315</f>
        <v>210</v>
      </c>
    </row>
    <row r="315" spans="1:5" ht="37.5" outlineLevel="6" x14ac:dyDescent="0.25">
      <c r="A315" s="59" t="s">
        <v>120</v>
      </c>
      <c r="B315" s="60" t="s">
        <v>118</v>
      </c>
      <c r="C315" s="60" t="s">
        <v>205</v>
      </c>
      <c r="D315" s="60" t="s">
        <v>121</v>
      </c>
      <c r="E315" s="130">
        <v>210</v>
      </c>
    </row>
    <row r="316" spans="1:5" ht="37.5" outlineLevel="6" x14ac:dyDescent="0.25">
      <c r="A316" s="59" t="s">
        <v>119</v>
      </c>
      <c r="B316" s="60" t="s">
        <v>118</v>
      </c>
      <c r="C316" s="60" t="s">
        <v>464</v>
      </c>
      <c r="D316" s="60" t="s">
        <v>8</v>
      </c>
      <c r="E316" s="130">
        <f>E317</f>
        <v>173.5</v>
      </c>
    </row>
    <row r="317" spans="1:5" outlineLevel="6" x14ac:dyDescent="0.25">
      <c r="A317" s="59" t="s">
        <v>113</v>
      </c>
      <c r="B317" s="60" t="s">
        <v>118</v>
      </c>
      <c r="C317" s="60" t="s">
        <v>464</v>
      </c>
      <c r="D317" s="60" t="s">
        <v>114</v>
      </c>
      <c r="E317" s="130">
        <f>E318</f>
        <v>173.5</v>
      </c>
    </row>
    <row r="318" spans="1:5" ht="37.5" outlineLevel="6" x14ac:dyDescent="0.25">
      <c r="A318" s="59" t="s">
        <v>120</v>
      </c>
      <c r="B318" s="60" t="s">
        <v>118</v>
      </c>
      <c r="C318" s="60" t="s">
        <v>464</v>
      </c>
      <c r="D318" s="60" t="s">
        <v>121</v>
      </c>
      <c r="E318" s="130">
        <v>173.5</v>
      </c>
    </row>
    <row r="319" spans="1:5" outlineLevel="1" x14ac:dyDescent="0.25">
      <c r="A319" s="59" t="s">
        <v>155</v>
      </c>
      <c r="B319" s="60" t="s">
        <v>156</v>
      </c>
      <c r="C319" s="60" t="s">
        <v>163</v>
      </c>
      <c r="D319" s="60" t="s">
        <v>8</v>
      </c>
      <c r="E319" s="130">
        <f>E320</f>
        <v>3380</v>
      </c>
    </row>
    <row r="320" spans="1:5" ht="37.5" outlineLevel="2" x14ac:dyDescent="0.25">
      <c r="A320" s="59" t="s">
        <v>403</v>
      </c>
      <c r="B320" s="60" t="s">
        <v>156</v>
      </c>
      <c r="C320" s="60" t="s">
        <v>199</v>
      </c>
      <c r="D320" s="60" t="s">
        <v>8</v>
      </c>
      <c r="E320" s="130">
        <f>E321</f>
        <v>3380</v>
      </c>
    </row>
    <row r="321" spans="1:5" ht="37.5" outlineLevel="3" x14ac:dyDescent="0.25">
      <c r="A321" s="59" t="s">
        <v>404</v>
      </c>
      <c r="B321" s="60" t="s">
        <v>156</v>
      </c>
      <c r="C321" s="60" t="s">
        <v>200</v>
      </c>
      <c r="D321" s="60" t="s">
        <v>8</v>
      </c>
      <c r="E321" s="130">
        <f>E322</f>
        <v>3380</v>
      </c>
    </row>
    <row r="322" spans="1:5" ht="114" customHeight="1" outlineLevel="4" x14ac:dyDescent="0.25">
      <c r="A322" s="39" t="s">
        <v>511</v>
      </c>
      <c r="B322" s="60" t="s">
        <v>156</v>
      </c>
      <c r="C322" s="60" t="s">
        <v>225</v>
      </c>
      <c r="D322" s="60" t="s">
        <v>8</v>
      </c>
      <c r="E322" s="130">
        <f>E323+E325</f>
        <v>3380</v>
      </c>
    </row>
    <row r="323" spans="1:5" ht="19.5" customHeight="1" outlineLevel="5" x14ac:dyDescent="0.25">
      <c r="A323" s="59" t="s">
        <v>18</v>
      </c>
      <c r="B323" s="60" t="s">
        <v>156</v>
      </c>
      <c r="C323" s="60" t="s">
        <v>225</v>
      </c>
      <c r="D323" s="60" t="s">
        <v>19</v>
      </c>
      <c r="E323" s="130">
        <f>E324</f>
        <v>25</v>
      </c>
    </row>
    <row r="324" spans="1:5" ht="37.5" outlineLevel="6" x14ac:dyDescent="0.25">
      <c r="A324" s="59" t="s">
        <v>20</v>
      </c>
      <c r="B324" s="60" t="s">
        <v>156</v>
      </c>
      <c r="C324" s="60" t="s">
        <v>225</v>
      </c>
      <c r="D324" s="60" t="s">
        <v>21</v>
      </c>
      <c r="E324" s="130">
        <v>25</v>
      </c>
    </row>
    <row r="325" spans="1:5" outlineLevel="5" x14ac:dyDescent="0.25">
      <c r="A325" s="59" t="s">
        <v>113</v>
      </c>
      <c r="B325" s="60" t="s">
        <v>156</v>
      </c>
      <c r="C325" s="60" t="s">
        <v>225</v>
      </c>
      <c r="D325" s="60" t="s">
        <v>114</v>
      </c>
      <c r="E325" s="130">
        <f>E326</f>
        <v>3355</v>
      </c>
    </row>
    <row r="326" spans="1:5" ht="37.5" outlineLevel="6" x14ac:dyDescent="0.25">
      <c r="A326" s="59" t="s">
        <v>120</v>
      </c>
      <c r="B326" s="60" t="s">
        <v>156</v>
      </c>
      <c r="C326" s="60" t="s">
        <v>225</v>
      </c>
      <c r="D326" s="60" t="s">
        <v>121</v>
      </c>
      <c r="E326" s="130">
        <v>3355</v>
      </c>
    </row>
    <row r="327" spans="1:5" s="3" customFormat="1" x14ac:dyDescent="0.25">
      <c r="A327" s="57" t="s">
        <v>123</v>
      </c>
      <c r="B327" s="58" t="s">
        <v>124</v>
      </c>
      <c r="C327" s="58" t="s">
        <v>163</v>
      </c>
      <c r="D327" s="58" t="s">
        <v>8</v>
      </c>
      <c r="E327" s="129">
        <f>E328</f>
        <v>561</v>
      </c>
    </row>
    <row r="328" spans="1:5" outlineLevel="1" x14ac:dyDescent="0.25">
      <c r="A328" s="59" t="s">
        <v>125</v>
      </c>
      <c r="B328" s="60" t="s">
        <v>126</v>
      </c>
      <c r="C328" s="60" t="s">
        <v>163</v>
      </c>
      <c r="D328" s="60" t="s">
        <v>8</v>
      </c>
      <c r="E328" s="130">
        <f>E329</f>
        <v>561</v>
      </c>
    </row>
    <row r="329" spans="1:5" ht="37.5" outlineLevel="2" x14ac:dyDescent="0.25">
      <c r="A329" s="59" t="s">
        <v>427</v>
      </c>
      <c r="B329" s="60" t="s">
        <v>126</v>
      </c>
      <c r="C329" s="60" t="s">
        <v>300</v>
      </c>
      <c r="D329" s="60" t="s">
        <v>8</v>
      </c>
      <c r="E329" s="130">
        <f>E330</f>
        <v>561</v>
      </c>
    </row>
    <row r="330" spans="1:5" outlineLevel="4" x14ac:dyDescent="0.25">
      <c r="A330" s="59" t="s">
        <v>127</v>
      </c>
      <c r="B330" s="60" t="s">
        <v>126</v>
      </c>
      <c r="C330" s="60" t="s">
        <v>301</v>
      </c>
      <c r="D330" s="60" t="s">
        <v>8</v>
      </c>
      <c r="E330" s="130">
        <f>E331</f>
        <v>561</v>
      </c>
    </row>
    <row r="331" spans="1:5" ht="19.5" customHeight="1" outlineLevel="5" x14ac:dyDescent="0.25">
      <c r="A331" s="59" t="s">
        <v>18</v>
      </c>
      <c r="B331" s="60" t="s">
        <v>126</v>
      </c>
      <c r="C331" s="60" t="s">
        <v>301</v>
      </c>
      <c r="D331" s="60" t="s">
        <v>19</v>
      </c>
      <c r="E331" s="130">
        <f>E332</f>
        <v>561</v>
      </c>
    </row>
    <row r="332" spans="1:5" ht="37.5" outlineLevel="6" x14ac:dyDescent="0.25">
      <c r="A332" s="59" t="s">
        <v>20</v>
      </c>
      <c r="B332" s="60" t="s">
        <v>126</v>
      </c>
      <c r="C332" s="60" t="s">
        <v>301</v>
      </c>
      <c r="D332" s="60" t="s">
        <v>21</v>
      </c>
      <c r="E332" s="130">
        <v>561</v>
      </c>
    </row>
    <row r="333" spans="1:5" s="3" customFormat="1" x14ac:dyDescent="0.25">
      <c r="A333" s="57" t="s">
        <v>128</v>
      </c>
      <c r="B333" s="58" t="s">
        <v>129</v>
      </c>
      <c r="C333" s="58" t="s">
        <v>163</v>
      </c>
      <c r="D333" s="58" t="s">
        <v>8</v>
      </c>
      <c r="E333" s="129">
        <f t="shared" ref="E333:E338" si="0">E334</f>
        <v>810.96</v>
      </c>
    </row>
    <row r="334" spans="1:5" outlineLevel="1" x14ac:dyDescent="0.25">
      <c r="A334" s="59" t="s">
        <v>130</v>
      </c>
      <c r="B334" s="60" t="s">
        <v>131</v>
      </c>
      <c r="C334" s="60" t="s">
        <v>163</v>
      </c>
      <c r="D334" s="60" t="s">
        <v>8</v>
      </c>
      <c r="E334" s="130">
        <f t="shared" si="0"/>
        <v>810.96</v>
      </c>
    </row>
    <row r="335" spans="1:5" ht="37.5" outlineLevel="2" x14ac:dyDescent="0.25">
      <c r="A335" s="59" t="s">
        <v>414</v>
      </c>
      <c r="B335" s="60" t="s">
        <v>131</v>
      </c>
      <c r="C335" s="60" t="s">
        <v>166</v>
      </c>
      <c r="D335" s="60" t="s">
        <v>8</v>
      </c>
      <c r="E335" s="130">
        <f t="shared" si="0"/>
        <v>810.96</v>
      </c>
    </row>
    <row r="336" spans="1:5" ht="56.25" outlineLevel="3" x14ac:dyDescent="0.25">
      <c r="A336" s="65" t="s">
        <v>422</v>
      </c>
      <c r="B336" s="60" t="s">
        <v>131</v>
      </c>
      <c r="C336" s="60" t="s">
        <v>395</v>
      </c>
      <c r="D336" s="60" t="s">
        <v>8</v>
      </c>
      <c r="E336" s="130">
        <f t="shared" si="0"/>
        <v>810.96</v>
      </c>
    </row>
    <row r="337" spans="1:7" ht="37.5" outlineLevel="4" x14ac:dyDescent="0.25">
      <c r="A337" s="59" t="s">
        <v>132</v>
      </c>
      <c r="B337" s="60" t="s">
        <v>131</v>
      </c>
      <c r="C337" s="60" t="s">
        <v>396</v>
      </c>
      <c r="D337" s="60" t="s">
        <v>8</v>
      </c>
      <c r="E337" s="130">
        <f t="shared" si="0"/>
        <v>810.96</v>
      </c>
    </row>
    <row r="338" spans="1:7" ht="37.5" outlineLevel="5" x14ac:dyDescent="0.25">
      <c r="A338" s="59" t="s">
        <v>53</v>
      </c>
      <c r="B338" s="60" t="s">
        <v>131</v>
      </c>
      <c r="C338" s="60" t="s">
        <v>396</v>
      </c>
      <c r="D338" s="60" t="s">
        <v>54</v>
      </c>
      <c r="E338" s="130">
        <f t="shared" si="0"/>
        <v>810.96</v>
      </c>
    </row>
    <row r="339" spans="1:7" outlineLevel="6" x14ac:dyDescent="0.25">
      <c r="A339" s="59" t="s">
        <v>55</v>
      </c>
      <c r="B339" s="60" t="s">
        <v>131</v>
      </c>
      <c r="C339" s="60" t="s">
        <v>396</v>
      </c>
      <c r="D339" s="60" t="s">
        <v>56</v>
      </c>
      <c r="E339" s="130">
        <f>440.63+370.33</f>
        <v>810.96</v>
      </c>
    </row>
    <row r="340" spans="1:7" s="3" customFormat="1" ht="56.25" x14ac:dyDescent="0.25">
      <c r="A340" s="57" t="s">
        <v>33</v>
      </c>
      <c r="B340" s="58" t="s">
        <v>34</v>
      </c>
      <c r="C340" s="58" t="s">
        <v>163</v>
      </c>
      <c r="D340" s="58" t="s">
        <v>8</v>
      </c>
      <c r="E340" s="129">
        <f>E341</f>
        <v>16187</v>
      </c>
    </row>
    <row r="341" spans="1:7" ht="37.5" outlineLevel="1" x14ac:dyDescent="0.25">
      <c r="A341" s="59" t="s">
        <v>35</v>
      </c>
      <c r="B341" s="60" t="s">
        <v>36</v>
      </c>
      <c r="C341" s="60" t="s">
        <v>163</v>
      </c>
      <c r="D341" s="60" t="s">
        <v>8</v>
      </c>
      <c r="E341" s="130">
        <f>E342</f>
        <v>16187</v>
      </c>
    </row>
    <row r="342" spans="1:7" ht="37.5" outlineLevel="2" x14ac:dyDescent="0.25">
      <c r="A342" s="59" t="s">
        <v>411</v>
      </c>
      <c r="B342" s="60" t="s">
        <v>36</v>
      </c>
      <c r="C342" s="60" t="s">
        <v>170</v>
      </c>
      <c r="D342" s="60" t="s">
        <v>8</v>
      </c>
      <c r="E342" s="130">
        <f>E343+E346</f>
        <v>16187</v>
      </c>
    </row>
    <row r="343" spans="1:7" ht="37.5" outlineLevel="4" x14ac:dyDescent="0.25">
      <c r="A343" s="59" t="s">
        <v>37</v>
      </c>
      <c r="B343" s="60" t="s">
        <v>36</v>
      </c>
      <c r="C343" s="60" t="s">
        <v>171</v>
      </c>
      <c r="D343" s="60" t="s">
        <v>8</v>
      </c>
      <c r="E343" s="130">
        <f>E344</f>
        <v>2876.6060000000002</v>
      </c>
    </row>
    <row r="344" spans="1:7" outlineLevel="5" x14ac:dyDescent="0.25">
      <c r="A344" s="59" t="s">
        <v>31</v>
      </c>
      <c r="B344" s="60" t="s">
        <v>36</v>
      </c>
      <c r="C344" s="60" t="s">
        <v>171</v>
      </c>
      <c r="D344" s="60" t="s">
        <v>32</v>
      </c>
      <c r="E344" s="130">
        <f>E345</f>
        <v>2876.6060000000002</v>
      </c>
    </row>
    <row r="345" spans="1:7" outlineLevel="6" x14ac:dyDescent="0.25">
      <c r="A345" s="59" t="s">
        <v>38</v>
      </c>
      <c r="B345" s="60" t="s">
        <v>36</v>
      </c>
      <c r="C345" s="60" t="s">
        <v>171</v>
      </c>
      <c r="D345" s="60" t="s">
        <v>39</v>
      </c>
      <c r="E345" s="130">
        <f>500+2352+24.606</f>
        <v>2876.6060000000002</v>
      </c>
    </row>
    <row r="346" spans="1:7" ht="77.25" customHeight="1" outlineLevel="4" x14ac:dyDescent="0.25">
      <c r="A346" s="39" t="s">
        <v>495</v>
      </c>
      <c r="B346" s="60" t="s">
        <v>36</v>
      </c>
      <c r="C346" s="60" t="s">
        <v>390</v>
      </c>
      <c r="D346" s="60" t="s">
        <v>8</v>
      </c>
      <c r="E346" s="130">
        <f>E347</f>
        <v>13310.394</v>
      </c>
    </row>
    <row r="347" spans="1:7" outlineLevel="5" x14ac:dyDescent="0.25">
      <c r="A347" s="59" t="s">
        <v>31</v>
      </c>
      <c r="B347" s="60" t="s">
        <v>36</v>
      </c>
      <c r="C347" s="60" t="s">
        <v>390</v>
      </c>
      <c r="D347" s="60" t="s">
        <v>32</v>
      </c>
      <c r="E347" s="130">
        <f>E348</f>
        <v>13310.394</v>
      </c>
    </row>
    <row r="348" spans="1:7" outlineLevel="6" x14ac:dyDescent="0.25">
      <c r="A348" s="59" t="s">
        <v>38</v>
      </c>
      <c r="B348" s="60" t="s">
        <v>36</v>
      </c>
      <c r="C348" s="60" t="s">
        <v>390</v>
      </c>
      <c r="D348" s="60" t="s">
        <v>39</v>
      </c>
      <c r="E348" s="130">
        <v>13310.394</v>
      </c>
    </row>
    <row r="349" spans="1:7" s="3" customFormat="1" x14ac:dyDescent="0.3">
      <c r="A349" s="157" t="s">
        <v>150</v>
      </c>
      <c r="B349" s="157"/>
      <c r="C349" s="157"/>
      <c r="D349" s="157"/>
      <c r="E349" s="136">
        <f>E16+E130+E136+E142+E168+E199+E212+E293+E304+E327+E333+E340</f>
        <v>497517.30600000004</v>
      </c>
      <c r="F349" s="10"/>
      <c r="G349" s="10"/>
    </row>
    <row r="350" spans="1:7" x14ac:dyDescent="0.3">
      <c r="A350" s="75"/>
      <c r="B350" s="75"/>
      <c r="C350" s="75"/>
      <c r="D350" s="75"/>
      <c r="E350" s="87"/>
    </row>
    <row r="351" spans="1:7" x14ac:dyDescent="0.3">
      <c r="A351" s="160"/>
      <c r="B351" s="160"/>
      <c r="C351" s="160"/>
      <c r="D351" s="160"/>
      <c r="E351" s="160"/>
    </row>
    <row r="352" spans="1:7" x14ac:dyDescent="0.3">
      <c r="C352" s="88"/>
      <c r="E352" s="89"/>
    </row>
    <row r="353" spans="3:7" x14ac:dyDescent="0.3">
      <c r="C353" s="88"/>
      <c r="E353" s="89"/>
    </row>
    <row r="354" spans="3:7" x14ac:dyDescent="0.3">
      <c r="C354" s="141" t="s">
        <v>371</v>
      </c>
      <c r="D354" s="142"/>
      <c r="E354" s="143">
        <f>E214+E226++E250+E263+E277+E320</f>
        <v>361470.27999999997</v>
      </c>
      <c r="F354" s="140"/>
      <c r="G354" s="140"/>
    </row>
    <row r="355" spans="3:7" x14ac:dyDescent="0.3">
      <c r="C355" s="141" t="s">
        <v>372</v>
      </c>
      <c r="D355" s="142"/>
      <c r="E355" s="143">
        <f>E258+E295</f>
        <v>18614.78</v>
      </c>
      <c r="F355" s="140"/>
      <c r="G355" s="140"/>
    </row>
    <row r="356" spans="3:7" x14ac:dyDescent="0.3">
      <c r="C356" s="141" t="s">
        <v>373</v>
      </c>
      <c r="D356" s="142"/>
      <c r="E356" s="143">
        <f>E201</f>
        <v>175</v>
      </c>
      <c r="F356" s="140"/>
      <c r="G356" s="140"/>
    </row>
    <row r="357" spans="3:7" x14ac:dyDescent="0.3">
      <c r="C357" s="141" t="s">
        <v>374</v>
      </c>
      <c r="D357" s="142"/>
      <c r="E357" s="143">
        <f>E329</f>
        <v>561</v>
      </c>
      <c r="F357" s="140"/>
      <c r="G357" s="140"/>
    </row>
    <row r="358" spans="3:7" x14ac:dyDescent="0.3">
      <c r="C358" s="141" t="s">
        <v>375</v>
      </c>
      <c r="D358" s="142"/>
      <c r="E358" s="143">
        <f>E342+E311+E160+E149</f>
        <v>19454</v>
      </c>
      <c r="F358" s="140"/>
      <c r="G358" s="140"/>
    </row>
    <row r="359" spans="3:7" x14ac:dyDescent="0.3">
      <c r="C359" s="141" t="s">
        <v>376</v>
      </c>
      <c r="D359" s="142"/>
      <c r="E359" s="143">
        <f>E335+E70</f>
        <v>18205.23</v>
      </c>
      <c r="F359" s="140"/>
      <c r="G359" s="140"/>
    </row>
    <row r="360" spans="3:7" x14ac:dyDescent="0.3">
      <c r="C360" s="141" t="s">
        <v>377</v>
      </c>
      <c r="D360" s="142"/>
      <c r="E360" s="143">
        <f>E191+E176+E170+E154</f>
        <v>22523.027999999998</v>
      </c>
      <c r="F360" s="140"/>
      <c r="G360" s="140"/>
    </row>
    <row r="361" spans="3:7" x14ac:dyDescent="0.3">
      <c r="C361" s="141" t="s">
        <v>378</v>
      </c>
      <c r="D361" s="142"/>
      <c r="E361" s="143">
        <f>E90</f>
        <v>6256.0479999999998</v>
      </c>
      <c r="F361" s="140"/>
      <c r="G361" s="140"/>
    </row>
    <row r="362" spans="3:7" x14ac:dyDescent="0.3">
      <c r="C362" s="141" t="s">
        <v>379</v>
      </c>
      <c r="D362" s="142"/>
      <c r="E362" s="143">
        <f>E18+E23+E38+E45+E50+E97+E132+E138+E65+E144+E195+E306</f>
        <v>50257.94</v>
      </c>
      <c r="F362" s="140"/>
      <c r="G362" s="140"/>
    </row>
    <row r="363" spans="3:7" x14ac:dyDescent="0.3">
      <c r="C363" s="141"/>
      <c r="D363" s="142"/>
      <c r="E363" s="143">
        <f>SUM(E354:E362)</f>
        <v>497517.30599999992</v>
      </c>
      <c r="F363" s="140"/>
      <c r="G363" s="140"/>
    </row>
    <row r="364" spans="3:7" x14ac:dyDescent="0.3">
      <c r="C364" s="141"/>
      <c r="D364" s="142"/>
      <c r="E364" s="143"/>
      <c r="F364" s="140"/>
      <c r="G364" s="140"/>
    </row>
    <row r="365" spans="3:7" x14ac:dyDescent="0.3">
      <c r="C365" s="141"/>
      <c r="D365" s="142"/>
      <c r="E365" s="143">
        <f>E349-E363</f>
        <v>0</v>
      </c>
      <c r="F365" s="140"/>
      <c r="G365" s="140"/>
    </row>
    <row r="366" spans="3:7" x14ac:dyDescent="0.3">
      <c r="C366" s="141"/>
      <c r="D366" s="142"/>
      <c r="E366" s="143"/>
      <c r="F366" s="140"/>
      <c r="G366" s="140"/>
    </row>
    <row r="367" spans="3:7" x14ac:dyDescent="0.3">
      <c r="C367" s="141" t="s">
        <v>331</v>
      </c>
      <c r="D367" s="142"/>
      <c r="E367" s="143">
        <f>E216+E219</f>
        <v>80009.7</v>
      </c>
      <c r="F367" s="140"/>
      <c r="G367" s="140"/>
    </row>
    <row r="368" spans="3:7" x14ac:dyDescent="0.3">
      <c r="C368" s="141" t="s">
        <v>333</v>
      </c>
      <c r="D368" s="142"/>
      <c r="E368" s="143">
        <f>E222</f>
        <v>128.69999999999999</v>
      </c>
      <c r="F368" s="140"/>
      <c r="G368" s="140"/>
    </row>
    <row r="369" spans="3:7" x14ac:dyDescent="0.3">
      <c r="C369" s="141" t="s">
        <v>356</v>
      </c>
      <c r="D369" s="142"/>
      <c r="E369" s="143">
        <f>E322</f>
        <v>3380</v>
      </c>
      <c r="F369" s="140"/>
      <c r="G369" s="140"/>
    </row>
    <row r="370" spans="3:7" x14ac:dyDescent="0.3">
      <c r="C370" s="141" t="s">
        <v>334</v>
      </c>
      <c r="D370" s="142"/>
      <c r="E370" s="143">
        <f>E228+E231+E234</f>
        <v>235144.65</v>
      </c>
      <c r="F370" s="140"/>
      <c r="G370" s="140"/>
    </row>
    <row r="371" spans="3:7" x14ac:dyDescent="0.3">
      <c r="C371" s="141" t="s">
        <v>332</v>
      </c>
      <c r="D371" s="142"/>
      <c r="E371" s="143">
        <f>E265+E237+E240</f>
        <v>2246.4</v>
      </c>
      <c r="F371" s="140"/>
      <c r="G371" s="140"/>
    </row>
    <row r="372" spans="3:7" x14ac:dyDescent="0.3">
      <c r="C372" s="141" t="s">
        <v>335</v>
      </c>
      <c r="D372" s="142"/>
      <c r="E372" s="143">
        <f>E246+E268+E243</f>
        <v>6189</v>
      </c>
      <c r="F372" s="140"/>
      <c r="G372" s="140"/>
    </row>
    <row r="373" spans="3:7" x14ac:dyDescent="0.3">
      <c r="C373" s="141" t="s">
        <v>336</v>
      </c>
      <c r="D373" s="142"/>
      <c r="E373" s="143">
        <f>E252</f>
        <v>18071.63</v>
      </c>
      <c r="F373" s="140"/>
      <c r="G373" s="140"/>
    </row>
    <row r="374" spans="3:7" x14ac:dyDescent="0.3">
      <c r="C374" s="141" t="s">
        <v>337</v>
      </c>
      <c r="D374" s="142"/>
      <c r="E374" s="143">
        <f>E255</f>
        <v>70.3</v>
      </c>
      <c r="F374" s="140"/>
      <c r="G374" s="140"/>
    </row>
    <row r="375" spans="3:7" x14ac:dyDescent="0.3">
      <c r="C375" s="141" t="s">
        <v>338</v>
      </c>
      <c r="D375" s="142"/>
      <c r="E375" s="143">
        <f>E278+E283+E290</f>
        <v>16155.9</v>
      </c>
      <c r="F375" s="140"/>
      <c r="G375" s="140"/>
    </row>
    <row r="376" spans="3:7" x14ac:dyDescent="0.3">
      <c r="C376" s="141" t="s">
        <v>364</v>
      </c>
      <c r="D376" s="142"/>
      <c r="E376" s="143">
        <f>E273</f>
        <v>74</v>
      </c>
      <c r="F376" s="140"/>
      <c r="G376" s="140"/>
    </row>
    <row r="377" spans="3:7" x14ac:dyDescent="0.3">
      <c r="C377" s="141" t="s">
        <v>339</v>
      </c>
      <c r="D377" s="142"/>
      <c r="E377" s="143">
        <f>E296</f>
        <v>5832.18</v>
      </c>
      <c r="F377" s="140"/>
      <c r="G377" s="140"/>
    </row>
    <row r="378" spans="3:7" x14ac:dyDescent="0.3">
      <c r="C378" s="141" t="s">
        <v>340</v>
      </c>
      <c r="D378" s="142"/>
      <c r="E378" s="143">
        <f>E259</f>
        <v>12151.6</v>
      </c>
      <c r="F378" s="140"/>
      <c r="G378" s="140"/>
    </row>
    <row r="379" spans="3:7" x14ac:dyDescent="0.3">
      <c r="C379" s="141" t="s">
        <v>341</v>
      </c>
      <c r="D379" s="142"/>
      <c r="E379" s="143">
        <f>E299</f>
        <v>631</v>
      </c>
      <c r="F379" s="140"/>
      <c r="G379" s="140"/>
    </row>
    <row r="380" spans="3:7" x14ac:dyDescent="0.3">
      <c r="C380" s="141" t="s">
        <v>398</v>
      </c>
      <c r="D380" s="142"/>
      <c r="E380" s="143">
        <f>E203</f>
        <v>100</v>
      </c>
      <c r="F380" s="140"/>
      <c r="G380" s="140"/>
    </row>
    <row r="381" spans="3:7" x14ac:dyDescent="0.3">
      <c r="C381" s="141" t="s">
        <v>342</v>
      </c>
      <c r="D381" s="142"/>
      <c r="E381" s="143">
        <f>E206</f>
        <v>45</v>
      </c>
      <c r="F381" s="140"/>
      <c r="G381" s="140"/>
    </row>
    <row r="382" spans="3:7" x14ac:dyDescent="0.3">
      <c r="C382" s="141" t="s">
        <v>399</v>
      </c>
      <c r="D382" s="142"/>
      <c r="E382" s="143">
        <f>E209</f>
        <v>30</v>
      </c>
      <c r="F382" s="140"/>
      <c r="G382" s="140"/>
    </row>
    <row r="383" spans="3:7" x14ac:dyDescent="0.3">
      <c r="C383" s="141" t="s">
        <v>343</v>
      </c>
      <c r="D383" s="142"/>
      <c r="E383" s="143">
        <f>E330</f>
        <v>561</v>
      </c>
      <c r="F383" s="140"/>
      <c r="G383" s="140"/>
    </row>
    <row r="384" spans="3:7" x14ac:dyDescent="0.3">
      <c r="C384" s="141" t="s">
        <v>344</v>
      </c>
      <c r="D384" s="142"/>
      <c r="E384" s="143">
        <f>E313</f>
        <v>210</v>
      </c>
      <c r="F384" s="140"/>
      <c r="G384" s="140"/>
    </row>
    <row r="385" spans="3:7" x14ac:dyDescent="0.3">
      <c r="C385" s="141" t="s">
        <v>345</v>
      </c>
      <c r="D385" s="142"/>
      <c r="E385" s="143"/>
      <c r="F385" s="140"/>
      <c r="G385" s="140"/>
    </row>
    <row r="386" spans="3:7" x14ac:dyDescent="0.3">
      <c r="C386" s="141" t="s">
        <v>346</v>
      </c>
      <c r="D386" s="142"/>
      <c r="E386" s="143">
        <f>E165+E162</f>
        <v>1986</v>
      </c>
      <c r="F386" s="140"/>
      <c r="G386" s="140"/>
    </row>
    <row r="387" spans="3:7" x14ac:dyDescent="0.3">
      <c r="C387" s="141" t="s">
        <v>347</v>
      </c>
      <c r="D387" s="142"/>
      <c r="E387" s="143">
        <f>E150</f>
        <v>897.5</v>
      </c>
      <c r="F387" s="140"/>
      <c r="G387" s="140"/>
    </row>
    <row r="388" spans="3:7" x14ac:dyDescent="0.3">
      <c r="C388" s="141" t="s">
        <v>383</v>
      </c>
      <c r="D388" s="142"/>
      <c r="E388" s="143"/>
      <c r="F388" s="140"/>
      <c r="G388" s="140"/>
    </row>
    <row r="389" spans="3:7" x14ac:dyDescent="0.3">
      <c r="C389" s="141" t="s">
        <v>348</v>
      </c>
      <c r="D389" s="142"/>
      <c r="E389" s="143">
        <f>E343+E346</f>
        <v>16187</v>
      </c>
      <c r="F389" s="140"/>
      <c r="G389" s="140"/>
    </row>
    <row r="390" spans="3:7" x14ac:dyDescent="0.3">
      <c r="C390" s="141" t="s">
        <v>389</v>
      </c>
      <c r="D390" s="142"/>
      <c r="E390" s="143">
        <v>0</v>
      </c>
      <c r="F390" s="140"/>
      <c r="G390" s="140"/>
    </row>
    <row r="391" spans="3:7" x14ac:dyDescent="0.3">
      <c r="C391" s="141" t="s">
        <v>397</v>
      </c>
      <c r="D391" s="142"/>
      <c r="E391" s="143">
        <f>E316</f>
        <v>173.5</v>
      </c>
      <c r="F391" s="140"/>
      <c r="G391" s="140"/>
    </row>
    <row r="392" spans="3:7" x14ac:dyDescent="0.3">
      <c r="C392" s="141" t="s">
        <v>349</v>
      </c>
      <c r="D392" s="142"/>
      <c r="E392" s="143">
        <f>E72+E75</f>
        <v>879.95</v>
      </c>
      <c r="F392" s="140"/>
      <c r="G392" s="140"/>
    </row>
    <row r="393" spans="3:7" x14ac:dyDescent="0.3">
      <c r="C393" s="141" t="s">
        <v>363</v>
      </c>
      <c r="D393" s="142"/>
      <c r="E393" s="143"/>
      <c r="F393" s="140"/>
      <c r="G393" s="140"/>
    </row>
    <row r="394" spans="3:7" x14ac:dyDescent="0.3">
      <c r="C394" s="141" t="s">
        <v>384</v>
      </c>
      <c r="D394" s="142"/>
      <c r="E394" s="143">
        <f>E337</f>
        <v>810.96</v>
      </c>
      <c r="F394" s="140"/>
      <c r="G394" s="140"/>
    </row>
    <row r="395" spans="3:7" x14ac:dyDescent="0.3">
      <c r="C395" s="141" t="s">
        <v>350</v>
      </c>
      <c r="D395" s="142"/>
      <c r="E395" s="143">
        <f>E78</f>
        <v>1050.0899999999999</v>
      </c>
      <c r="F395" s="140"/>
      <c r="G395" s="140"/>
    </row>
    <row r="396" spans="3:7" x14ac:dyDescent="0.3">
      <c r="C396" s="141" t="s">
        <v>351</v>
      </c>
      <c r="D396" s="142"/>
      <c r="E396" s="143">
        <f>E83</f>
        <v>15464.23</v>
      </c>
      <c r="F396" s="140"/>
      <c r="G396" s="140"/>
    </row>
    <row r="397" spans="3:7" x14ac:dyDescent="0.3">
      <c r="C397" s="141" t="s">
        <v>385</v>
      </c>
      <c r="D397" s="142"/>
      <c r="E397" s="143"/>
      <c r="F397" s="140"/>
      <c r="G397" s="140"/>
    </row>
    <row r="398" spans="3:7" x14ac:dyDescent="0.3">
      <c r="C398" s="141" t="s">
        <v>352</v>
      </c>
      <c r="D398" s="142"/>
      <c r="E398" s="143">
        <f>E178+E172+E181+E184+E187</f>
        <v>7472.3159999999998</v>
      </c>
      <c r="F398" s="140"/>
      <c r="G398" s="140"/>
    </row>
    <row r="399" spans="3:7" x14ac:dyDescent="0.3">
      <c r="C399" s="141" t="s">
        <v>353</v>
      </c>
      <c r="D399" s="142"/>
      <c r="E399" s="143">
        <f>E156</f>
        <v>14819.712</v>
      </c>
      <c r="F399" s="140"/>
      <c r="G399" s="140"/>
    </row>
    <row r="400" spans="3:7" x14ac:dyDescent="0.3">
      <c r="C400" s="141" t="s">
        <v>354</v>
      </c>
      <c r="D400" s="142"/>
      <c r="E400" s="143">
        <f>E192</f>
        <v>231</v>
      </c>
      <c r="F400" s="140"/>
      <c r="G400" s="140"/>
    </row>
    <row r="401" spans="3:7" x14ac:dyDescent="0.3">
      <c r="C401" s="141" t="s">
        <v>355</v>
      </c>
      <c r="D401" s="142"/>
      <c r="E401" s="143">
        <f>E91+E94</f>
        <v>6256.0479999999998</v>
      </c>
      <c r="F401" s="140"/>
      <c r="G401" s="140"/>
    </row>
    <row r="402" spans="3:7" x14ac:dyDescent="0.3">
      <c r="C402" s="141" t="s">
        <v>164</v>
      </c>
      <c r="D402" s="142"/>
      <c r="E402" s="143">
        <f>E19+E23+E38+E50+E45+E97+E132+E138+E65+E144+E195+E306</f>
        <v>50257.94</v>
      </c>
      <c r="F402" s="140"/>
      <c r="G402" s="140"/>
    </row>
    <row r="403" spans="3:7" x14ac:dyDescent="0.3">
      <c r="C403" s="141"/>
      <c r="D403" s="142"/>
      <c r="E403" s="143">
        <f>SUM(E367:E402)</f>
        <v>497517.30600000004</v>
      </c>
      <c r="F403" s="140">
        <f>E363-E403</f>
        <v>0</v>
      </c>
      <c r="G403" s="140"/>
    </row>
    <row r="404" spans="3:7" x14ac:dyDescent="0.3">
      <c r="C404" s="88"/>
    </row>
    <row r="405" spans="3:7" x14ac:dyDescent="0.3">
      <c r="C405" s="88"/>
    </row>
    <row r="406" spans="3:7" x14ac:dyDescent="0.3">
      <c r="C406" s="88"/>
    </row>
    <row r="407" spans="3:7" x14ac:dyDescent="0.3">
      <c r="C407" s="88"/>
    </row>
    <row r="408" spans="3:7" x14ac:dyDescent="0.3">
      <c r="C408" s="88"/>
    </row>
    <row r="409" spans="3:7" x14ac:dyDescent="0.3">
      <c r="C409" s="88"/>
    </row>
    <row r="410" spans="3:7" x14ac:dyDescent="0.3">
      <c r="C410" s="88"/>
    </row>
  </sheetData>
  <mergeCells count="7">
    <mergeCell ref="A351:E351"/>
    <mergeCell ref="A9:E9"/>
    <mergeCell ref="A10:E10"/>
    <mergeCell ref="A349:D349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Normal="100" zoomScaleSheetLayoutView="93" workbookViewId="0">
      <selection activeCell="C22" sqref="C22"/>
    </sheetView>
  </sheetViews>
  <sheetFormatPr defaultRowHeight="18.75" x14ac:dyDescent="0.3"/>
  <cols>
    <col min="1" max="1" width="92.28515625" style="78" customWidth="1"/>
    <col min="2" max="2" width="17.7109375" style="78" customWidth="1"/>
    <col min="3" max="3" width="18.140625" style="78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50" t="s">
        <v>554</v>
      </c>
    </row>
    <row r="2" spans="1:11" x14ac:dyDescent="0.3">
      <c r="C2" s="150" t="s">
        <v>536</v>
      </c>
    </row>
    <row r="3" spans="1:11" x14ac:dyDescent="0.3">
      <c r="C3" s="150" t="s">
        <v>537</v>
      </c>
    </row>
    <row r="5" spans="1:11" x14ac:dyDescent="0.3">
      <c r="C5" s="23" t="s">
        <v>459</v>
      </c>
    </row>
    <row r="6" spans="1:11" x14ac:dyDescent="0.3">
      <c r="C6" s="146" t="s">
        <v>533</v>
      </c>
    </row>
    <row r="7" spans="1:11" x14ac:dyDescent="0.3">
      <c r="C7" s="146" t="s">
        <v>532</v>
      </c>
    </row>
    <row r="8" spans="1:11" x14ac:dyDescent="0.3">
      <c r="B8" s="107"/>
      <c r="C8" s="146" t="s">
        <v>534</v>
      </c>
    </row>
    <row r="9" spans="1:11" x14ac:dyDescent="0.3">
      <c r="A9" s="159" t="s">
        <v>294</v>
      </c>
      <c r="B9" s="164"/>
      <c r="C9" s="164"/>
    </row>
    <row r="10" spans="1:11" x14ac:dyDescent="0.3">
      <c r="A10" s="165" t="s">
        <v>493</v>
      </c>
      <c r="B10" s="166"/>
      <c r="C10" s="166"/>
    </row>
    <row r="11" spans="1:11" s="11" customFormat="1" x14ac:dyDescent="0.3">
      <c r="A11" s="90"/>
      <c r="B11" s="91"/>
      <c r="C11" s="92" t="s">
        <v>360</v>
      </c>
      <c r="D11" s="14"/>
      <c r="E11" s="18"/>
      <c r="F11" s="14"/>
    </row>
    <row r="12" spans="1:11" x14ac:dyDescent="0.25">
      <c r="A12" s="55" t="s">
        <v>370</v>
      </c>
      <c r="B12" s="55" t="s">
        <v>3</v>
      </c>
      <c r="C12" s="55" t="s">
        <v>295</v>
      </c>
    </row>
    <row r="13" spans="1:11" ht="37.5" x14ac:dyDescent="0.25">
      <c r="A13" s="57" t="s">
        <v>403</v>
      </c>
      <c r="B13" s="58" t="s">
        <v>199</v>
      </c>
      <c r="C13" s="129">
        <f>C14+C18+C22+C25+C26</f>
        <v>361470.27999999997</v>
      </c>
      <c r="E13" s="6">
        <f>прил13!E354</f>
        <v>361470.27999999997</v>
      </c>
      <c r="F13" s="6"/>
      <c r="G13" s="2"/>
      <c r="H13" s="2"/>
      <c r="I13" s="2"/>
      <c r="J13" s="2"/>
      <c r="K13" s="4"/>
    </row>
    <row r="14" spans="1:11" ht="39" x14ac:dyDescent="0.35">
      <c r="A14" s="93" t="s">
        <v>404</v>
      </c>
      <c r="B14" s="94" t="s">
        <v>200</v>
      </c>
      <c r="C14" s="144">
        <f>C15+C16+C17</f>
        <v>83518.399999999994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95" t="s">
        <v>308</v>
      </c>
      <c r="B15" s="96" t="s">
        <v>331</v>
      </c>
      <c r="C15" s="145">
        <v>80009.7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95" t="s">
        <v>309</v>
      </c>
      <c r="B16" s="96" t="s">
        <v>333</v>
      </c>
      <c r="C16" s="145">
        <v>128.69999999999999</v>
      </c>
      <c r="E16" s="6"/>
      <c r="F16" s="6"/>
      <c r="G16" s="2"/>
      <c r="H16" s="2"/>
      <c r="I16" s="2"/>
      <c r="J16" s="2"/>
      <c r="K16" s="4"/>
    </row>
    <row r="17" spans="1:11" x14ac:dyDescent="0.25">
      <c r="A17" s="97" t="s">
        <v>310</v>
      </c>
      <c r="B17" s="96" t="s">
        <v>356</v>
      </c>
      <c r="C17" s="145">
        <v>3380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98" t="s">
        <v>405</v>
      </c>
      <c r="B18" s="94" t="s">
        <v>212</v>
      </c>
      <c r="C18" s="144">
        <f>C19+C20+C21</f>
        <v>243580.05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95" t="s">
        <v>311</v>
      </c>
      <c r="B19" s="96" t="s">
        <v>334</v>
      </c>
      <c r="C19" s="145">
        <v>235144.65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97" t="s">
        <v>312</v>
      </c>
      <c r="B20" s="96" t="s">
        <v>332</v>
      </c>
      <c r="C20" s="145">
        <v>2246.4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97" t="s">
        <v>400</v>
      </c>
      <c r="B21" s="96" t="s">
        <v>335</v>
      </c>
      <c r="C21" s="145">
        <v>6189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98" t="s">
        <v>406</v>
      </c>
      <c r="B22" s="94" t="s">
        <v>217</v>
      </c>
      <c r="C22" s="144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95" t="s">
        <v>313</v>
      </c>
      <c r="B23" s="96" t="s">
        <v>336</v>
      </c>
      <c r="C23" s="145">
        <v>18071.63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95" t="s">
        <v>314</v>
      </c>
      <c r="B24" s="96" t="s">
        <v>337</v>
      </c>
      <c r="C24" s="145">
        <v>70.3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95" t="s">
        <v>315</v>
      </c>
      <c r="B25" s="96" t="s">
        <v>338</v>
      </c>
      <c r="C25" s="145">
        <v>16155.9</v>
      </c>
      <c r="E25" s="6"/>
      <c r="F25" s="6"/>
      <c r="G25" s="2"/>
      <c r="H25" s="2"/>
      <c r="I25" s="2"/>
      <c r="J25" s="2"/>
      <c r="K25" s="4"/>
    </row>
    <row r="26" spans="1:11" x14ac:dyDescent="0.25">
      <c r="A26" s="95" t="s">
        <v>365</v>
      </c>
      <c r="B26" s="96" t="s">
        <v>364</v>
      </c>
      <c r="C26" s="145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57" t="s">
        <v>407</v>
      </c>
      <c r="B27" s="58" t="s">
        <v>197</v>
      </c>
      <c r="C27" s="129">
        <f>C28+C29+C30</f>
        <v>18614.78</v>
      </c>
      <c r="E27" s="6">
        <f>прил13!E355</f>
        <v>18614.78</v>
      </c>
      <c r="F27" s="6"/>
      <c r="G27" s="2"/>
      <c r="H27" s="2"/>
      <c r="I27" s="2"/>
      <c r="J27" s="2"/>
      <c r="K27" s="4"/>
    </row>
    <row r="28" spans="1:11" ht="37.5" x14ac:dyDescent="0.25">
      <c r="A28" s="95" t="s">
        <v>316</v>
      </c>
      <c r="B28" s="96" t="s">
        <v>339</v>
      </c>
      <c r="C28" s="145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95" t="s">
        <v>313</v>
      </c>
      <c r="B29" s="96" t="s">
        <v>340</v>
      </c>
      <c r="C29" s="145">
        <v>12151.6</v>
      </c>
      <c r="E29" s="6"/>
      <c r="F29" s="6"/>
      <c r="G29" s="2"/>
      <c r="H29" s="2"/>
      <c r="I29" s="2"/>
      <c r="J29" s="2"/>
      <c r="K29" s="4"/>
    </row>
    <row r="30" spans="1:11" x14ac:dyDescent="0.25">
      <c r="A30" s="95" t="s">
        <v>317</v>
      </c>
      <c r="B30" s="96" t="s">
        <v>341</v>
      </c>
      <c r="C30" s="145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57" t="s">
        <v>408</v>
      </c>
      <c r="B31" s="58" t="s">
        <v>195</v>
      </c>
      <c r="C31" s="129">
        <f>C32+C34+C35</f>
        <v>175</v>
      </c>
      <c r="E31" s="6">
        <f>прил13!E356</f>
        <v>175</v>
      </c>
      <c r="F31" s="6"/>
      <c r="G31" s="2"/>
      <c r="H31" s="2"/>
      <c r="I31" s="2"/>
      <c r="J31" s="2"/>
      <c r="K31" s="4"/>
    </row>
    <row r="32" spans="1:11" ht="58.5" x14ac:dyDescent="0.25">
      <c r="A32" s="99" t="s">
        <v>401</v>
      </c>
      <c r="B32" s="94" t="s">
        <v>391</v>
      </c>
      <c r="C32" s="144">
        <f>C33</f>
        <v>100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95" t="s">
        <v>402</v>
      </c>
      <c r="B33" s="96" t="s">
        <v>398</v>
      </c>
      <c r="C33" s="130">
        <v>100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95" t="s">
        <v>318</v>
      </c>
      <c r="B34" s="96" t="s">
        <v>342</v>
      </c>
      <c r="C34" s="145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95" t="s">
        <v>409</v>
      </c>
      <c r="B35" s="96" t="s">
        <v>399</v>
      </c>
      <c r="C35" s="145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57" t="s">
        <v>428</v>
      </c>
      <c r="B36" s="58" t="s">
        <v>300</v>
      </c>
      <c r="C36" s="129">
        <f>C37</f>
        <v>561</v>
      </c>
      <c r="E36" s="6">
        <f>прил13!E357</f>
        <v>561</v>
      </c>
      <c r="F36" s="6"/>
      <c r="G36" s="2"/>
      <c r="H36" s="2"/>
      <c r="I36" s="2"/>
      <c r="J36" s="2"/>
      <c r="K36" s="4"/>
    </row>
    <row r="37" spans="1:11" ht="37.5" x14ac:dyDescent="0.25">
      <c r="A37" s="95" t="s">
        <v>319</v>
      </c>
      <c r="B37" s="96" t="s">
        <v>343</v>
      </c>
      <c r="C37" s="145">
        <v>561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57" t="s">
        <v>411</v>
      </c>
      <c r="B38" s="58" t="s">
        <v>170</v>
      </c>
      <c r="C38" s="129">
        <f>C39+C41+C43+C44+C45</f>
        <v>19454</v>
      </c>
      <c r="E38" s="6">
        <f>прил13!E358</f>
        <v>19454</v>
      </c>
      <c r="F38" s="6"/>
      <c r="G38" s="2"/>
      <c r="H38" s="2"/>
      <c r="I38" s="2"/>
      <c r="J38" s="2"/>
      <c r="K38" s="4"/>
    </row>
    <row r="39" spans="1:11" ht="19.5" x14ac:dyDescent="0.25">
      <c r="A39" s="98" t="s">
        <v>412</v>
      </c>
      <c r="B39" s="94" t="s">
        <v>204</v>
      </c>
      <c r="C39" s="14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97" t="s">
        <v>320</v>
      </c>
      <c r="B40" s="96" t="s">
        <v>344</v>
      </c>
      <c r="C40" s="145">
        <v>210</v>
      </c>
      <c r="E40" s="6"/>
      <c r="F40" s="6"/>
      <c r="G40" s="2"/>
      <c r="H40" s="2"/>
      <c r="I40" s="2"/>
      <c r="J40" s="2"/>
      <c r="K40" s="4"/>
    </row>
    <row r="41" spans="1:11" ht="58.5" x14ac:dyDescent="0.25">
      <c r="A41" s="98" t="s">
        <v>413</v>
      </c>
      <c r="B41" s="94" t="s">
        <v>307</v>
      </c>
      <c r="C41" s="144">
        <f>C42</f>
        <v>1986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97" t="s">
        <v>321</v>
      </c>
      <c r="B42" s="96" t="s">
        <v>346</v>
      </c>
      <c r="C42" s="145">
        <v>1986</v>
      </c>
      <c r="E42" s="6"/>
      <c r="F42" s="6"/>
      <c r="G42" s="2"/>
      <c r="H42" s="2"/>
      <c r="I42" s="2"/>
      <c r="J42" s="2"/>
      <c r="K42" s="4"/>
    </row>
    <row r="43" spans="1:11" ht="37.5" x14ac:dyDescent="0.25">
      <c r="A43" s="97" t="s">
        <v>322</v>
      </c>
      <c r="B43" s="96" t="s">
        <v>347</v>
      </c>
      <c r="C43" s="145">
        <v>897.5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97" t="s">
        <v>323</v>
      </c>
      <c r="B44" s="96" t="s">
        <v>348</v>
      </c>
      <c r="C44" s="145">
        <v>16187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97" t="s">
        <v>410</v>
      </c>
      <c r="B45" s="96" t="s">
        <v>397</v>
      </c>
      <c r="C45" s="145">
        <v>173.5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57" t="s">
        <v>414</v>
      </c>
      <c r="B46" s="58" t="s">
        <v>166</v>
      </c>
      <c r="C46" s="129">
        <f>C47+C51+C52+C49</f>
        <v>18205.23</v>
      </c>
      <c r="E46" s="6">
        <f>прил13!E359</f>
        <v>18205.23</v>
      </c>
      <c r="F46" s="6"/>
      <c r="G46" s="2"/>
      <c r="H46" s="2"/>
      <c r="I46" s="2"/>
      <c r="J46" s="2"/>
      <c r="K46" s="4"/>
    </row>
    <row r="47" spans="1:11" ht="19.5" x14ac:dyDescent="0.25">
      <c r="A47" s="98" t="s">
        <v>415</v>
      </c>
      <c r="B47" s="94" t="s">
        <v>174</v>
      </c>
      <c r="C47" s="144">
        <f>C48</f>
        <v>879.95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97" t="s">
        <v>324</v>
      </c>
      <c r="B48" s="96" t="s">
        <v>349</v>
      </c>
      <c r="C48" s="145">
        <v>879.95</v>
      </c>
      <c r="E48" s="6"/>
      <c r="F48" s="6"/>
      <c r="G48" s="2"/>
      <c r="H48" s="2"/>
      <c r="I48" s="2"/>
      <c r="J48" s="2"/>
      <c r="K48" s="4"/>
    </row>
    <row r="49" spans="1:11" ht="56.25" x14ac:dyDescent="0.25">
      <c r="A49" s="57" t="s">
        <v>429</v>
      </c>
      <c r="B49" s="58" t="s">
        <v>395</v>
      </c>
      <c r="C49" s="129">
        <f>C50</f>
        <v>810.96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9" t="s">
        <v>421</v>
      </c>
      <c r="B50" s="60" t="s">
        <v>384</v>
      </c>
      <c r="C50" s="130">
        <v>810.96</v>
      </c>
      <c r="E50" s="6"/>
      <c r="F50" s="6"/>
      <c r="G50" s="2"/>
      <c r="H50" s="2"/>
      <c r="I50" s="2"/>
      <c r="J50" s="2"/>
      <c r="K50" s="4"/>
    </row>
    <row r="51" spans="1:11" ht="37.5" x14ac:dyDescent="0.25">
      <c r="A51" s="95" t="s">
        <v>325</v>
      </c>
      <c r="B51" s="96" t="s">
        <v>350</v>
      </c>
      <c r="C51" s="145">
        <v>1050.0899999999999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95" t="s">
        <v>326</v>
      </c>
      <c r="B52" s="96" t="s">
        <v>351</v>
      </c>
      <c r="C52" s="145">
        <v>15464.23</v>
      </c>
      <c r="E52" s="6"/>
      <c r="F52" s="6"/>
      <c r="G52" s="2"/>
      <c r="H52" s="2"/>
      <c r="I52" s="2"/>
      <c r="J52" s="2"/>
      <c r="K52" s="4"/>
    </row>
    <row r="53" spans="1:11" ht="56.25" x14ac:dyDescent="0.25">
      <c r="A53" s="57" t="s">
        <v>416</v>
      </c>
      <c r="B53" s="58" t="s">
        <v>187</v>
      </c>
      <c r="C53" s="129">
        <f>C54+C56+C58</f>
        <v>22523.027999999998</v>
      </c>
      <c r="E53" s="6">
        <f>прил13!E360</f>
        <v>22523.027999999998</v>
      </c>
      <c r="F53" s="6"/>
      <c r="G53" s="2"/>
      <c r="H53" s="2"/>
      <c r="I53" s="2"/>
      <c r="J53" s="2"/>
      <c r="K53" s="4"/>
    </row>
    <row r="54" spans="1:11" ht="58.5" x14ac:dyDescent="0.25">
      <c r="A54" s="100" t="s">
        <v>417</v>
      </c>
      <c r="B54" s="94" t="s">
        <v>191</v>
      </c>
      <c r="C54" s="144">
        <f>C55</f>
        <v>7472.3159999999998</v>
      </c>
      <c r="E54" s="6"/>
      <c r="F54" s="6"/>
      <c r="G54" s="2"/>
      <c r="H54" s="2"/>
      <c r="I54" s="2"/>
      <c r="J54" s="2"/>
      <c r="K54" s="4"/>
    </row>
    <row r="55" spans="1:11" ht="37.5" x14ac:dyDescent="0.25">
      <c r="A55" s="95" t="s">
        <v>327</v>
      </c>
      <c r="B55" s="96" t="s">
        <v>352</v>
      </c>
      <c r="C55" s="145">
        <v>7472.3159999999998</v>
      </c>
      <c r="E55" s="6"/>
      <c r="F55" s="6"/>
      <c r="G55" s="2"/>
      <c r="H55" s="2"/>
      <c r="I55" s="2"/>
      <c r="J55" s="2"/>
      <c r="K55" s="4"/>
    </row>
    <row r="56" spans="1:11" ht="39" x14ac:dyDescent="0.25">
      <c r="A56" s="100" t="s">
        <v>418</v>
      </c>
      <c r="B56" s="94" t="s">
        <v>188</v>
      </c>
      <c r="C56" s="144">
        <f>C57</f>
        <v>14819.712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01" t="s">
        <v>328</v>
      </c>
      <c r="B57" s="96" t="s">
        <v>353</v>
      </c>
      <c r="C57" s="145">
        <v>14819.712</v>
      </c>
      <c r="E57" s="6"/>
      <c r="F57" s="6"/>
      <c r="G57" s="2"/>
      <c r="H57" s="2"/>
      <c r="I57" s="2"/>
      <c r="J57" s="2"/>
      <c r="K57" s="4"/>
    </row>
    <row r="58" spans="1:11" x14ac:dyDescent="0.25">
      <c r="A58" s="101" t="s">
        <v>329</v>
      </c>
      <c r="B58" s="96" t="s">
        <v>354</v>
      </c>
      <c r="C58" s="145">
        <v>231</v>
      </c>
      <c r="E58" s="6"/>
      <c r="F58" s="6"/>
      <c r="G58" s="2"/>
      <c r="H58" s="2"/>
      <c r="I58" s="2"/>
      <c r="J58" s="2"/>
      <c r="K58" s="4"/>
    </row>
    <row r="59" spans="1:11" ht="75" x14ac:dyDescent="0.3">
      <c r="A59" s="102" t="s">
        <v>419</v>
      </c>
      <c r="B59" s="58" t="s">
        <v>177</v>
      </c>
      <c r="C59" s="129">
        <f>C60</f>
        <v>6256.0479999999998</v>
      </c>
      <c r="E59" s="6">
        <f>прил13!E361</f>
        <v>6256.0479999999998</v>
      </c>
      <c r="F59" s="6"/>
      <c r="G59" s="2"/>
      <c r="H59" s="2"/>
      <c r="I59" s="2"/>
      <c r="J59" s="2"/>
      <c r="K59" s="4"/>
    </row>
    <row r="60" spans="1:11" ht="37.5" x14ac:dyDescent="0.25">
      <c r="A60" s="101" t="s">
        <v>330</v>
      </c>
      <c r="B60" s="96" t="s">
        <v>355</v>
      </c>
      <c r="C60" s="145">
        <v>6256.0479999999998</v>
      </c>
      <c r="E60" s="6"/>
      <c r="F60" s="6"/>
      <c r="G60" s="2"/>
      <c r="H60" s="2"/>
      <c r="I60" s="2"/>
      <c r="J60" s="2"/>
      <c r="K60" s="4"/>
    </row>
    <row r="61" spans="1:11" x14ac:dyDescent="0.3">
      <c r="A61" s="157" t="s">
        <v>150</v>
      </c>
      <c r="B61" s="157"/>
      <c r="C61" s="136">
        <f>C13+C27+C31+C36+C38+C46+C53+C59</f>
        <v>447259.36599999992</v>
      </c>
      <c r="E61" s="5">
        <f>прил13!E363</f>
        <v>497517.30599999992</v>
      </c>
      <c r="G61" s="4">
        <f>прил13!E362</f>
        <v>50257.94</v>
      </c>
      <c r="H61" s="2"/>
      <c r="I61" s="4">
        <f>C61+G61</f>
        <v>497517.30599999992</v>
      </c>
      <c r="J61" s="2"/>
      <c r="K61" s="4">
        <f>E61-I61</f>
        <v>0</v>
      </c>
    </row>
    <row r="62" spans="1:11" x14ac:dyDescent="0.3">
      <c r="A62" s="75"/>
      <c r="B62" s="75"/>
      <c r="C62" s="75"/>
      <c r="E62" s="6"/>
      <c r="F62" s="6"/>
      <c r="G62" s="2"/>
      <c r="H62" s="2"/>
      <c r="I62" s="4"/>
      <c r="J62" s="2"/>
      <c r="K62" s="4"/>
    </row>
    <row r="63" spans="1:11" x14ac:dyDescent="0.3">
      <c r="A63" s="160"/>
      <c r="B63" s="160"/>
      <c r="C63" s="160"/>
      <c r="E63" s="6"/>
      <c r="F63" s="6"/>
      <c r="G63" s="2"/>
      <c r="H63" s="4"/>
      <c r="I63" s="2"/>
      <c r="J63" s="2"/>
      <c r="K63" s="4"/>
    </row>
    <row r="68" spans="1:1" x14ac:dyDescent="0.3">
      <c r="A68" s="78" t="s">
        <v>70</v>
      </c>
    </row>
  </sheetData>
  <mergeCells count="4">
    <mergeCell ref="A63:C63"/>
    <mergeCell ref="A9:C9"/>
    <mergeCell ref="A10:C10"/>
    <mergeCell ref="A61:B61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1" zoomScaleNormal="100" zoomScaleSheetLayoutView="91" workbookViewId="0">
      <selection activeCell="D24" sqref="D24"/>
    </sheetView>
  </sheetViews>
  <sheetFormatPr defaultRowHeight="18.75" x14ac:dyDescent="0.3"/>
  <cols>
    <col min="1" max="1" width="5.7109375" style="30" customWidth="1"/>
    <col min="2" max="2" width="29.42578125" style="30" customWidth="1"/>
    <col min="3" max="4" width="14.5703125" style="30" customWidth="1"/>
    <col min="5" max="6" width="14.7109375" style="30" customWidth="1"/>
    <col min="7" max="7" width="15" style="30" customWidth="1"/>
    <col min="8" max="8" width="14.5703125" style="115" customWidth="1"/>
    <col min="9" max="257" width="9.140625" style="108"/>
    <col min="258" max="258" width="4" style="108" customWidth="1"/>
    <col min="259" max="259" width="51.140625" style="108" customWidth="1"/>
    <col min="260" max="260" width="22.42578125" style="108" customWidth="1"/>
    <col min="261" max="261" width="17" style="108" customWidth="1"/>
    <col min="262" max="262" width="22.7109375" style="108" customWidth="1"/>
    <col min="263" max="263" width="25.140625" style="108" customWidth="1"/>
    <col min="264" max="264" width="23.85546875" style="108" customWidth="1"/>
    <col min="265" max="513" width="9.140625" style="108"/>
    <col min="514" max="514" width="4" style="108" customWidth="1"/>
    <col min="515" max="515" width="51.140625" style="108" customWidth="1"/>
    <col min="516" max="516" width="22.42578125" style="108" customWidth="1"/>
    <col min="517" max="517" width="17" style="108" customWidth="1"/>
    <col min="518" max="518" width="22.7109375" style="108" customWidth="1"/>
    <col min="519" max="519" width="25.140625" style="108" customWidth="1"/>
    <col min="520" max="520" width="23.85546875" style="108" customWidth="1"/>
    <col min="521" max="769" width="9.140625" style="108"/>
    <col min="770" max="770" width="4" style="108" customWidth="1"/>
    <col min="771" max="771" width="51.140625" style="108" customWidth="1"/>
    <col min="772" max="772" width="22.42578125" style="108" customWidth="1"/>
    <col min="773" max="773" width="17" style="108" customWidth="1"/>
    <col min="774" max="774" width="22.7109375" style="108" customWidth="1"/>
    <col min="775" max="775" width="25.140625" style="108" customWidth="1"/>
    <col min="776" max="776" width="23.85546875" style="108" customWidth="1"/>
    <col min="777" max="1025" width="9.140625" style="108"/>
    <col min="1026" max="1026" width="4" style="108" customWidth="1"/>
    <col min="1027" max="1027" width="51.140625" style="108" customWidth="1"/>
    <col min="1028" max="1028" width="22.42578125" style="108" customWidth="1"/>
    <col min="1029" max="1029" width="17" style="108" customWidth="1"/>
    <col min="1030" max="1030" width="22.7109375" style="108" customWidth="1"/>
    <col min="1031" max="1031" width="25.140625" style="108" customWidth="1"/>
    <col min="1032" max="1032" width="23.85546875" style="108" customWidth="1"/>
    <col min="1033" max="1281" width="9.140625" style="108"/>
    <col min="1282" max="1282" width="4" style="108" customWidth="1"/>
    <col min="1283" max="1283" width="51.140625" style="108" customWidth="1"/>
    <col min="1284" max="1284" width="22.42578125" style="108" customWidth="1"/>
    <col min="1285" max="1285" width="17" style="108" customWidth="1"/>
    <col min="1286" max="1286" width="22.7109375" style="108" customWidth="1"/>
    <col min="1287" max="1287" width="25.140625" style="108" customWidth="1"/>
    <col min="1288" max="1288" width="23.85546875" style="108" customWidth="1"/>
    <col min="1289" max="1537" width="9.140625" style="108"/>
    <col min="1538" max="1538" width="4" style="108" customWidth="1"/>
    <col min="1539" max="1539" width="51.140625" style="108" customWidth="1"/>
    <col min="1540" max="1540" width="22.42578125" style="108" customWidth="1"/>
    <col min="1541" max="1541" width="17" style="108" customWidth="1"/>
    <col min="1542" max="1542" width="22.7109375" style="108" customWidth="1"/>
    <col min="1543" max="1543" width="25.140625" style="108" customWidth="1"/>
    <col min="1544" max="1544" width="23.85546875" style="108" customWidth="1"/>
    <col min="1545" max="1793" width="9.140625" style="108"/>
    <col min="1794" max="1794" width="4" style="108" customWidth="1"/>
    <col min="1795" max="1795" width="51.140625" style="108" customWidth="1"/>
    <col min="1796" max="1796" width="22.42578125" style="108" customWidth="1"/>
    <col min="1797" max="1797" width="17" style="108" customWidth="1"/>
    <col min="1798" max="1798" width="22.7109375" style="108" customWidth="1"/>
    <col min="1799" max="1799" width="25.140625" style="108" customWidth="1"/>
    <col min="1800" max="1800" width="23.85546875" style="108" customWidth="1"/>
    <col min="1801" max="2049" width="9.140625" style="108"/>
    <col min="2050" max="2050" width="4" style="108" customWidth="1"/>
    <col min="2051" max="2051" width="51.140625" style="108" customWidth="1"/>
    <col min="2052" max="2052" width="22.42578125" style="108" customWidth="1"/>
    <col min="2053" max="2053" width="17" style="108" customWidth="1"/>
    <col min="2054" max="2054" width="22.7109375" style="108" customWidth="1"/>
    <col min="2055" max="2055" width="25.140625" style="108" customWidth="1"/>
    <col min="2056" max="2056" width="23.85546875" style="108" customWidth="1"/>
    <col min="2057" max="2305" width="9.140625" style="108"/>
    <col min="2306" max="2306" width="4" style="108" customWidth="1"/>
    <col min="2307" max="2307" width="51.140625" style="108" customWidth="1"/>
    <col min="2308" max="2308" width="22.42578125" style="108" customWidth="1"/>
    <col min="2309" max="2309" width="17" style="108" customWidth="1"/>
    <col min="2310" max="2310" width="22.7109375" style="108" customWidth="1"/>
    <col min="2311" max="2311" width="25.140625" style="108" customWidth="1"/>
    <col min="2312" max="2312" width="23.85546875" style="108" customWidth="1"/>
    <col min="2313" max="2561" width="9.140625" style="108"/>
    <col min="2562" max="2562" width="4" style="108" customWidth="1"/>
    <col min="2563" max="2563" width="51.140625" style="108" customWidth="1"/>
    <col min="2564" max="2564" width="22.42578125" style="108" customWidth="1"/>
    <col min="2565" max="2565" width="17" style="108" customWidth="1"/>
    <col min="2566" max="2566" width="22.7109375" style="108" customWidth="1"/>
    <col min="2567" max="2567" width="25.140625" style="108" customWidth="1"/>
    <col min="2568" max="2568" width="23.85546875" style="108" customWidth="1"/>
    <col min="2569" max="2817" width="9.140625" style="108"/>
    <col min="2818" max="2818" width="4" style="108" customWidth="1"/>
    <col min="2819" max="2819" width="51.140625" style="108" customWidth="1"/>
    <col min="2820" max="2820" width="22.42578125" style="108" customWidth="1"/>
    <col min="2821" max="2821" width="17" style="108" customWidth="1"/>
    <col min="2822" max="2822" width="22.7109375" style="108" customWidth="1"/>
    <col min="2823" max="2823" width="25.140625" style="108" customWidth="1"/>
    <col min="2824" max="2824" width="23.85546875" style="108" customWidth="1"/>
    <col min="2825" max="3073" width="9.140625" style="108"/>
    <col min="3074" max="3074" width="4" style="108" customWidth="1"/>
    <col min="3075" max="3075" width="51.140625" style="108" customWidth="1"/>
    <col min="3076" max="3076" width="22.42578125" style="108" customWidth="1"/>
    <col min="3077" max="3077" width="17" style="108" customWidth="1"/>
    <col min="3078" max="3078" width="22.7109375" style="108" customWidth="1"/>
    <col min="3079" max="3079" width="25.140625" style="108" customWidth="1"/>
    <col min="3080" max="3080" width="23.85546875" style="108" customWidth="1"/>
    <col min="3081" max="3329" width="9.140625" style="108"/>
    <col min="3330" max="3330" width="4" style="108" customWidth="1"/>
    <col min="3331" max="3331" width="51.140625" style="108" customWidth="1"/>
    <col min="3332" max="3332" width="22.42578125" style="108" customWidth="1"/>
    <col min="3333" max="3333" width="17" style="108" customWidth="1"/>
    <col min="3334" max="3334" width="22.7109375" style="108" customWidth="1"/>
    <col min="3335" max="3335" width="25.140625" style="108" customWidth="1"/>
    <col min="3336" max="3336" width="23.85546875" style="108" customWidth="1"/>
    <col min="3337" max="3585" width="9.140625" style="108"/>
    <col min="3586" max="3586" width="4" style="108" customWidth="1"/>
    <col min="3587" max="3587" width="51.140625" style="108" customWidth="1"/>
    <col min="3588" max="3588" width="22.42578125" style="108" customWidth="1"/>
    <col min="3589" max="3589" width="17" style="108" customWidth="1"/>
    <col min="3590" max="3590" width="22.7109375" style="108" customWidth="1"/>
    <col min="3591" max="3591" width="25.140625" style="108" customWidth="1"/>
    <col min="3592" max="3592" width="23.85546875" style="108" customWidth="1"/>
    <col min="3593" max="3841" width="9.140625" style="108"/>
    <col min="3842" max="3842" width="4" style="108" customWidth="1"/>
    <col min="3843" max="3843" width="51.140625" style="108" customWidth="1"/>
    <col min="3844" max="3844" width="22.42578125" style="108" customWidth="1"/>
    <col min="3845" max="3845" width="17" style="108" customWidth="1"/>
    <col min="3846" max="3846" width="22.7109375" style="108" customWidth="1"/>
    <col min="3847" max="3847" width="25.140625" style="108" customWidth="1"/>
    <col min="3848" max="3848" width="23.85546875" style="108" customWidth="1"/>
    <col min="3849" max="4097" width="9.140625" style="108"/>
    <col min="4098" max="4098" width="4" style="108" customWidth="1"/>
    <col min="4099" max="4099" width="51.140625" style="108" customWidth="1"/>
    <col min="4100" max="4100" width="22.42578125" style="108" customWidth="1"/>
    <col min="4101" max="4101" width="17" style="108" customWidth="1"/>
    <col min="4102" max="4102" width="22.7109375" style="108" customWidth="1"/>
    <col min="4103" max="4103" width="25.140625" style="108" customWidth="1"/>
    <col min="4104" max="4104" width="23.85546875" style="108" customWidth="1"/>
    <col min="4105" max="4353" width="9.140625" style="108"/>
    <col min="4354" max="4354" width="4" style="108" customWidth="1"/>
    <col min="4355" max="4355" width="51.140625" style="108" customWidth="1"/>
    <col min="4356" max="4356" width="22.42578125" style="108" customWidth="1"/>
    <col min="4357" max="4357" width="17" style="108" customWidth="1"/>
    <col min="4358" max="4358" width="22.7109375" style="108" customWidth="1"/>
    <col min="4359" max="4359" width="25.140625" style="108" customWidth="1"/>
    <col min="4360" max="4360" width="23.85546875" style="108" customWidth="1"/>
    <col min="4361" max="4609" width="9.140625" style="108"/>
    <col min="4610" max="4610" width="4" style="108" customWidth="1"/>
    <col min="4611" max="4611" width="51.140625" style="108" customWidth="1"/>
    <col min="4612" max="4612" width="22.42578125" style="108" customWidth="1"/>
    <col min="4613" max="4613" width="17" style="108" customWidth="1"/>
    <col min="4614" max="4614" width="22.7109375" style="108" customWidth="1"/>
    <col min="4615" max="4615" width="25.140625" style="108" customWidth="1"/>
    <col min="4616" max="4616" width="23.85546875" style="108" customWidth="1"/>
    <col min="4617" max="4865" width="9.140625" style="108"/>
    <col min="4866" max="4866" width="4" style="108" customWidth="1"/>
    <col min="4867" max="4867" width="51.140625" style="108" customWidth="1"/>
    <col min="4868" max="4868" width="22.42578125" style="108" customWidth="1"/>
    <col min="4869" max="4869" width="17" style="108" customWidth="1"/>
    <col min="4870" max="4870" width="22.7109375" style="108" customWidth="1"/>
    <col min="4871" max="4871" width="25.140625" style="108" customWidth="1"/>
    <col min="4872" max="4872" width="23.85546875" style="108" customWidth="1"/>
    <col min="4873" max="5121" width="9.140625" style="108"/>
    <col min="5122" max="5122" width="4" style="108" customWidth="1"/>
    <col min="5123" max="5123" width="51.140625" style="108" customWidth="1"/>
    <col min="5124" max="5124" width="22.42578125" style="108" customWidth="1"/>
    <col min="5125" max="5125" width="17" style="108" customWidth="1"/>
    <col min="5126" max="5126" width="22.7109375" style="108" customWidth="1"/>
    <col min="5127" max="5127" width="25.140625" style="108" customWidth="1"/>
    <col min="5128" max="5128" width="23.85546875" style="108" customWidth="1"/>
    <col min="5129" max="5377" width="9.140625" style="108"/>
    <col min="5378" max="5378" width="4" style="108" customWidth="1"/>
    <col min="5379" max="5379" width="51.140625" style="108" customWidth="1"/>
    <col min="5380" max="5380" width="22.42578125" style="108" customWidth="1"/>
    <col min="5381" max="5381" width="17" style="108" customWidth="1"/>
    <col min="5382" max="5382" width="22.7109375" style="108" customWidth="1"/>
    <col min="5383" max="5383" width="25.140625" style="108" customWidth="1"/>
    <col min="5384" max="5384" width="23.85546875" style="108" customWidth="1"/>
    <col min="5385" max="5633" width="9.140625" style="108"/>
    <col min="5634" max="5634" width="4" style="108" customWidth="1"/>
    <col min="5635" max="5635" width="51.140625" style="108" customWidth="1"/>
    <col min="5636" max="5636" width="22.42578125" style="108" customWidth="1"/>
    <col min="5637" max="5637" width="17" style="108" customWidth="1"/>
    <col min="5638" max="5638" width="22.7109375" style="108" customWidth="1"/>
    <col min="5639" max="5639" width="25.140625" style="108" customWidth="1"/>
    <col min="5640" max="5640" width="23.85546875" style="108" customWidth="1"/>
    <col min="5641" max="5889" width="9.140625" style="108"/>
    <col min="5890" max="5890" width="4" style="108" customWidth="1"/>
    <col min="5891" max="5891" width="51.140625" style="108" customWidth="1"/>
    <col min="5892" max="5892" width="22.42578125" style="108" customWidth="1"/>
    <col min="5893" max="5893" width="17" style="108" customWidth="1"/>
    <col min="5894" max="5894" width="22.7109375" style="108" customWidth="1"/>
    <col min="5895" max="5895" width="25.140625" style="108" customWidth="1"/>
    <col min="5896" max="5896" width="23.85546875" style="108" customWidth="1"/>
    <col min="5897" max="6145" width="9.140625" style="108"/>
    <col min="6146" max="6146" width="4" style="108" customWidth="1"/>
    <col min="6147" max="6147" width="51.140625" style="108" customWidth="1"/>
    <col min="6148" max="6148" width="22.42578125" style="108" customWidth="1"/>
    <col min="6149" max="6149" width="17" style="108" customWidth="1"/>
    <col min="6150" max="6150" width="22.7109375" style="108" customWidth="1"/>
    <col min="6151" max="6151" width="25.140625" style="108" customWidth="1"/>
    <col min="6152" max="6152" width="23.85546875" style="108" customWidth="1"/>
    <col min="6153" max="6401" width="9.140625" style="108"/>
    <col min="6402" max="6402" width="4" style="108" customWidth="1"/>
    <col min="6403" max="6403" width="51.140625" style="108" customWidth="1"/>
    <col min="6404" max="6404" width="22.42578125" style="108" customWidth="1"/>
    <col min="6405" max="6405" width="17" style="108" customWidth="1"/>
    <col min="6406" max="6406" width="22.7109375" style="108" customWidth="1"/>
    <col min="6407" max="6407" width="25.140625" style="108" customWidth="1"/>
    <col min="6408" max="6408" width="23.85546875" style="108" customWidth="1"/>
    <col min="6409" max="6657" width="9.140625" style="108"/>
    <col min="6658" max="6658" width="4" style="108" customWidth="1"/>
    <col min="6659" max="6659" width="51.140625" style="108" customWidth="1"/>
    <col min="6660" max="6660" width="22.42578125" style="108" customWidth="1"/>
    <col min="6661" max="6661" width="17" style="108" customWidth="1"/>
    <col min="6662" max="6662" width="22.7109375" style="108" customWidth="1"/>
    <col min="6663" max="6663" width="25.140625" style="108" customWidth="1"/>
    <col min="6664" max="6664" width="23.85546875" style="108" customWidth="1"/>
    <col min="6665" max="6913" width="9.140625" style="108"/>
    <col min="6914" max="6914" width="4" style="108" customWidth="1"/>
    <col min="6915" max="6915" width="51.140625" style="108" customWidth="1"/>
    <col min="6916" max="6916" width="22.42578125" style="108" customWidth="1"/>
    <col min="6917" max="6917" width="17" style="108" customWidth="1"/>
    <col min="6918" max="6918" width="22.7109375" style="108" customWidth="1"/>
    <col min="6919" max="6919" width="25.140625" style="108" customWidth="1"/>
    <col min="6920" max="6920" width="23.85546875" style="108" customWidth="1"/>
    <col min="6921" max="7169" width="9.140625" style="108"/>
    <col min="7170" max="7170" width="4" style="108" customWidth="1"/>
    <col min="7171" max="7171" width="51.140625" style="108" customWidth="1"/>
    <col min="7172" max="7172" width="22.42578125" style="108" customWidth="1"/>
    <col min="7173" max="7173" width="17" style="108" customWidth="1"/>
    <col min="7174" max="7174" width="22.7109375" style="108" customWidth="1"/>
    <col min="7175" max="7175" width="25.140625" style="108" customWidth="1"/>
    <col min="7176" max="7176" width="23.85546875" style="108" customWidth="1"/>
    <col min="7177" max="7425" width="9.140625" style="108"/>
    <col min="7426" max="7426" width="4" style="108" customWidth="1"/>
    <col min="7427" max="7427" width="51.140625" style="108" customWidth="1"/>
    <col min="7428" max="7428" width="22.42578125" style="108" customWidth="1"/>
    <col min="7429" max="7429" width="17" style="108" customWidth="1"/>
    <col min="7430" max="7430" width="22.7109375" style="108" customWidth="1"/>
    <col min="7431" max="7431" width="25.140625" style="108" customWidth="1"/>
    <col min="7432" max="7432" width="23.85546875" style="108" customWidth="1"/>
    <col min="7433" max="7681" width="9.140625" style="108"/>
    <col min="7682" max="7682" width="4" style="108" customWidth="1"/>
    <col min="7683" max="7683" width="51.140625" style="108" customWidth="1"/>
    <col min="7684" max="7684" width="22.42578125" style="108" customWidth="1"/>
    <col min="7685" max="7685" width="17" style="108" customWidth="1"/>
    <col min="7686" max="7686" width="22.7109375" style="108" customWidth="1"/>
    <col min="7687" max="7687" width="25.140625" style="108" customWidth="1"/>
    <col min="7688" max="7688" width="23.85546875" style="108" customWidth="1"/>
    <col min="7689" max="7937" width="9.140625" style="108"/>
    <col min="7938" max="7938" width="4" style="108" customWidth="1"/>
    <col min="7939" max="7939" width="51.140625" style="108" customWidth="1"/>
    <col min="7940" max="7940" width="22.42578125" style="108" customWidth="1"/>
    <col min="7941" max="7941" width="17" style="108" customWidth="1"/>
    <col min="7942" max="7942" width="22.7109375" style="108" customWidth="1"/>
    <col min="7943" max="7943" width="25.140625" style="108" customWidth="1"/>
    <col min="7944" max="7944" width="23.85546875" style="108" customWidth="1"/>
    <col min="7945" max="8193" width="9.140625" style="108"/>
    <col min="8194" max="8194" width="4" style="108" customWidth="1"/>
    <col min="8195" max="8195" width="51.140625" style="108" customWidth="1"/>
    <col min="8196" max="8196" width="22.42578125" style="108" customWidth="1"/>
    <col min="8197" max="8197" width="17" style="108" customWidth="1"/>
    <col min="8198" max="8198" width="22.7109375" style="108" customWidth="1"/>
    <col min="8199" max="8199" width="25.140625" style="108" customWidth="1"/>
    <col min="8200" max="8200" width="23.85546875" style="108" customWidth="1"/>
    <col min="8201" max="8449" width="9.140625" style="108"/>
    <col min="8450" max="8450" width="4" style="108" customWidth="1"/>
    <col min="8451" max="8451" width="51.140625" style="108" customWidth="1"/>
    <col min="8452" max="8452" width="22.42578125" style="108" customWidth="1"/>
    <col min="8453" max="8453" width="17" style="108" customWidth="1"/>
    <col min="8454" max="8454" width="22.7109375" style="108" customWidth="1"/>
    <col min="8455" max="8455" width="25.140625" style="108" customWidth="1"/>
    <col min="8456" max="8456" width="23.85546875" style="108" customWidth="1"/>
    <col min="8457" max="8705" width="9.140625" style="108"/>
    <col min="8706" max="8706" width="4" style="108" customWidth="1"/>
    <col min="8707" max="8707" width="51.140625" style="108" customWidth="1"/>
    <col min="8708" max="8708" width="22.42578125" style="108" customWidth="1"/>
    <col min="8709" max="8709" width="17" style="108" customWidth="1"/>
    <col min="8710" max="8710" width="22.7109375" style="108" customWidth="1"/>
    <col min="8711" max="8711" width="25.140625" style="108" customWidth="1"/>
    <col min="8712" max="8712" width="23.85546875" style="108" customWidth="1"/>
    <col min="8713" max="8961" width="9.140625" style="108"/>
    <col min="8962" max="8962" width="4" style="108" customWidth="1"/>
    <col min="8963" max="8963" width="51.140625" style="108" customWidth="1"/>
    <col min="8964" max="8964" width="22.42578125" style="108" customWidth="1"/>
    <col min="8965" max="8965" width="17" style="108" customWidth="1"/>
    <col min="8966" max="8966" width="22.7109375" style="108" customWidth="1"/>
    <col min="8967" max="8967" width="25.140625" style="108" customWidth="1"/>
    <col min="8968" max="8968" width="23.85546875" style="108" customWidth="1"/>
    <col min="8969" max="9217" width="9.140625" style="108"/>
    <col min="9218" max="9218" width="4" style="108" customWidth="1"/>
    <col min="9219" max="9219" width="51.140625" style="108" customWidth="1"/>
    <col min="9220" max="9220" width="22.42578125" style="108" customWidth="1"/>
    <col min="9221" max="9221" width="17" style="108" customWidth="1"/>
    <col min="9222" max="9222" width="22.7109375" style="108" customWidth="1"/>
    <col min="9223" max="9223" width="25.140625" style="108" customWidth="1"/>
    <col min="9224" max="9224" width="23.85546875" style="108" customWidth="1"/>
    <col min="9225" max="9473" width="9.140625" style="108"/>
    <col min="9474" max="9474" width="4" style="108" customWidth="1"/>
    <col min="9475" max="9475" width="51.140625" style="108" customWidth="1"/>
    <col min="9476" max="9476" width="22.42578125" style="108" customWidth="1"/>
    <col min="9477" max="9477" width="17" style="108" customWidth="1"/>
    <col min="9478" max="9478" width="22.7109375" style="108" customWidth="1"/>
    <col min="9479" max="9479" width="25.140625" style="108" customWidth="1"/>
    <col min="9480" max="9480" width="23.85546875" style="108" customWidth="1"/>
    <col min="9481" max="9729" width="9.140625" style="108"/>
    <col min="9730" max="9730" width="4" style="108" customWidth="1"/>
    <col min="9731" max="9731" width="51.140625" style="108" customWidth="1"/>
    <col min="9732" max="9732" width="22.42578125" style="108" customWidth="1"/>
    <col min="9733" max="9733" width="17" style="108" customWidth="1"/>
    <col min="9734" max="9734" width="22.7109375" style="108" customWidth="1"/>
    <col min="9735" max="9735" width="25.140625" style="108" customWidth="1"/>
    <col min="9736" max="9736" width="23.85546875" style="108" customWidth="1"/>
    <col min="9737" max="9985" width="9.140625" style="108"/>
    <col min="9986" max="9986" width="4" style="108" customWidth="1"/>
    <col min="9987" max="9987" width="51.140625" style="108" customWidth="1"/>
    <col min="9988" max="9988" width="22.42578125" style="108" customWidth="1"/>
    <col min="9989" max="9989" width="17" style="108" customWidth="1"/>
    <col min="9990" max="9990" width="22.7109375" style="108" customWidth="1"/>
    <col min="9991" max="9991" width="25.140625" style="108" customWidth="1"/>
    <col min="9992" max="9992" width="23.85546875" style="108" customWidth="1"/>
    <col min="9993" max="10241" width="9.140625" style="108"/>
    <col min="10242" max="10242" width="4" style="108" customWidth="1"/>
    <col min="10243" max="10243" width="51.140625" style="108" customWidth="1"/>
    <col min="10244" max="10244" width="22.42578125" style="108" customWidth="1"/>
    <col min="10245" max="10245" width="17" style="108" customWidth="1"/>
    <col min="10246" max="10246" width="22.7109375" style="108" customWidth="1"/>
    <col min="10247" max="10247" width="25.140625" style="108" customWidth="1"/>
    <col min="10248" max="10248" width="23.85546875" style="108" customWidth="1"/>
    <col min="10249" max="10497" width="9.140625" style="108"/>
    <col min="10498" max="10498" width="4" style="108" customWidth="1"/>
    <col min="10499" max="10499" width="51.140625" style="108" customWidth="1"/>
    <col min="10500" max="10500" width="22.42578125" style="108" customWidth="1"/>
    <col min="10501" max="10501" width="17" style="108" customWidth="1"/>
    <col min="10502" max="10502" width="22.7109375" style="108" customWidth="1"/>
    <col min="10503" max="10503" width="25.140625" style="108" customWidth="1"/>
    <col min="10504" max="10504" width="23.85546875" style="108" customWidth="1"/>
    <col min="10505" max="10753" width="9.140625" style="108"/>
    <col min="10754" max="10754" width="4" style="108" customWidth="1"/>
    <col min="10755" max="10755" width="51.140625" style="108" customWidth="1"/>
    <col min="10756" max="10756" width="22.42578125" style="108" customWidth="1"/>
    <col min="10757" max="10757" width="17" style="108" customWidth="1"/>
    <col min="10758" max="10758" width="22.7109375" style="108" customWidth="1"/>
    <col min="10759" max="10759" width="25.140625" style="108" customWidth="1"/>
    <col min="10760" max="10760" width="23.85546875" style="108" customWidth="1"/>
    <col min="10761" max="11009" width="9.140625" style="108"/>
    <col min="11010" max="11010" width="4" style="108" customWidth="1"/>
    <col min="11011" max="11011" width="51.140625" style="108" customWidth="1"/>
    <col min="11012" max="11012" width="22.42578125" style="108" customWidth="1"/>
    <col min="11013" max="11013" width="17" style="108" customWidth="1"/>
    <col min="11014" max="11014" width="22.7109375" style="108" customWidth="1"/>
    <col min="11015" max="11015" width="25.140625" style="108" customWidth="1"/>
    <col min="11016" max="11016" width="23.85546875" style="108" customWidth="1"/>
    <col min="11017" max="11265" width="9.140625" style="108"/>
    <col min="11266" max="11266" width="4" style="108" customWidth="1"/>
    <col min="11267" max="11267" width="51.140625" style="108" customWidth="1"/>
    <col min="11268" max="11268" width="22.42578125" style="108" customWidth="1"/>
    <col min="11269" max="11269" width="17" style="108" customWidth="1"/>
    <col min="11270" max="11270" width="22.7109375" style="108" customWidth="1"/>
    <col min="11271" max="11271" width="25.140625" style="108" customWidth="1"/>
    <col min="11272" max="11272" width="23.85546875" style="108" customWidth="1"/>
    <col min="11273" max="11521" width="9.140625" style="108"/>
    <col min="11522" max="11522" width="4" style="108" customWidth="1"/>
    <col min="11523" max="11523" width="51.140625" style="108" customWidth="1"/>
    <col min="11524" max="11524" width="22.42578125" style="108" customWidth="1"/>
    <col min="11525" max="11525" width="17" style="108" customWidth="1"/>
    <col min="11526" max="11526" width="22.7109375" style="108" customWidth="1"/>
    <col min="11527" max="11527" width="25.140625" style="108" customWidth="1"/>
    <col min="11528" max="11528" width="23.85546875" style="108" customWidth="1"/>
    <col min="11529" max="11777" width="9.140625" style="108"/>
    <col min="11778" max="11778" width="4" style="108" customWidth="1"/>
    <col min="11779" max="11779" width="51.140625" style="108" customWidth="1"/>
    <col min="11780" max="11780" width="22.42578125" style="108" customWidth="1"/>
    <col min="11781" max="11781" width="17" style="108" customWidth="1"/>
    <col min="11782" max="11782" width="22.7109375" style="108" customWidth="1"/>
    <col min="11783" max="11783" width="25.140625" style="108" customWidth="1"/>
    <col min="11784" max="11784" width="23.85546875" style="108" customWidth="1"/>
    <col min="11785" max="12033" width="9.140625" style="108"/>
    <col min="12034" max="12034" width="4" style="108" customWidth="1"/>
    <col min="12035" max="12035" width="51.140625" style="108" customWidth="1"/>
    <col min="12036" max="12036" width="22.42578125" style="108" customWidth="1"/>
    <col min="12037" max="12037" width="17" style="108" customWidth="1"/>
    <col min="12038" max="12038" width="22.7109375" style="108" customWidth="1"/>
    <col min="12039" max="12039" width="25.140625" style="108" customWidth="1"/>
    <col min="12040" max="12040" width="23.85546875" style="108" customWidth="1"/>
    <col min="12041" max="12289" width="9.140625" style="108"/>
    <col min="12290" max="12290" width="4" style="108" customWidth="1"/>
    <col min="12291" max="12291" width="51.140625" style="108" customWidth="1"/>
    <col min="12292" max="12292" width="22.42578125" style="108" customWidth="1"/>
    <col min="12293" max="12293" width="17" style="108" customWidth="1"/>
    <col min="12294" max="12294" width="22.7109375" style="108" customWidth="1"/>
    <col min="12295" max="12295" width="25.140625" style="108" customWidth="1"/>
    <col min="12296" max="12296" width="23.85546875" style="108" customWidth="1"/>
    <col min="12297" max="12545" width="9.140625" style="108"/>
    <col min="12546" max="12546" width="4" style="108" customWidth="1"/>
    <col min="12547" max="12547" width="51.140625" style="108" customWidth="1"/>
    <col min="12548" max="12548" width="22.42578125" style="108" customWidth="1"/>
    <col min="12549" max="12549" width="17" style="108" customWidth="1"/>
    <col min="12550" max="12550" width="22.7109375" style="108" customWidth="1"/>
    <col min="12551" max="12551" width="25.140625" style="108" customWidth="1"/>
    <col min="12552" max="12552" width="23.85546875" style="108" customWidth="1"/>
    <col min="12553" max="12801" width="9.140625" style="108"/>
    <col min="12802" max="12802" width="4" style="108" customWidth="1"/>
    <col min="12803" max="12803" width="51.140625" style="108" customWidth="1"/>
    <col min="12804" max="12804" width="22.42578125" style="108" customWidth="1"/>
    <col min="12805" max="12805" width="17" style="108" customWidth="1"/>
    <col min="12806" max="12806" width="22.7109375" style="108" customWidth="1"/>
    <col min="12807" max="12807" width="25.140625" style="108" customWidth="1"/>
    <col min="12808" max="12808" width="23.85546875" style="108" customWidth="1"/>
    <col min="12809" max="13057" width="9.140625" style="108"/>
    <col min="13058" max="13058" width="4" style="108" customWidth="1"/>
    <col min="13059" max="13059" width="51.140625" style="108" customWidth="1"/>
    <col min="13060" max="13060" width="22.42578125" style="108" customWidth="1"/>
    <col min="13061" max="13061" width="17" style="108" customWidth="1"/>
    <col min="13062" max="13062" width="22.7109375" style="108" customWidth="1"/>
    <col min="13063" max="13063" width="25.140625" style="108" customWidth="1"/>
    <col min="13064" max="13064" width="23.85546875" style="108" customWidth="1"/>
    <col min="13065" max="13313" width="9.140625" style="108"/>
    <col min="13314" max="13314" width="4" style="108" customWidth="1"/>
    <col min="13315" max="13315" width="51.140625" style="108" customWidth="1"/>
    <col min="13316" max="13316" width="22.42578125" style="108" customWidth="1"/>
    <col min="13317" max="13317" width="17" style="108" customWidth="1"/>
    <col min="13318" max="13318" width="22.7109375" style="108" customWidth="1"/>
    <col min="13319" max="13319" width="25.140625" style="108" customWidth="1"/>
    <col min="13320" max="13320" width="23.85546875" style="108" customWidth="1"/>
    <col min="13321" max="13569" width="9.140625" style="108"/>
    <col min="13570" max="13570" width="4" style="108" customWidth="1"/>
    <col min="13571" max="13571" width="51.140625" style="108" customWidth="1"/>
    <col min="13572" max="13572" width="22.42578125" style="108" customWidth="1"/>
    <col min="13573" max="13573" width="17" style="108" customWidth="1"/>
    <col min="13574" max="13574" width="22.7109375" style="108" customWidth="1"/>
    <col min="13575" max="13575" width="25.140625" style="108" customWidth="1"/>
    <col min="13576" max="13576" width="23.85546875" style="108" customWidth="1"/>
    <col min="13577" max="13825" width="9.140625" style="108"/>
    <col min="13826" max="13826" width="4" style="108" customWidth="1"/>
    <col min="13827" max="13827" width="51.140625" style="108" customWidth="1"/>
    <col min="13828" max="13828" width="22.42578125" style="108" customWidth="1"/>
    <col min="13829" max="13829" width="17" style="108" customWidth="1"/>
    <col min="13830" max="13830" width="22.7109375" style="108" customWidth="1"/>
    <col min="13831" max="13831" width="25.140625" style="108" customWidth="1"/>
    <col min="13832" max="13832" width="23.85546875" style="108" customWidth="1"/>
    <col min="13833" max="14081" width="9.140625" style="108"/>
    <col min="14082" max="14082" width="4" style="108" customWidth="1"/>
    <col min="14083" max="14083" width="51.140625" style="108" customWidth="1"/>
    <col min="14084" max="14084" width="22.42578125" style="108" customWidth="1"/>
    <col min="14085" max="14085" width="17" style="108" customWidth="1"/>
    <col min="14086" max="14086" width="22.7109375" style="108" customWidth="1"/>
    <col min="14087" max="14087" width="25.140625" style="108" customWidth="1"/>
    <col min="14088" max="14088" width="23.85546875" style="108" customWidth="1"/>
    <col min="14089" max="14337" width="9.140625" style="108"/>
    <col min="14338" max="14338" width="4" style="108" customWidth="1"/>
    <col min="14339" max="14339" width="51.140625" style="108" customWidth="1"/>
    <col min="14340" max="14340" width="22.42578125" style="108" customWidth="1"/>
    <col min="14341" max="14341" width="17" style="108" customWidth="1"/>
    <col min="14342" max="14342" width="22.7109375" style="108" customWidth="1"/>
    <col min="14343" max="14343" width="25.140625" style="108" customWidth="1"/>
    <col min="14344" max="14344" width="23.85546875" style="108" customWidth="1"/>
    <col min="14345" max="14593" width="9.140625" style="108"/>
    <col min="14594" max="14594" width="4" style="108" customWidth="1"/>
    <col min="14595" max="14595" width="51.140625" style="108" customWidth="1"/>
    <col min="14596" max="14596" width="22.42578125" style="108" customWidth="1"/>
    <col min="14597" max="14597" width="17" style="108" customWidth="1"/>
    <col min="14598" max="14598" width="22.7109375" style="108" customWidth="1"/>
    <col min="14599" max="14599" width="25.140625" style="108" customWidth="1"/>
    <col min="14600" max="14600" width="23.85546875" style="108" customWidth="1"/>
    <col min="14601" max="14849" width="9.140625" style="108"/>
    <col min="14850" max="14850" width="4" style="108" customWidth="1"/>
    <col min="14851" max="14851" width="51.140625" style="108" customWidth="1"/>
    <col min="14852" max="14852" width="22.42578125" style="108" customWidth="1"/>
    <col min="14853" max="14853" width="17" style="108" customWidth="1"/>
    <col min="14854" max="14854" width="22.7109375" style="108" customWidth="1"/>
    <col min="14855" max="14855" width="25.140625" style="108" customWidth="1"/>
    <col min="14856" max="14856" width="23.85546875" style="108" customWidth="1"/>
    <col min="14857" max="15105" width="9.140625" style="108"/>
    <col min="15106" max="15106" width="4" style="108" customWidth="1"/>
    <col min="15107" max="15107" width="51.140625" style="108" customWidth="1"/>
    <col min="15108" max="15108" width="22.42578125" style="108" customWidth="1"/>
    <col min="15109" max="15109" width="17" style="108" customWidth="1"/>
    <col min="15110" max="15110" width="22.7109375" style="108" customWidth="1"/>
    <col min="15111" max="15111" width="25.140625" style="108" customWidth="1"/>
    <col min="15112" max="15112" width="23.85546875" style="108" customWidth="1"/>
    <col min="15113" max="15361" width="9.140625" style="108"/>
    <col min="15362" max="15362" width="4" style="108" customWidth="1"/>
    <col min="15363" max="15363" width="51.140625" style="108" customWidth="1"/>
    <col min="15364" max="15364" width="22.42578125" style="108" customWidth="1"/>
    <col min="15365" max="15365" width="17" style="108" customWidth="1"/>
    <col min="15366" max="15366" width="22.7109375" style="108" customWidth="1"/>
    <col min="15367" max="15367" width="25.140625" style="108" customWidth="1"/>
    <col min="15368" max="15368" width="23.85546875" style="108" customWidth="1"/>
    <col min="15369" max="15617" width="9.140625" style="108"/>
    <col min="15618" max="15618" width="4" style="108" customWidth="1"/>
    <col min="15619" max="15619" width="51.140625" style="108" customWidth="1"/>
    <col min="15620" max="15620" width="22.42578125" style="108" customWidth="1"/>
    <col min="15621" max="15621" width="17" style="108" customWidth="1"/>
    <col min="15622" max="15622" width="22.7109375" style="108" customWidth="1"/>
    <col min="15623" max="15623" width="25.140625" style="108" customWidth="1"/>
    <col min="15624" max="15624" width="23.85546875" style="108" customWidth="1"/>
    <col min="15625" max="15873" width="9.140625" style="108"/>
    <col min="15874" max="15874" width="4" style="108" customWidth="1"/>
    <col min="15875" max="15875" width="51.140625" style="108" customWidth="1"/>
    <col min="15876" max="15876" width="22.42578125" style="108" customWidth="1"/>
    <col min="15877" max="15877" width="17" style="108" customWidth="1"/>
    <col min="15878" max="15878" width="22.7109375" style="108" customWidth="1"/>
    <col min="15879" max="15879" width="25.140625" style="108" customWidth="1"/>
    <col min="15880" max="15880" width="23.85546875" style="108" customWidth="1"/>
    <col min="15881" max="16129" width="9.140625" style="108"/>
    <col min="16130" max="16130" width="4" style="108" customWidth="1"/>
    <col min="16131" max="16131" width="51.140625" style="108" customWidth="1"/>
    <col min="16132" max="16132" width="22.42578125" style="108" customWidth="1"/>
    <col min="16133" max="16133" width="17" style="108" customWidth="1"/>
    <col min="16134" max="16134" width="22.7109375" style="108" customWidth="1"/>
    <col min="16135" max="16135" width="25.140625" style="108" customWidth="1"/>
    <col min="16136" max="16136" width="23.85546875" style="108" customWidth="1"/>
    <col min="16137" max="16384" width="9.140625" style="108"/>
  </cols>
  <sheetData>
    <row r="1" spans="1:11" x14ac:dyDescent="0.3">
      <c r="H1" s="150" t="s">
        <v>535</v>
      </c>
    </row>
    <row r="2" spans="1:11" x14ac:dyDescent="0.3">
      <c r="H2" s="150" t="s">
        <v>536</v>
      </c>
    </row>
    <row r="3" spans="1:11" x14ac:dyDescent="0.3">
      <c r="H3" s="150" t="s">
        <v>537</v>
      </c>
    </row>
    <row r="5" spans="1:11" x14ac:dyDescent="0.3">
      <c r="H5" s="105" t="s">
        <v>483</v>
      </c>
    </row>
    <row r="6" spans="1:11" x14ac:dyDescent="0.3">
      <c r="H6" s="146" t="s">
        <v>533</v>
      </c>
    </row>
    <row r="7" spans="1:11" x14ac:dyDescent="0.3">
      <c r="H7" s="146" t="s">
        <v>532</v>
      </c>
    </row>
    <row r="8" spans="1:11" x14ac:dyDescent="0.3">
      <c r="H8" s="146" t="s">
        <v>534</v>
      </c>
    </row>
    <row r="9" spans="1:11" x14ac:dyDescent="0.3">
      <c r="H9" s="33"/>
      <c r="I9" s="109"/>
      <c r="J9" s="109"/>
      <c r="K9" s="109"/>
    </row>
    <row r="10" spans="1:11" ht="18.75" customHeight="1" x14ac:dyDescent="0.3">
      <c r="A10" s="168" t="s">
        <v>494</v>
      </c>
      <c r="B10" s="168"/>
      <c r="C10" s="168"/>
      <c r="D10" s="168"/>
      <c r="E10" s="168"/>
      <c r="F10" s="168"/>
      <c r="G10" s="168"/>
      <c r="H10" s="168"/>
    </row>
    <row r="11" spans="1:11" x14ac:dyDescent="0.3">
      <c r="A11" s="167" t="s">
        <v>513</v>
      </c>
      <c r="B11" s="167"/>
      <c r="C11" s="167"/>
      <c r="D11" s="167"/>
      <c r="E11" s="167"/>
      <c r="F11" s="167"/>
      <c r="G11" s="167"/>
      <c r="H11" s="167"/>
    </row>
    <row r="12" spans="1:11" x14ac:dyDescent="0.3">
      <c r="H12" s="113" t="s">
        <v>360</v>
      </c>
    </row>
    <row r="13" spans="1:11" ht="112.5" customHeight="1" x14ac:dyDescent="0.25">
      <c r="A13" s="169" t="s">
        <v>367</v>
      </c>
      <c r="B13" s="169" t="s">
        <v>484</v>
      </c>
      <c r="C13" s="171" t="s">
        <v>476</v>
      </c>
      <c r="D13" s="172"/>
      <c r="E13" s="173" t="s">
        <v>477</v>
      </c>
      <c r="F13" s="174"/>
      <c r="G13" s="175" t="s">
        <v>478</v>
      </c>
      <c r="H13" s="175"/>
    </row>
    <row r="14" spans="1:11" s="110" customFormat="1" ht="37.5" x14ac:dyDescent="0.25">
      <c r="A14" s="170"/>
      <c r="B14" s="170"/>
      <c r="C14" s="116" t="s">
        <v>467</v>
      </c>
      <c r="D14" s="116" t="s">
        <v>487</v>
      </c>
      <c r="E14" s="116" t="s">
        <v>467</v>
      </c>
      <c r="F14" s="116" t="s">
        <v>487</v>
      </c>
      <c r="G14" s="116" t="s">
        <v>467</v>
      </c>
      <c r="H14" s="116" t="s">
        <v>487</v>
      </c>
    </row>
    <row r="15" spans="1:11" ht="37.5" x14ac:dyDescent="0.3">
      <c r="A15" s="114">
        <v>1</v>
      </c>
      <c r="B15" s="112" t="s">
        <v>479</v>
      </c>
      <c r="C15" s="147">
        <v>3933</v>
      </c>
      <c r="D15" s="148">
        <v>2451</v>
      </c>
      <c r="E15" s="148">
        <v>236.68</v>
      </c>
      <c r="F15" s="148">
        <v>245.5</v>
      </c>
      <c r="G15" s="148">
        <f>C15+E15</f>
        <v>4169.68</v>
      </c>
      <c r="H15" s="148">
        <f>D15+F15</f>
        <v>2696.5</v>
      </c>
    </row>
    <row r="16" spans="1:11" ht="37.5" x14ac:dyDescent="0.3">
      <c r="A16" s="114">
        <v>2</v>
      </c>
      <c r="B16" s="112" t="s">
        <v>480</v>
      </c>
      <c r="C16" s="147">
        <v>9997</v>
      </c>
      <c r="D16" s="148">
        <v>9997</v>
      </c>
      <c r="E16" s="148">
        <v>710.04</v>
      </c>
      <c r="F16" s="148">
        <v>736.5</v>
      </c>
      <c r="G16" s="148">
        <f t="shared" ref="G16:H17" si="0">C16+E16</f>
        <v>10707.04</v>
      </c>
      <c r="H16" s="148">
        <f t="shared" si="0"/>
        <v>10733.5</v>
      </c>
    </row>
    <row r="17" spans="1:8" ht="37.5" x14ac:dyDescent="0.3">
      <c r="A17" s="114">
        <v>3</v>
      </c>
      <c r="B17" s="112" t="s">
        <v>481</v>
      </c>
      <c r="C17" s="147">
        <v>2197</v>
      </c>
      <c r="D17" s="148">
        <v>1387</v>
      </c>
      <c r="E17" s="148">
        <v>236.68</v>
      </c>
      <c r="F17" s="148">
        <v>245.5</v>
      </c>
      <c r="G17" s="148">
        <f t="shared" si="0"/>
        <v>2433.6799999999998</v>
      </c>
      <c r="H17" s="148">
        <f t="shared" si="0"/>
        <v>1632.5</v>
      </c>
    </row>
    <row r="18" spans="1:8" s="111" customFormat="1" x14ac:dyDescent="0.3">
      <c r="A18" s="47"/>
      <c r="B18" s="47" t="s">
        <v>482</v>
      </c>
      <c r="C18" s="149">
        <f>SUM(C15:C17)</f>
        <v>16127</v>
      </c>
      <c r="D18" s="149">
        <f>SUM(D15:D17)</f>
        <v>13835</v>
      </c>
      <c r="E18" s="149">
        <f t="shared" ref="E18:H18" si="1">SUM(E15:E17)</f>
        <v>1183.4000000000001</v>
      </c>
      <c r="F18" s="149">
        <f t="shared" si="1"/>
        <v>1227.5</v>
      </c>
      <c r="G18" s="149">
        <f t="shared" si="1"/>
        <v>17310.400000000001</v>
      </c>
      <c r="H18" s="149">
        <f t="shared" si="1"/>
        <v>15062.5</v>
      </c>
    </row>
  </sheetData>
  <mergeCells count="7">
    <mergeCell ref="A11:H11"/>
    <mergeCell ref="A10:H10"/>
    <mergeCell ref="A13:A14"/>
    <mergeCell ref="B13:B14"/>
    <mergeCell ref="C13:D13"/>
    <mergeCell ref="E13:F13"/>
    <mergeCell ref="G13:H1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прил11</vt:lpstr>
      <vt:lpstr>прил13</vt:lpstr>
      <vt:lpstr>прил15</vt:lpstr>
      <vt:lpstr>прил18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2018-01-16T06:16:21Z</dcterms:modified>
</cp:coreProperties>
</file>