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10410"/>
  </bookViews>
  <sheets>
    <sheet name="прил 3" sheetId="18" r:id="rId1"/>
  </sheets>
  <definedNames>
    <definedName name="_xlnm.Print_Area" localSheetId="0">'прил 3'!$A$1:$N$127</definedName>
  </definedNames>
  <calcPr calcId="145621" refMode="R1C1"/>
</workbook>
</file>

<file path=xl/calcChain.xml><?xml version="1.0" encoding="utf-8"?>
<calcChain xmlns="http://schemas.openxmlformats.org/spreadsheetml/2006/main">
  <c r="L10" i="18" l="1"/>
  <c r="L126" i="18"/>
  <c r="L125" i="18"/>
  <c r="L71" i="18"/>
  <c r="L17" i="18" l="1"/>
  <c r="L96" i="18"/>
  <c r="N19" i="18"/>
  <c r="L68" i="18" l="1"/>
  <c r="L95" i="18" l="1"/>
  <c r="L94" i="18"/>
  <c r="N118" i="18"/>
  <c r="M118" i="18"/>
  <c r="L118" i="18"/>
  <c r="L56" i="18"/>
  <c r="L18" i="18" s="1"/>
  <c r="L20" i="18"/>
  <c r="L13" i="18" l="1"/>
  <c r="L12" i="18"/>
  <c r="L93" i="18"/>
  <c r="N20" i="18"/>
  <c r="N18" i="18" s="1"/>
  <c r="M20" i="18"/>
  <c r="M18" i="18" s="1"/>
  <c r="N16" i="18" l="1"/>
  <c r="N11" i="18" s="1"/>
  <c r="N17" i="18"/>
  <c r="N12" i="18" s="1"/>
  <c r="N35" i="18"/>
  <c r="N41" i="18"/>
  <c r="N48" i="18"/>
  <c r="N53" i="18"/>
  <c r="N58" i="18"/>
  <c r="N63" i="18"/>
  <c r="N68" i="18"/>
  <c r="N73" i="18"/>
  <c r="N81" i="18"/>
  <c r="N83" i="18"/>
  <c r="N88" i="18"/>
  <c r="N93" i="18"/>
  <c r="N98" i="18"/>
  <c r="N103" i="18"/>
  <c r="N108" i="18"/>
  <c r="N113" i="18"/>
  <c r="N123" i="18"/>
  <c r="N15" i="18" l="1"/>
  <c r="N13" i="18"/>
  <c r="N10" i="18"/>
  <c r="M93" i="18" l="1"/>
  <c r="M83" i="18" l="1"/>
  <c r="L83" i="18"/>
  <c r="M98" i="18" l="1"/>
  <c r="L53" i="18"/>
  <c r="L35" i="18"/>
  <c r="M35" i="18"/>
  <c r="M73" i="18" l="1"/>
  <c r="L73" i="18"/>
  <c r="M16" i="18" l="1"/>
  <c r="M11" i="18" s="1"/>
  <c r="M17" i="18"/>
  <c r="M12" i="18" s="1"/>
  <c r="M19" i="18"/>
  <c r="M41" i="18"/>
  <c r="M48" i="18"/>
  <c r="M53" i="18"/>
  <c r="M58" i="18"/>
  <c r="M63" i="18"/>
  <c r="M68" i="18"/>
  <c r="M81" i="18"/>
  <c r="M13" i="18" s="1"/>
  <c r="M88" i="18"/>
  <c r="M103" i="18"/>
  <c r="M108" i="18"/>
  <c r="M113" i="18"/>
  <c r="M123" i="18"/>
  <c r="M15" i="18" l="1"/>
  <c r="M10" i="18" s="1"/>
  <c r="L123" i="18"/>
  <c r="L108" i="18" l="1"/>
  <c r="L113" i="18" l="1"/>
  <c r="L103" i="18"/>
  <c r="L98" i="18"/>
  <c r="L88" i="18"/>
  <c r="L81" i="18"/>
  <c r="L78" i="18" s="1"/>
  <c r="L63" i="18"/>
  <c r="L58" i="18"/>
  <c r="L48" i="18"/>
  <c r="L41" i="18"/>
  <c r="L19" i="18"/>
  <c r="L14" i="18" s="1"/>
  <c r="L16" i="18"/>
  <c r="L11" i="18" l="1"/>
  <c r="L15" i="18"/>
</calcChain>
</file>

<file path=xl/sharedStrings.xml><?xml version="1.0" encoding="utf-8"?>
<sst xmlns="http://schemas.openxmlformats.org/spreadsheetml/2006/main" count="229" uniqueCount="74">
  <si>
    <t>РЕСУРСНОЕ ОБЕСПЕЧЕНИЕ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</si>
  <si>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</si>
  <si>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</si>
  <si>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</si>
  <si>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1.1</t>
  </si>
  <si>
    <t>Приобретение специализированной коммунальной техники, оборудования, материалов</t>
  </si>
  <si>
    <t>1.2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</si>
  <si>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</si>
  <si>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1.3</t>
  </si>
  <si>
    <t>Ремонт и замена котельного оборудования, приобретение материалов</t>
  </si>
  <si>
    <t>1.4</t>
  </si>
  <si>
    <t>Субсидии на возмещение части затрат по водоснабжению (электроэнергия водовод)</t>
  </si>
  <si>
    <t>1.5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</si>
  <si>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</si>
  <si>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1.6</t>
  </si>
  <si>
    <t>Расходы по обеспечению граждан твёрдым топливом (дровами)</t>
  </si>
  <si>
    <t>1.7</t>
  </si>
  <si>
    <t>Отдельные мероприятия</t>
  </si>
  <si>
    <t>2.1</t>
  </si>
  <si>
    <t>Содержание мест захоронения</t>
  </si>
  <si>
    <t>Оценка расходов</t>
  </si>
  <si>
    <t>(тыс. руб.), годы 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</si>
  <si>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</si>
  <si>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</si>
  <si>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</si>
  <si>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</si>
  <si>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</si>
  <si>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</si>
  <si>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 0,00</t>
  </si>
  <si>
    <t>Строительство 2-й очереди водовода с. Камень-Рыболов- с.Астраханка</t>
  </si>
  <si>
    <t>2</t>
  </si>
  <si>
    <t>1</t>
  </si>
  <si>
    <t>Основное мероприятие: Развитие систем энерго-тепло-газо-водоснабжения</t>
  </si>
  <si>
    <t>Субсидии на увеличение уставногго капитала МУП</t>
  </si>
  <si>
    <t xml:space="preserve">Мероприятия по обустройству контейнерных площадок </t>
  </si>
  <si>
    <t>1.2.1</t>
  </si>
  <si>
    <t>1.8</t>
  </si>
  <si>
    <t>Федеральная программа «Чистая вода»</t>
  </si>
  <si>
    <t>Мероприятия по ремонту лестницы «Смотровая площадка»</t>
  </si>
  <si>
    <t>Муниципальная  программа  «Развитие систем жилищно-коммунальной инфраструктуры  в Ханкайском муниципальном округе»</t>
  </si>
  <si>
    <t>1.9</t>
  </si>
  <si>
    <t>1.9.1</t>
  </si>
  <si>
    <t>2.2</t>
  </si>
  <si>
    <t>2.2.1</t>
  </si>
  <si>
    <t>2.2.2</t>
  </si>
  <si>
    <t>2.3</t>
  </si>
  <si>
    <t>1.10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</si>
  <si>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</si>
  <si>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Реализация  проекта инициативного бюджетирования «Твой проект»</t>
  </si>
  <si>
    <t>1.1.1</t>
  </si>
  <si>
    <t>Код бюджетной классификации</t>
  </si>
  <si>
    <t>ГРБС</t>
  </si>
  <si>
    <t>РзПр</t>
  </si>
  <si>
    <t>ЦСР</t>
  </si>
  <si>
    <t>ВР</t>
  </si>
  <si>
    <t>0502</t>
  </si>
  <si>
    <t>0797241200</t>
  </si>
  <si>
    <t>07972S2270</t>
  </si>
  <si>
    <t>0797241500</t>
  </si>
  <si>
    <t>0797241600</t>
  </si>
  <si>
    <t>07972S2620</t>
  </si>
  <si>
    <t>07972S2360</t>
  </si>
  <si>
    <t>956</t>
  </si>
  <si>
    <t>0503</t>
  </si>
  <si>
    <t>07972L5762</t>
  </si>
  <si>
    <t>реализации  муниципальной программы «Развитие систем жилищно-коммунальной инфраструктуры в Ханкайском муниципальном округе» на 2020-2026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</si>
  <si>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«Приложение № 3                                                                                                                               к муниципальной программе  «Развитие систем жилищно-коммунальной инфраструктуры  в Ханкайском муниципальном округе» на 2020-2026 годы, утвержденной  постановлением Администрации  муниципального района от 31.10.2019 № 919-па» </t>
  </si>
  <si>
    <t>410</t>
  </si>
  <si>
    <t>07972S1200</t>
  </si>
  <si>
    <t>х</t>
  </si>
  <si>
    <t>2.4</t>
  </si>
  <si>
    <t>Инвентаризация мест захоронения</t>
  </si>
  <si>
    <t>7974S2170</t>
  </si>
  <si>
    <t>Приложение                                                                             к постановлению Администрации                                   Ханкайского муниципального округа                                                                  от 11.03.2024 №  282-па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</si>
</sst>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4" fontId="1" fillId="0" borderId="3" xfId="0" applyNumberFormat="1" applyFon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3" borderId="0" xfId="0" applyFont="1" applyFill="1"/>
    <xf numFmtId="164" fontId="1" fillId="2" borderId="3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BreakPreview" zoomScale="90" zoomScaleNormal="100" zoomScaleSheetLayoutView="90" workbookViewId="0">
      <selection activeCell="J1" sqref="J1:N2"/>
    </sheetView>
  </sheetViews>
  <sheetFormatPr defaultColWidth="8.85546875" defaultRowHeight="15" x14ac:dyDescent="0.25"/>
  <cols>
    <col min="1" max="1" width="6" customWidth="1"/>
    <col min="2" max="2" width="33.85546875" customWidth="1"/>
    <col min="3" max="3" width="34" customWidth="1"/>
    <col min="4" max="5" width="8.85546875" customWidth="1"/>
    <col min="6" max="6" width="11" customWidth="1"/>
    <col min="7" max="7" width="8.85546875" customWidth="1"/>
    <col min="8" max="8" width="16.28515625" style="11" customWidth="1"/>
    <col min="9" max="9" width="12.140625" style="18" customWidth="1"/>
    <col min="10" max="10" width="11.140625" style="18" customWidth="1"/>
    <col min="11" max="11" width="11" style="24" customWidth="1"/>
    <col min="12" max="13" width="11" style="50" customWidth="1"/>
    <col min="14" max="14" width="8.85546875" style="50"/>
  </cols>
  <sheetData>
    <row r="1" spans="1:14" ht="14.25" customHeight="1" x14ac:dyDescent="0.25">
      <c r="A1" s="1"/>
      <c r="B1" s="1"/>
      <c r="C1" s="1"/>
      <c r="D1" s="1"/>
      <c r="E1" s="1"/>
      <c r="F1" s="1"/>
      <c r="G1" s="1"/>
      <c r="J1" s="128" t="s">
        <v>73</v>
      </c>
      <c r="K1" s="128"/>
      <c r="L1" s="128"/>
      <c r="M1" s="128"/>
      <c r="N1" s="128"/>
    </row>
    <row r="2" spans="1:14" ht="68.25" customHeight="1" x14ac:dyDescent="0.25">
      <c r="A2" s="1"/>
      <c r="B2" s="1"/>
      <c r="C2" s="1"/>
      <c r="D2" s="1"/>
      <c r="E2" s="1"/>
      <c r="F2" s="1"/>
      <c r="G2" s="1"/>
      <c r="H2" s="23"/>
      <c r="I2" s="23"/>
      <c r="J2" s="128"/>
      <c r="K2" s="128"/>
      <c r="L2" s="128"/>
      <c r="M2" s="128"/>
      <c r="N2" s="128"/>
    </row>
    <row r="3" spans="1:14" ht="76.5" customHeight="1" x14ac:dyDescent="0.25">
      <c r="A3" s="2"/>
      <c r="B3" s="2"/>
      <c r="C3" s="2"/>
      <c r="D3" s="2"/>
      <c r="E3" s="2"/>
      <c r="F3" s="2"/>
      <c r="G3" s="2"/>
      <c r="J3" s="129" t="s">
        <v>66</v>
      </c>
      <c r="K3" s="129"/>
      <c r="L3" s="129"/>
      <c r="M3" s="129"/>
      <c r="N3" s="129"/>
    </row>
    <row r="4" spans="1:14" ht="18.75" x14ac:dyDescent="0.25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75" customHeight="1" x14ac:dyDescent="0.25">
      <c r="A5" s="131" t="s">
        <v>65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5" customHeight="1" x14ac:dyDescent="0.25">
      <c r="A6" s="84" t="s">
        <v>1</v>
      </c>
      <c r="B6" s="88" t="s">
        <v>2</v>
      </c>
      <c r="C6" s="88" t="s">
        <v>3</v>
      </c>
      <c r="D6" s="95" t="s">
        <v>50</v>
      </c>
      <c r="E6" s="96"/>
      <c r="F6" s="96"/>
      <c r="G6" s="97"/>
      <c r="H6" s="89" t="s">
        <v>20</v>
      </c>
      <c r="I6" s="90"/>
      <c r="J6" s="90"/>
      <c r="K6" s="90"/>
      <c r="L6" s="90"/>
      <c r="M6" s="90"/>
      <c r="N6" s="91"/>
    </row>
    <row r="7" spans="1:14" x14ac:dyDescent="0.25">
      <c r="A7" s="84"/>
      <c r="B7" s="88"/>
      <c r="C7" s="88"/>
      <c r="D7" s="59" t="s">
        <v>51</v>
      </c>
      <c r="E7" s="59" t="s">
        <v>52</v>
      </c>
      <c r="F7" s="59" t="s">
        <v>53</v>
      </c>
      <c r="G7" s="59" t="s">
        <v>54</v>
      </c>
      <c r="H7" s="92" t="s">
        <v>21</v>
      </c>
      <c r="I7" s="93"/>
      <c r="J7" s="93"/>
      <c r="K7" s="93"/>
      <c r="L7" s="93"/>
      <c r="M7" s="93"/>
      <c r="N7" s="94"/>
    </row>
    <row r="8" spans="1:14" x14ac:dyDescent="0.25">
      <c r="A8" s="84"/>
      <c r="B8" s="88"/>
      <c r="C8" s="88"/>
      <c r="D8" s="61"/>
      <c r="E8" s="61"/>
      <c r="F8" s="61"/>
      <c r="G8" s="61"/>
      <c r="H8" s="7">
        <v>2020</v>
      </c>
      <c r="I8" s="16">
        <v>2021</v>
      </c>
      <c r="J8" s="16">
        <v>2022</v>
      </c>
      <c r="K8" s="7">
        <v>2023</v>
      </c>
      <c r="L8" s="42">
        <v>2024</v>
      </c>
      <c r="M8" s="51">
        <v>2025</v>
      </c>
      <c r="N8" s="42">
        <v>2026</v>
      </c>
    </row>
    <row r="9" spans="1:14" x14ac:dyDescent="0.25">
      <c r="A9" s="5">
        <v>1</v>
      </c>
      <c r="B9" s="4">
        <v>2</v>
      </c>
      <c r="C9" s="5">
        <v>7</v>
      </c>
      <c r="D9" s="5">
        <v>3</v>
      </c>
      <c r="E9" s="4">
        <v>4</v>
      </c>
      <c r="F9" s="5">
        <v>5</v>
      </c>
      <c r="G9" s="4">
        <v>6</v>
      </c>
      <c r="H9" s="4">
        <v>8</v>
      </c>
      <c r="I9" s="5">
        <v>9</v>
      </c>
      <c r="J9" s="4">
        <v>10</v>
      </c>
      <c r="K9" s="5">
        <v>11</v>
      </c>
      <c r="L9" s="43">
        <v>12</v>
      </c>
      <c r="M9" s="52">
        <v>13</v>
      </c>
      <c r="N9" s="43">
        <v>14</v>
      </c>
    </row>
    <row r="10" spans="1:14" x14ac:dyDescent="0.25">
      <c r="A10" s="68"/>
      <c r="B10" s="69" t="s">
        <v>39</v>
      </c>
      <c r="C10" s="3" t="s">
        <v>22</v>
      </c>
      <c r="D10" s="104" t="s">
        <v>69</v>
      </c>
      <c r="E10" s="110" t="s">
        <v>69</v>
      </c>
      <c r="F10" s="110" t="s">
        <v>69</v>
      </c>
      <c r="G10" s="113" t="s">
        <v>69</v>
      </c>
      <c r="H10" s="8">
        <v>71928.616539999988</v>
      </c>
      <c r="I10" s="15">
        <v>160239.304</v>
      </c>
      <c r="J10" s="15">
        <v>77181.267000000007</v>
      </c>
      <c r="K10" s="8">
        <v>49647.803979999997</v>
      </c>
      <c r="L10" s="44">
        <f>L11+L12+L13+L14</f>
        <v>35778.088800000005</v>
      </c>
      <c r="M10" s="44">
        <f>M15+M93</f>
        <v>300</v>
      </c>
      <c r="N10" s="44">
        <f t="shared" ref="N10" si="0">N15+N78+N93</f>
        <v>300</v>
      </c>
    </row>
    <row r="11" spans="1:14" x14ac:dyDescent="0.25">
      <c r="A11" s="68"/>
      <c r="B11" s="70"/>
      <c r="C11" s="28" t="s">
        <v>23</v>
      </c>
      <c r="D11" s="105"/>
      <c r="E11" s="111"/>
      <c r="F11" s="111"/>
      <c r="G11" s="114"/>
      <c r="H11" s="9">
        <v>0</v>
      </c>
      <c r="I11" s="6">
        <v>0</v>
      </c>
      <c r="J11" s="6">
        <v>0</v>
      </c>
      <c r="K11" s="9">
        <v>3116.2</v>
      </c>
      <c r="L11" s="45">
        <f t="shared" ref="L11:M12" si="1">L16+L79+L94</f>
        <v>0</v>
      </c>
      <c r="M11" s="45">
        <f t="shared" si="1"/>
        <v>0</v>
      </c>
      <c r="N11" s="45">
        <f t="shared" ref="N11" si="2">N16+N79+N94</f>
        <v>0</v>
      </c>
    </row>
    <row r="12" spans="1:14" x14ac:dyDescent="0.25">
      <c r="A12" s="68"/>
      <c r="B12" s="70"/>
      <c r="C12" s="28" t="s">
        <v>24</v>
      </c>
      <c r="D12" s="105"/>
      <c r="E12" s="111"/>
      <c r="F12" s="111"/>
      <c r="G12" s="114"/>
      <c r="H12" s="9">
        <v>39034.592539999998</v>
      </c>
      <c r="I12" s="6">
        <v>126244.50599999999</v>
      </c>
      <c r="J12" s="6">
        <v>32687.679</v>
      </c>
      <c r="K12" s="9">
        <v>9444.0489799999996</v>
      </c>
      <c r="L12" s="45">
        <f>L17+L95</f>
        <v>7954.3324000000002</v>
      </c>
      <c r="M12" s="45">
        <f t="shared" si="1"/>
        <v>0</v>
      </c>
      <c r="N12" s="45">
        <f t="shared" ref="N12" si="3">N17+N80+N95</f>
        <v>0</v>
      </c>
    </row>
    <row r="13" spans="1:14" x14ac:dyDescent="0.25">
      <c r="A13" s="68"/>
      <c r="B13" s="70"/>
      <c r="C13" s="28" t="s">
        <v>25</v>
      </c>
      <c r="D13" s="105"/>
      <c r="E13" s="111"/>
      <c r="F13" s="111"/>
      <c r="G13" s="114"/>
      <c r="H13" s="9">
        <v>33167.289000000004</v>
      </c>
      <c r="I13" s="6">
        <v>33994.800000000003</v>
      </c>
      <c r="J13" s="6">
        <v>44493.588000000003</v>
      </c>
      <c r="K13" s="9">
        <v>36838.144</v>
      </c>
      <c r="L13" s="45">
        <f>L18+L96</f>
        <v>27823.756400000002</v>
      </c>
      <c r="M13" s="45">
        <f>M18+M81+M96</f>
        <v>300</v>
      </c>
      <c r="N13" s="45">
        <f t="shared" ref="N13" si="4">N18+N81+N96</f>
        <v>300</v>
      </c>
    </row>
    <row r="14" spans="1:14" ht="12" customHeight="1" x14ac:dyDescent="0.25">
      <c r="A14" s="68"/>
      <c r="B14" s="71"/>
      <c r="C14" s="28" t="s">
        <v>26</v>
      </c>
      <c r="D14" s="106"/>
      <c r="E14" s="112"/>
      <c r="F14" s="112"/>
      <c r="G14" s="115"/>
      <c r="H14" s="9">
        <v>0</v>
      </c>
      <c r="I14" s="6">
        <v>0</v>
      </c>
      <c r="J14" s="6">
        <v>0</v>
      </c>
      <c r="K14" s="9">
        <v>249.411</v>
      </c>
      <c r="L14" s="45">
        <f>L19+L82+L97</f>
        <v>0</v>
      </c>
      <c r="M14" s="45">
        <v>0</v>
      </c>
      <c r="N14" s="45">
        <v>0</v>
      </c>
    </row>
    <row r="15" spans="1:14" ht="12" customHeight="1" x14ac:dyDescent="0.25">
      <c r="A15" s="72" t="s">
        <v>31</v>
      </c>
      <c r="B15" s="75" t="s">
        <v>32</v>
      </c>
      <c r="C15" s="13" t="s">
        <v>22</v>
      </c>
      <c r="D15" s="104" t="s">
        <v>69</v>
      </c>
      <c r="E15" s="110" t="s">
        <v>69</v>
      </c>
      <c r="F15" s="110" t="s">
        <v>69</v>
      </c>
      <c r="G15" s="113" t="s">
        <v>69</v>
      </c>
      <c r="H15" s="8">
        <v>36597.264999999999</v>
      </c>
      <c r="I15" s="15">
        <v>41929.019999999997</v>
      </c>
      <c r="J15" s="15">
        <v>47312.487000000001</v>
      </c>
      <c r="K15" s="8">
        <v>45482.660980000001</v>
      </c>
      <c r="L15" s="44">
        <f>L16+L17+L18+L19</f>
        <v>34702.3318</v>
      </c>
      <c r="M15" s="44">
        <f>M25+M35+M48+M53+M58+M68+M63+M20</f>
        <v>100</v>
      </c>
      <c r="N15" s="44">
        <f>N25+N35+N48+N53+N58+N68+N63+N20</f>
        <v>100</v>
      </c>
    </row>
    <row r="16" spans="1:14" ht="13.5" customHeight="1" x14ac:dyDescent="0.25">
      <c r="A16" s="73"/>
      <c r="B16" s="76"/>
      <c r="C16" s="14" t="s">
        <v>23</v>
      </c>
      <c r="D16" s="105"/>
      <c r="E16" s="111"/>
      <c r="F16" s="111"/>
      <c r="G16" s="114"/>
      <c r="H16" s="9">
        <v>0</v>
      </c>
      <c r="I16" s="6">
        <v>0</v>
      </c>
      <c r="J16" s="6">
        <v>0</v>
      </c>
      <c r="K16" s="6">
        <v>3116.2</v>
      </c>
      <c r="L16" s="45">
        <f>L26+L36+L49+L54+L59+L69</f>
        <v>0</v>
      </c>
      <c r="M16" s="45">
        <f>M26+M36+M49+M54+M59+M69</f>
        <v>0</v>
      </c>
      <c r="N16" s="45">
        <f>N26+N36+N49+N54+N59+N69</f>
        <v>0</v>
      </c>
    </row>
    <row r="17" spans="1:14" ht="15" customHeight="1" x14ac:dyDescent="0.25">
      <c r="A17" s="73"/>
      <c r="B17" s="76"/>
      <c r="C17" s="14" t="s">
        <v>27</v>
      </c>
      <c r="D17" s="105"/>
      <c r="E17" s="111"/>
      <c r="F17" s="111"/>
      <c r="G17" s="114"/>
      <c r="H17" s="9">
        <v>6100.0009999999993</v>
      </c>
      <c r="I17" s="6">
        <v>8284.2200000000012</v>
      </c>
      <c r="J17" s="6">
        <v>7277.6989999999996</v>
      </c>
      <c r="K17" s="9">
        <v>8168.1989800000001</v>
      </c>
      <c r="L17" s="45">
        <f>L65</f>
        <v>7384.3324000000002</v>
      </c>
      <c r="M17" s="45">
        <f>M65</f>
        <v>0</v>
      </c>
      <c r="N17" s="45">
        <f>N65</f>
        <v>0</v>
      </c>
    </row>
    <row r="18" spans="1:14" ht="13.5" customHeight="1" x14ac:dyDescent="0.25">
      <c r="A18" s="73"/>
      <c r="B18" s="76"/>
      <c r="C18" s="14" t="s">
        <v>25</v>
      </c>
      <c r="D18" s="105"/>
      <c r="E18" s="111"/>
      <c r="F18" s="111"/>
      <c r="G18" s="114"/>
      <c r="H18" s="9">
        <v>30497.264000000003</v>
      </c>
      <c r="I18" s="6">
        <v>33644.800000000003</v>
      </c>
      <c r="J18" s="6">
        <v>40034.788</v>
      </c>
      <c r="K18" s="9">
        <v>33951.351000000002</v>
      </c>
      <c r="L18" s="45">
        <f>L28+L38+L51+L56+L61+L71+L66+L44+L23</f>
        <v>27317.999400000001</v>
      </c>
      <c r="M18" s="45">
        <f>M28+M38+M51+M56+M61+M71+M66+M44+M20</f>
        <v>100</v>
      </c>
      <c r="N18" s="45">
        <f>N28+N38+N51+N56+N61+N71+N66+N44+N20</f>
        <v>100</v>
      </c>
    </row>
    <row r="19" spans="1:14" ht="13.5" customHeight="1" x14ac:dyDescent="0.25">
      <c r="A19" s="74"/>
      <c r="B19" s="77"/>
      <c r="C19" s="14" t="s">
        <v>26</v>
      </c>
      <c r="D19" s="106"/>
      <c r="E19" s="112"/>
      <c r="F19" s="112"/>
      <c r="G19" s="115"/>
      <c r="H19" s="9">
        <v>0</v>
      </c>
      <c r="I19" s="6">
        <v>0</v>
      </c>
      <c r="J19" s="6">
        <v>0</v>
      </c>
      <c r="K19" s="9">
        <v>246.911</v>
      </c>
      <c r="L19" s="45">
        <f>L29+L39+L52+L57+L62+L72</f>
        <v>0</v>
      </c>
      <c r="M19" s="45">
        <f>M29+M39+M52+M57+M62+M72</f>
        <v>0</v>
      </c>
      <c r="N19" s="45">
        <f>N29+N39+N52+N57+N62+N72</f>
        <v>0</v>
      </c>
    </row>
    <row r="20" spans="1:14" ht="11.25" customHeight="1" x14ac:dyDescent="0.25">
      <c r="A20" s="65" t="s">
        <v>4</v>
      </c>
      <c r="B20" s="59" t="s">
        <v>5</v>
      </c>
      <c r="C20" s="3" t="s">
        <v>22</v>
      </c>
      <c r="D20" s="53">
        <v>956</v>
      </c>
      <c r="E20" s="56" t="s">
        <v>55</v>
      </c>
      <c r="F20" s="56" t="s">
        <v>56</v>
      </c>
      <c r="G20" s="107">
        <v>240</v>
      </c>
      <c r="H20" s="8">
        <v>4729.5069999999996</v>
      </c>
      <c r="I20" s="15">
        <v>5729.942</v>
      </c>
      <c r="J20" s="15">
        <v>2780.4969999999998</v>
      </c>
      <c r="K20" s="8">
        <v>655.87199999999996</v>
      </c>
      <c r="L20" s="46">
        <f t="shared" ref="L20:N20" si="5">L23</f>
        <v>1000</v>
      </c>
      <c r="M20" s="46">
        <f t="shared" si="5"/>
        <v>100</v>
      </c>
      <c r="N20" s="46">
        <f t="shared" si="5"/>
        <v>100</v>
      </c>
    </row>
    <row r="21" spans="1:14" ht="12.75" customHeight="1" x14ac:dyDescent="0.25">
      <c r="A21" s="66"/>
      <c r="B21" s="60"/>
      <c r="C21" s="28" t="s">
        <v>23</v>
      </c>
      <c r="D21" s="54"/>
      <c r="E21" s="57"/>
      <c r="F21" s="57"/>
      <c r="G21" s="108"/>
      <c r="H21" s="9">
        <v>0</v>
      </c>
      <c r="I21" s="6">
        <v>0</v>
      </c>
      <c r="J21" s="6">
        <v>0</v>
      </c>
      <c r="K21" s="9">
        <v>0</v>
      </c>
      <c r="L21" s="45">
        <v>0</v>
      </c>
      <c r="M21" s="45">
        <v>0</v>
      </c>
      <c r="N21" s="45">
        <v>0</v>
      </c>
    </row>
    <row r="22" spans="1:14" ht="15.75" customHeight="1" x14ac:dyDescent="0.25">
      <c r="A22" s="66"/>
      <c r="B22" s="60"/>
      <c r="C22" s="28" t="s">
        <v>27</v>
      </c>
      <c r="D22" s="54"/>
      <c r="E22" s="57"/>
      <c r="F22" s="57"/>
      <c r="G22" s="108"/>
      <c r="H22" s="9">
        <v>0</v>
      </c>
      <c r="I22" s="6">
        <v>0</v>
      </c>
      <c r="J22" s="6">
        <v>0</v>
      </c>
      <c r="K22" s="9">
        <v>0</v>
      </c>
      <c r="L22" s="45">
        <v>0</v>
      </c>
      <c r="M22" s="45">
        <v>0</v>
      </c>
      <c r="N22" s="45">
        <v>0</v>
      </c>
    </row>
    <row r="23" spans="1:14" ht="15.75" customHeight="1" x14ac:dyDescent="0.25">
      <c r="A23" s="66"/>
      <c r="B23" s="60"/>
      <c r="C23" s="28" t="s">
        <v>25</v>
      </c>
      <c r="D23" s="54"/>
      <c r="E23" s="57"/>
      <c r="F23" s="57"/>
      <c r="G23" s="108"/>
      <c r="H23" s="9">
        <v>4729.5069999999996</v>
      </c>
      <c r="I23" s="6">
        <v>5729.942</v>
      </c>
      <c r="J23" s="6">
        <v>2780.4969999999998</v>
      </c>
      <c r="K23" s="9">
        <v>655.87199999999996</v>
      </c>
      <c r="L23" s="45">
        <v>1000</v>
      </c>
      <c r="M23" s="45">
        <v>100</v>
      </c>
      <c r="N23" s="45">
        <v>100</v>
      </c>
    </row>
    <row r="24" spans="1:14" ht="14.25" customHeight="1" x14ac:dyDescent="0.25">
      <c r="A24" s="66"/>
      <c r="B24" s="60"/>
      <c r="C24" s="28" t="s">
        <v>26</v>
      </c>
      <c r="D24" s="55"/>
      <c r="E24" s="58"/>
      <c r="F24" s="58"/>
      <c r="G24" s="109"/>
      <c r="H24" s="9">
        <v>0</v>
      </c>
      <c r="I24" s="6">
        <v>0</v>
      </c>
      <c r="J24" s="6">
        <v>0</v>
      </c>
      <c r="K24" s="9">
        <v>0</v>
      </c>
      <c r="L24" s="45">
        <v>0</v>
      </c>
      <c r="M24" s="45">
        <v>0</v>
      </c>
      <c r="N24" s="45">
        <v>0</v>
      </c>
    </row>
    <row r="25" spans="1:14" ht="11.25" customHeight="1" x14ac:dyDescent="0.25">
      <c r="A25" s="66"/>
      <c r="B25" s="60"/>
      <c r="C25" s="3" t="s">
        <v>22</v>
      </c>
      <c r="D25" s="53">
        <v>956</v>
      </c>
      <c r="E25" s="56" t="s">
        <v>55</v>
      </c>
      <c r="F25" s="56" t="s">
        <v>56</v>
      </c>
      <c r="G25" s="107">
        <v>410</v>
      </c>
      <c r="H25" s="8">
        <v>0</v>
      </c>
      <c r="I25" s="15">
        <v>0</v>
      </c>
      <c r="J25" s="15">
        <v>0</v>
      </c>
      <c r="K25" s="8">
        <v>478.68799999999999</v>
      </c>
      <c r="L25" s="46">
        <v>0</v>
      </c>
      <c r="M25" s="46">
        <v>0</v>
      </c>
      <c r="N25" s="46">
        <v>0</v>
      </c>
    </row>
    <row r="26" spans="1:14" ht="12.75" customHeight="1" x14ac:dyDescent="0.25">
      <c r="A26" s="66"/>
      <c r="B26" s="60"/>
      <c r="C26" s="28" t="s">
        <v>23</v>
      </c>
      <c r="D26" s="54"/>
      <c r="E26" s="57"/>
      <c r="F26" s="57"/>
      <c r="G26" s="108"/>
      <c r="H26" s="9">
        <v>0</v>
      </c>
      <c r="I26" s="6">
        <v>0</v>
      </c>
      <c r="J26" s="6">
        <v>0</v>
      </c>
      <c r="K26" s="9">
        <v>0</v>
      </c>
      <c r="L26" s="45">
        <v>0</v>
      </c>
      <c r="M26" s="45">
        <v>0</v>
      </c>
      <c r="N26" s="45">
        <v>0</v>
      </c>
    </row>
    <row r="27" spans="1:14" ht="15.75" customHeight="1" x14ac:dyDescent="0.25">
      <c r="A27" s="66"/>
      <c r="B27" s="60"/>
      <c r="C27" s="28" t="s">
        <v>27</v>
      </c>
      <c r="D27" s="54"/>
      <c r="E27" s="57"/>
      <c r="F27" s="57"/>
      <c r="G27" s="108"/>
      <c r="H27" s="9">
        <v>0</v>
      </c>
      <c r="I27" s="6">
        <v>0</v>
      </c>
      <c r="J27" s="6">
        <v>0</v>
      </c>
      <c r="K27" s="9">
        <v>0</v>
      </c>
      <c r="L27" s="45">
        <v>0</v>
      </c>
      <c r="M27" s="45">
        <v>0</v>
      </c>
      <c r="N27" s="45">
        <v>0</v>
      </c>
    </row>
    <row r="28" spans="1:14" ht="15.75" customHeight="1" x14ac:dyDescent="0.25">
      <c r="A28" s="66"/>
      <c r="B28" s="60"/>
      <c r="C28" s="28" t="s">
        <v>25</v>
      </c>
      <c r="D28" s="54"/>
      <c r="E28" s="57"/>
      <c r="F28" s="57"/>
      <c r="G28" s="108"/>
      <c r="H28" s="9">
        <v>0</v>
      </c>
      <c r="I28" s="6">
        <v>0</v>
      </c>
      <c r="J28" s="6">
        <v>0</v>
      </c>
      <c r="K28" s="9">
        <v>478.68799999999999</v>
      </c>
      <c r="L28" s="45">
        <v>0</v>
      </c>
      <c r="M28" s="45">
        <v>0</v>
      </c>
      <c r="N28" s="45">
        <v>0</v>
      </c>
    </row>
    <row r="29" spans="1:14" ht="14.25" customHeight="1" x14ac:dyDescent="0.25">
      <c r="A29" s="67"/>
      <c r="B29" s="61"/>
      <c r="C29" s="28" t="s">
        <v>26</v>
      </c>
      <c r="D29" s="55"/>
      <c r="E29" s="58"/>
      <c r="F29" s="58"/>
      <c r="G29" s="109"/>
      <c r="H29" s="9">
        <v>0</v>
      </c>
      <c r="I29" s="6">
        <v>0</v>
      </c>
      <c r="J29" s="6">
        <v>0</v>
      </c>
      <c r="K29" s="9">
        <v>0</v>
      </c>
      <c r="L29" s="45">
        <v>0</v>
      </c>
      <c r="M29" s="45">
        <v>0</v>
      </c>
      <c r="N29" s="45">
        <v>0</v>
      </c>
    </row>
    <row r="30" spans="1:14" ht="0.75" hidden="1" customHeight="1" x14ac:dyDescent="0.25">
      <c r="A30" s="65" t="s">
        <v>49</v>
      </c>
      <c r="B30" s="62" t="s">
        <v>5</v>
      </c>
      <c r="C30" s="3" t="s">
        <v>22</v>
      </c>
      <c r="D30" s="29"/>
      <c r="E30" s="29"/>
      <c r="F30" s="29"/>
      <c r="G30" s="29"/>
      <c r="H30" s="9">
        <v>0</v>
      </c>
      <c r="I30" s="9">
        <v>0</v>
      </c>
      <c r="J30" s="9">
        <v>0</v>
      </c>
      <c r="K30" s="9">
        <v>0</v>
      </c>
      <c r="L30" s="45">
        <v>0</v>
      </c>
      <c r="M30" s="45">
        <v>0</v>
      </c>
      <c r="N30" s="45">
        <v>0</v>
      </c>
    </row>
    <row r="31" spans="1:14" ht="23.25" hidden="1" customHeight="1" x14ac:dyDescent="0.25">
      <c r="A31" s="66"/>
      <c r="B31" s="63"/>
      <c r="C31" s="28" t="s">
        <v>23</v>
      </c>
      <c r="D31" s="30"/>
      <c r="E31" s="30"/>
      <c r="F31" s="30"/>
      <c r="G31" s="30"/>
      <c r="H31" s="9">
        <v>0</v>
      </c>
      <c r="I31" s="9">
        <v>0</v>
      </c>
      <c r="J31" s="9">
        <v>0</v>
      </c>
      <c r="K31" s="9">
        <v>0</v>
      </c>
      <c r="L31" s="45">
        <v>0</v>
      </c>
      <c r="M31" s="45">
        <v>0</v>
      </c>
      <c r="N31" s="45">
        <v>0</v>
      </c>
    </row>
    <row r="32" spans="1:14" ht="23.25" hidden="1" customHeight="1" x14ac:dyDescent="0.25">
      <c r="A32" s="66"/>
      <c r="B32" s="63"/>
      <c r="C32" s="28" t="s">
        <v>27</v>
      </c>
      <c r="D32" s="30"/>
      <c r="E32" s="30"/>
      <c r="F32" s="30"/>
      <c r="G32" s="30"/>
      <c r="H32" s="9">
        <v>0</v>
      </c>
      <c r="I32" s="9">
        <v>0</v>
      </c>
      <c r="J32" s="9">
        <v>0</v>
      </c>
      <c r="K32" s="9">
        <v>0</v>
      </c>
      <c r="L32" s="45">
        <v>0</v>
      </c>
      <c r="M32" s="45">
        <v>0</v>
      </c>
      <c r="N32" s="45">
        <v>0</v>
      </c>
    </row>
    <row r="33" spans="1:14" ht="23.25" hidden="1" customHeight="1" x14ac:dyDescent="0.25">
      <c r="A33" s="66"/>
      <c r="B33" s="63"/>
      <c r="C33" s="28" t="s">
        <v>25</v>
      </c>
      <c r="D33" s="30"/>
      <c r="E33" s="30"/>
      <c r="F33" s="30"/>
      <c r="G33" s="30"/>
      <c r="H33" s="9">
        <v>0</v>
      </c>
      <c r="I33" s="9">
        <v>0</v>
      </c>
      <c r="J33" s="9">
        <v>0</v>
      </c>
      <c r="K33" s="9">
        <v>0</v>
      </c>
      <c r="L33" s="45">
        <v>0</v>
      </c>
      <c r="M33" s="45">
        <v>0</v>
      </c>
      <c r="N33" s="45">
        <v>0</v>
      </c>
    </row>
    <row r="34" spans="1:14" ht="23.25" hidden="1" customHeight="1" x14ac:dyDescent="0.25">
      <c r="A34" s="67"/>
      <c r="B34" s="64"/>
      <c r="C34" s="28" t="s">
        <v>26</v>
      </c>
      <c r="D34" s="31"/>
      <c r="E34" s="31"/>
      <c r="F34" s="31"/>
      <c r="G34" s="31"/>
      <c r="H34" s="9">
        <v>0</v>
      </c>
      <c r="I34" s="9">
        <v>0</v>
      </c>
      <c r="J34" s="9">
        <v>0</v>
      </c>
      <c r="K34" s="9">
        <v>0</v>
      </c>
      <c r="L34" s="45">
        <v>0</v>
      </c>
      <c r="M34" s="45">
        <v>0</v>
      </c>
      <c r="N34" s="45">
        <v>0</v>
      </c>
    </row>
    <row r="35" spans="1:14" ht="16.5" customHeight="1" x14ac:dyDescent="0.25">
      <c r="A35" s="78" t="s">
        <v>6</v>
      </c>
      <c r="B35" s="81" t="s">
        <v>7</v>
      </c>
      <c r="C35" s="3" t="s">
        <v>22</v>
      </c>
      <c r="D35" s="65" t="s">
        <v>62</v>
      </c>
      <c r="E35" s="65" t="s">
        <v>55</v>
      </c>
      <c r="F35" s="65" t="s">
        <v>68</v>
      </c>
      <c r="G35" s="65" t="s">
        <v>67</v>
      </c>
      <c r="H35" s="8">
        <v>0</v>
      </c>
      <c r="I35" s="15">
        <v>0</v>
      </c>
      <c r="J35" s="15">
        <v>0</v>
      </c>
      <c r="K35" s="8">
        <v>0</v>
      </c>
      <c r="L35" s="44">
        <f>L36+L37+L38+L39</f>
        <v>0</v>
      </c>
      <c r="M35" s="44">
        <f>M36+M37+M38+M39</f>
        <v>0</v>
      </c>
      <c r="N35" s="44">
        <f>N36+N37+N38+N39</f>
        <v>0</v>
      </c>
    </row>
    <row r="36" spans="1:14" ht="14.25" customHeight="1" x14ac:dyDescent="0.25">
      <c r="A36" s="79"/>
      <c r="B36" s="82"/>
      <c r="C36" s="28" t="s">
        <v>23</v>
      </c>
      <c r="D36" s="66"/>
      <c r="E36" s="66"/>
      <c r="F36" s="66"/>
      <c r="G36" s="66"/>
      <c r="H36" s="9">
        <v>0</v>
      </c>
      <c r="I36" s="6">
        <v>0</v>
      </c>
      <c r="J36" s="6">
        <v>0</v>
      </c>
      <c r="K36" s="9">
        <v>0</v>
      </c>
      <c r="L36" s="45">
        <v>0</v>
      </c>
      <c r="M36" s="45">
        <v>0</v>
      </c>
      <c r="N36" s="45">
        <v>0</v>
      </c>
    </row>
    <row r="37" spans="1:14" ht="14.25" customHeight="1" x14ac:dyDescent="0.25">
      <c r="A37" s="79"/>
      <c r="B37" s="82"/>
      <c r="C37" s="28" t="s">
        <v>27</v>
      </c>
      <c r="D37" s="66"/>
      <c r="E37" s="66"/>
      <c r="F37" s="66"/>
      <c r="G37" s="66"/>
      <c r="H37" s="9">
        <v>0</v>
      </c>
      <c r="I37" s="6">
        <v>0</v>
      </c>
      <c r="J37" s="6">
        <v>0</v>
      </c>
      <c r="K37" s="9">
        <v>0</v>
      </c>
      <c r="L37" s="45">
        <v>0</v>
      </c>
      <c r="M37" s="45">
        <v>0</v>
      </c>
      <c r="N37" s="45">
        <v>0</v>
      </c>
    </row>
    <row r="38" spans="1:14" ht="12" customHeight="1" x14ac:dyDescent="0.25">
      <c r="A38" s="79"/>
      <c r="B38" s="82"/>
      <c r="C38" s="28" t="s">
        <v>25</v>
      </c>
      <c r="D38" s="66"/>
      <c r="E38" s="66"/>
      <c r="F38" s="66"/>
      <c r="G38" s="66"/>
      <c r="H38" s="9">
        <v>0</v>
      </c>
      <c r="I38" s="6">
        <v>0</v>
      </c>
      <c r="J38" s="6">
        <v>0</v>
      </c>
      <c r="K38" s="9">
        <v>0</v>
      </c>
      <c r="L38" s="45">
        <v>0</v>
      </c>
      <c r="M38" s="45">
        <v>0</v>
      </c>
      <c r="N38" s="45">
        <v>0</v>
      </c>
    </row>
    <row r="39" spans="1:14" ht="9" customHeight="1" x14ac:dyDescent="0.25">
      <c r="A39" s="79"/>
      <c r="B39" s="82"/>
      <c r="C39" s="88" t="s">
        <v>26</v>
      </c>
      <c r="D39" s="66"/>
      <c r="E39" s="66"/>
      <c r="F39" s="66"/>
      <c r="G39" s="66"/>
      <c r="H39" s="100">
        <v>0</v>
      </c>
      <c r="I39" s="98">
        <v>0</v>
      </c>
      <c r="J39" s="98">
        <v>0</v>
      </c>
      <c r="K39" s="100">
        <v>0</v>
      </c>
      <c r="L39" s="102">
        <v>0</v>
      </c>
      <c r="M39" s="102">
        <v>0</v>
      </c>
      <c r="N39" s="102">
        <v>0</v>
      </c>
    </row>
    <row r="40" spans="1:14" ht="17.25" customHeight="1" x14ac:dyDescent="0.25">
      <c r="A40" s="80"/>
      <c r="B40" s="83"/>
      <c r="C40" s="88"/>
      <c r="D40" s="67"/>
      <c r="E40" s="67"/>
      <c r="F40" s="67"/>
      <c r="G40" s="67"/>
      <c r="H40" s="101"/>
      <c r="I40" s="99"/>
      <c r="J40" s="99"/>
      <c r="K40" s="101"/>
      <c r="L40" s="103"/>
      <c r="M40" s="103"/>
      <c r="N40" s="103"/>
    </row>
    <row r="41" spans="1:14" x14ac:dyDescent="0.25">
      <c r="A41" s="78" t="s">
        <v>35</v>
      </c>
      <c r="B41" s="81" t="s">
        <v>7</v>
      </c>
      <c r="C41" s="3" t="s">
        <v>22</v>
      </c>
      <c r="D41" s="53">
        <v>956</v>
      </c>
      <c r="E41" s="56" t="s">
        <v>55</v>
      </c>
      <c r="F41" s="56" t="s">
        <v>56</v>
      </c>
      <c r="G41" s="107">
        <v>240</v>
      </c>
      <c r="H41" s="8">
        <v>3910</v>
      </c>
      <c r="I41" s="15">
        <v>1023.876</v>
      </c>
      <c r="J41" s="15">
        <v>1377.9480000000001</v>
      </c>
      <c r="K41" s="8">
        <v>0</v>
      </c>
      <c r="L41" s="44">
        <f t="shared" ref="L41:M41" si="6">L42+L43+L44+L45</f>
        <v>0</v>
      </c>
      <c r="M41" s="44">
        <f t="shared" si="6"/>
        <v>0</v>
      </c>
      <c r="N41" s="44">
        <f t="shared" ref="N41" si="7">N42+N43+N44+N45</f>
        <v>0</v>
      </c>
    </row>
    <row r="42" spans="1:14" ht="13.5" customHeight="1" x14ac:dyDescent="0.25">
      <c r="A42" s="79"/>
      <c r="B42" s="82"/>
      <c r="C42" s="28" t="s">
        <v>23</v>
      </c>
      <c r="D42" s="54"/>
      <c r="E42" s="57"/>
      <c r="F42" s="57"/>
      <c r="G42" s="108"/>
      <c r="H42" s="9">
        <v>0</v>
      </c>
      <c r="I42" s="6">
        <v>0</v>
      </c>
      <c r="J42" s="6">
        <v>0</v>
      </c>
      <c r="K42" s="9">
        <v>0</v>
      </c>
      <c r="L42" s="45">
        <v>0</v>
      </c>
      <c r="M42" s="45">
        <v>0</v>
      </c>
      <c r="N42" s="45">
        <v>0</v>
      </c>
    </row>
    <row r="43" spans="1:14" ht="13.5" customHeight="1" x14ac:dyDescent="0.25">
      <c r="A43" s="79"/>
      <c r="B43" s="82"/>
      <c r="C43" s="28" t="s">
        <v>27</v>
      </c>
      <c r="D43" s="54"/>
      <c r="E43" s="57"/>
      <c r="F43" s="57"/>
      <c r="G43" s="108"/>
      <c r="H43" s="9">
        <v>0</v>
      </c>
      <c r="I43" s="6">
        <v>0</v>
      </c>
      <c r="J43" s="6">
        <v>0</v>
      </c>
      <c r="K43" s="9">
        <v>0</v>
      </c>
      <c r="L43" s="45">
        <v>0</v>
      </c>
      <c r="M43" s="45">
        <v>0</v>
      </c>
      <c r="N43" s="45">
        <v>0</v>
      </c>
    </row>
    <row r="44" spans="1:14" ht="13.5" customHeight="1" x14ac:dyDescent="0.25">
      <c r="A44" s="79"/>
      <c r="B44" s="82"/>
      <c r="C44" s="28" t="s">
        <v>25</v>
      </c>
      <c r="D44" s="54"/>
      <c r="E44" s="57"/>
      <c r="F44" s="57"/>
      <c r="G44" s="108"/>
      <c r="H44" s="9">
        <v>3910</v>
      </c>
      <c r="I44" s="6">
        <v>1023.876</v>
      </c>
      <c r="J44" s="6">
        <v>1377.9480000000001</v>
      </c>
      <c r="K44" s="9">
        <v>0</v>
      </c>
      <c r="L44" s="45">
        <v>0</v>
      </c>
      <c r="M44" s="45">
        <v>0</v>
      </c>
      <c r="N44" s="45">
        <v>0</v>
      </c>
    </row>
    <row r="45" spans="1:14" ht="12" customHeight="1" x14ac:dyDescent="0.25">
      <c r="A45" s="79"/>
      <c r="B45" s="82"/>
      <c r="C45" s="88" t="s">
        <v>26</v>
      </c>
      <c r="D45" s="55"/>
      <c r="E45" s="58"/>
      <c r="F45" s="58"/>
      <c r="G45" s="109"/>
      <c r="H45" s="100">
        <v>0</v>
      </c>
      <c r="I45" s="98">
        <v>0</v>
      </c>
      <c r="J45" s="98">
        <v>0</v>
      </c>
      <c r="K45" s="100">
        <v>0</v>
      </c>
      <c r="L45" s="102">
        <v>0</v>
      </c>
      <c r="M45" s="102">
        <v>0</v>
      </c>
      <c r="N45" s="102">
        <v>0</v>
      </c>
    </row>
    <row r="46" spans="1:14" ht="15" hidden="1" customHeight="1" x14ac:dyDescent="0.25">
      <c r="A46" s="80"/>
      <c r="B46" s="83"/>
      <c r="C46" s="88"/>
      <c r="D46" s="27"/>
      <c r="E46" s="27"/>
      <c r="F46" s="27"/>
      <c r="G46" s="27"/>
      <c r="H46" s="101"/>
      <c r="I46" s="99"/>
      <c r="J46" s="99"/>
      <c r="K46" s="101"/>
      <c r="L46" s="103"/>
      <c r="M46" s="103"/>
      <c r="N46" s="103"/>
    </row>
    <row r="47" spans="1:14" ht="0.75" hidden="1" customHeight="1" x14ac:dyDescent="0.25">
      <c r="A47" s="21"/>
      <c r="B47" s="22"/>
      <c r="C47" s="16"/>
      <c r="D47" s="22"/>
      <c r="E47" s="22"/>
      <c r="F47" s="22"/>
      <c r="G47" s="22"/>
      <c r="H47" s="20"/>
      <c r="I47" s="19"/>
      <c r="J47" s="19"/>
      <c r="K47" s="25"/>
      <c r="L47" s="47"/>
      <c r="M47" s="47"/>
      <c r="N47" s="47"/>
    </row>
    <row r="48" spans="1:14" ht="12" customHeight="1" x14ac:dyDescent="0.25">
      <c r="A48" s="78" t="s">
        <v>8</v>
      </c>
      <c r="B48" s="81" t="s">
        <v>9</v>
      </c>
      <c r="C48" s="3" t="s">
        <v>22</v>
      </c>
      <c r="D48" s="53">
        <v>956</v>
      </c>
      <c r="E48" s="56" t="s">
        <v>55</v>
      </c>
      <c r="F48" s="56" t="s">
        <v>57</v>
      </c>
      <c r="G48" s="107">
        <v>240</v>
      </c>
      <c r="H48" s="8">
        <v>0</v>
      </c>
      <c r="I48" s="15">
        <v>0</v>
      </c>
      <c r="J48" s="15">
        <v>0</v>
      </c>
      <c r="K48" s="8">
        <v>0</v>
      </c>
      <c r="L48" s="44">
        <f>L49+L50+L51+L52</f>
        <v>0</v>
      </c>
      <c r="M48" s="44">
        <f>M49+M50+M51+M52</f>
        <v>0</v>
      </c>
      <c r="N48" s="44">
        <f>N49+N50+N51+N52</f>
        <v>0</v>
      </c>
    </row>
    <row r="49" spans="1:14" ht="14.25" customHeight="1" x14ac:dyDescent="0.25">
      <c r="A49" s="79"/>
      <c r="B49" s="82"/>
      <c r="C49" s="28" t="s">
        <v>23</v>
      </c>
      <c r="D49" s="54"/>
      <c r="E49" s="57"/>
      <c r="F49" s="57"/>
      <c r="G49" s="108"/>
      <c r="H49" s="9">
        <v>0</v>
      </c>
      <c r="I49" s="6">
        <v>0</v>
      </c>
      <c r="J49" s="6">
        <v>0</v>
      </c>
      <c r="K49" s="9">
        <v>0</v>
      </c>
      <c r="L49" s="45">
        <v>0</v>
      </c>
      <c r="M49" s="45">
        <v>0</v>
      </c>
      <c r="N49" s="45">
        <v>0</v>
      </c>
    </row>
    <row r="50" spans="1:14" ht="14.25" customHeight="1" x14ac:dyDescent="0.25">
      <c r="A50" s="79"/>
      <c r="B50" s="82"/>
      <c r="C50" s="28" t="s">
        <v>27</v>
      </c>
      <c r="D50" s="54"/>
      <c r="E50" s="57"/>
      <c r="F50" s="57"/>
      <c r="G50" s="108"/>
      <c r="H50" s="9">
        <v>0</v>
      </c>
      <c r="I50" s="6">
        <v>0</v>
      </c>
      <c r="J50" s="6">
        <v>0</v>
      </c>
      <c r="K50" s="9">
        <v>0</v>
      </c>
      <c r="L50" s="45">
        <v>0</v>
      </c>
      <c r="M50" s="45">
        <v>0</v>
      </c>
      <c r="N50" s="45">
        <v>0</v>
      </c>
    </row>
    <row r="51" spans="1:14" ht="12" customHeight="1" x14ac:dyDescent="0.25">
      <c r="A51" s="79"/>
      <c r="B51" s="82"/>
      <c r="C51" s="28" t="s">
        <v>25</v>
      </c>
      <c r="D51" s="54"/>
      <c r="E51" s="57"/>
      <c r="F51" s="57"/>
      <c r="G51" s="108"/>
      <c r="H51" s="9">
        <v>0</v>
      </c>
      <c r="I51" s="6">
        <v>0</v>
      </c>
      <c r="J51" s="6">
        <v>0</v>
      </c>
      <c r="K51" s="9">
        <v>0</v>
      </c>
      <c r="L51" s="45">
        <v>0</v>
      </c>
      <c r="M51" s="45">
        <v>0</v>
      </c>
      <c r="N51" s="45">
        <v>0</v>
      </c>
    </row>
    <row r="52" spans="1:14" ht="14.25" customHeight="1" x14ac:dyDescent="0.25">
      <c r="A52" s="80"/>
      <c r="B52" s="83"/>
      <c r="C52" s="28" t="s">
        <v>26</v>
      </c>
      <c r="D52" s="55"/>
      <c r="E52" s="58"/>
      <c r="F52" s="58"/>
      <c r="G52" s="109"/>
      <c r="H52" s="9">
        <v>0</v>
      </c>
      <c r="I52" s="6">
        <v>0</v>
      </c>
      <c r="J52" s="6">
        <v>0</v>
      </c>
      <c r="K52" s="9">
        <v>0</v>
      </c>
      <c r="L52" s="45">
        <v>0</v>
      </c>
      <c r="M52" s="45">
        <v>0</v>
      </c>
      <c r="N52" s="45">
        <v>0</v>
      </c>
    </row>
    <row r="53" spans="1:14" ht="14.25" customHeight="1" x14ac:dyDescent="0.25">
      <c r="A53" s="78" t="s">
        <v>10</v>
      </c>
      <c r="B53" s="81" t="s">
        <v>11</v>
      </c>
      <c r="C53" s="3" t="s">
        <v>22</v>
      </c>
      <c r="D53" s="53">
        <v>956</v>
      </c>
      <c r="E53" s="56" t="s">
        <v>55</v>
      </c>
      <c r="F53" s="56" t="s">
        <v>58</v>
      </c>
      <c r="G53" s="107">
        <v>810</v>
      </c>
      <c r="H53" s="8">
        <v>4810.009</v>
      </c>
      <c r="I53" s="15">
        <v>1100</v>
      </c>
      <c r="J53" s="15">
        <v>4000</v>
      </c>
      <c r="K53" s="8">
        <v>4400</v>
      </c>
      <c r="L53" s="44">
        <f t="shared" ref="L53:M53" si="8">L54+L55+L56+L57</f>
        <v>6243.41</v>
      </c>
      <c r="M53" s="44">
        <f t="shared" si="8"/>
        <v>0</v>
      </c>
      <c r="N53" s="44">
        <f t="shared" ref="N53" si="9">N54+N55+N56+N57</f>
        <v>0</v>
      </c>
    </row>
    <row r="54" spans="1:14" ht="12.75" customHeight="1" x14ac:dyDescent="0.25">
      <c r="A54" s="79"/>
      <c r="B54" s="82"/>
      <c r="C54" s="28" t="s">
        <v>23</v>
      </c>
      <c r="D54" s="54"/>
      <c r="E54" s="57"/>
      <c r="F54" s="57"/>
      <c r="G54" s="108"/>
      <c r="H54" s="9">
        <v>0</v>
      </c>
      <c r="I54" s="6">
        <v>0</v>
      </c>
      <c r="J54" s="6">
        <v>0</v>
      </c>
      <c r="K54" s="9">
        <v>0</v>
      </c>
      <c r="L54" s="45">
        <v>0</v>
      </c>
      <c r="M54" s="45">
        <v>0</v>
      </c>
      <c r="N54" s="45">
        <v>0</v>
      </c>
    </row>
    <row r="55" spans="1:14" ht="11.25" customHeight="1" x14ac:dyDescent="0.25">
      <c r="A55" s="79"/>
      <c r="B55" s="82"/>
      <c r="C55" s="28" t="s">
        <v>27</v>
      </c>
      <c r="D55" s="54"/>
      <c r="E55" s="57"/>
      <c r="F55" s="57"/>
      <c r="G55" s="108"/>
      <c r="H55" s="9">
        <v>0</v>
      </c>
      <c r="I55" s="6">
        <v>0</v>
      </c>
      <c r="J55" s="6">
        <v>0</v>
      </c>
      <c r="K55" s="9">
        <v>0</v>
      </c>
      <c r="L55" s="45">
        <v>0</v>
      </c>
      <c r="M55" s="45">
        <v>0</v>
      </c>
      <c r="N55" s="45">
        <v>0</v>
      </c>
    </row>
    <row r="56" spans="1:14" ht="11.25" customHeight="1" x14ac:dyDescent="0.25">
      <c r="A56" s="79"/>
      <c r="B56" s="82"/>
      <c r="C56" s="28" t="s">
        <v>25</v>
      </c>
      <c r="D56" s="54"/>
      <c r="E56" s="57"/>
      <c r="F56" s="57"/>
      <c r="G56" s="108"/>
      <c r="H56" s="9">
        <v>4810.009</v>
      </c>
      <c r="I56" s="6">
        <v>1100</v>
      </c>
      <c r="J56" s="6">
        <v>4000</v>
      </c>
      <c r="K56" s="9">
        <v>4400</v>
      </c>
      <c r="L56" s="45">
        <f>2265.41+3978</f>
        <v>6243.41</v>
      </c>
      <c r="M56" s="45">
        <v>0</v>
      </c>
      <c r="N56" s="45">
        <v>0</v>
      </c>
    </row>
    <row r="57" spans="1:14" ht="14.25" customHeight="1" x14ac:dyDescent="0.25">
      <c r="A57" s="80"/>
      <c r="B57" s="83"/>
      <c r="C57" s="28" t="s">
        <v>26</v>
      </c>
      <c r="D57" s="55"/>
      <c r="E57" s="58"/>
      <c r="F57" s="58"/>
      <c r="G57" s="109"/>
      <c r="H57" s="9">
        <v>0</v>
      </c>
      <c r="I57" s="6">
        <v>0</v>
      </c>
      <c r="J57" s="6">
        <v>0</v>
      </c>
      <c r="K57" s="9">
        <v>0</v>
      </c>
      <c r="L57" s="45">
        <v>0</v>
      </c>
      <c r="M57" s="45">
        <v>0</v>
      </c>
      <c r="N57" s="45">
        <v>0</v>
      </c>
    </row>
    <row r="58" spans="1:14" ht="18" customHeight="1" x14ac:dyDescent="0.25">
      <c r="A58" s="84" t="s">
        <v>12</v>
      </c>
      <c r="B58" s="85" t="s">
        <v>13</v>
      </c>
      <c r="C58" s="3" t="s">
        <v>22</v>
      </c>
      <c r="D58" s="53">
        <v>956</v>
      </c>
      <c r="E58" s="56" t="s">
        <v>55</v>
      </c>
      <c r="F58" s="56" t="s">
        <v>59</v>
      </c>
      <c r="G58" s="107">
        <v>810</v>
      </c>
      <c r="H58" s="12">
        <v>11858.645</v>
      </c>
      <c r="I58" s="15">
        <v>13650</v>
      </c>
      <c r="J58" s="15">
        <v>21651.258999999998</v>
      </c>
      <c r="K58" s="8">
        <v>18123.530999999999</v>
      </c>
      <c r="L58" s="46">
        <f t="shared" ref="L58:M58" si="10">L59+L60+L61+L62</f>
        <v>0</v>
      </c>
      <c r="M58" s="46">
        <f t="shared" si="10"/>
        <v>0</v>
      </c>
      <c r="N58" s="46">
        <f t="shared" ref="N58" si="11">N59+N60+N61+N62</f>
        <v>0</v>
      </c>
    </row>
    <row r="59" spans="1:14" ht="18" customHeight="1" x14ac:dyDescent="0.25">
      <c r="A59" s="84"/>
      <c r="B59" s="85"/>
      <c r="C59" s="28" t="s">
        <v>23</v>
      </c>
      <c r="D59" s="54"/>
      <c r="E59" s="57"/>
      <c r="F59" s="57"/>
      <c r="G59" s="108"/>
      <c r="H59" s="9">
        <v>0</v>
      </c>
      <c r="I59" s="6">
        <v>0</v>
      </c>
      <c r="J59" s="6">
        <v>0</v>
      </c>
      <c r="K59" s="9">
        <v>0</v>
      </c>
      <c r="L59" s="45">
        <v>0</v>
      </c>
      <c r="M59" s="45">
        <v>0</v>
      </c>
      <c r="N59" s="45">
        <v>0</v>
      </c>
    </row>
    <row r="60" spans="1:14" ht="18" customHeight="1" x14ac:dyDescent="0.25">
      <c r="A60" s="84"/>
      <c r="B60" s="85"/>
      <c r="C60" s="28" t="s">
        <v>27</v>
      </c>
      <c r="D60" s="54"/>
      <c r="E60" s="57"/>
      <c r="F60" s="57"/>
      <c r="G60" s="108"/>
      <c r="H60" s="9">
        <v>0</v>
      </c>
      <c r="I60" s="6">
        <v>0</v>
      </c>
      <c r="J60" s="6">
        <v>0</v>
      </c>
      <c r="K60" s="9">
        <v>0</v>
      </c>
      <c r="L60" s="45">
        <v>0</v>
      </c>
      <c r="M60" s="45">
        <v>0</v>
      </c>
      <c r="N60" s="45">
        <v>0</v>
      </c>
    </row>
    <row r="61" spans="1:14" ht="18" customHeight="1" x14ac:dyDescent="0.25">
      <c r="A61" s="84"/>
      <c r="B61" s="85"/>
      <c r="C61" s="28" t="s">
        <v>25</v>
      </c>
      <c r="D61" s="54"/>
      <c r="E61" s="57"/>
      <c r="F61" s="57"/>
      <c r="G61" s="108"/>
      <c r="H61" s="10">
        <v>11858.645</v>
      </c>
      <c r="I61" s="6">
        <v>13650</v>
      </c>
      <c r="J61" s="6">
        <v>21651.258999999998</v>
      </c>
      <c r="K61" s="9">
        <v>18123.530999999999</v>
      </c>
      <c r="L61" s="45">
        <v>0</v>
      </c>
      <c r="M61" s="45">
        <v>0</v>
      </c>
      <c r="N61" s="45">
        <v>0</v>
      </c>
    </row>
    <row r="62" spans="1:14" ht="18" customHeight="1" x14ac:dyDescent="0.25">
      <c r="A62" s="84"/>
      <c r="B62" s="85"/>
      <c r="C62" s="28" t="s">
        <v>26</v>
      </c>
      <c r="D62" s="55"/>
      <c r="E62" s="58"/>
      <c r="F62" s="58"/>
      <c r="G62" s="109"/>
      <c r="H62" s="9">
        <v>0</v>
      </c>
      <c r="I62" s="6">
        <v>0</v>
      </c>
      <c r="J62" s="6">
        <v>0</v>
      </c>
      <c r="K62" s="9">
        <v>0</v>
      </c>
      <c r="L62" s="45">
        <v>0</v>
      </c>
      <c r="M62" s="45">
        <v>0</v>
      </c>
      <c r="N62" s="45">
        <v>0</v>
      </c>
    </row>
    <row r="63" spans="1:14" ht="11.25" customHeight="1" x14ac:dyDescent="0.25">
      <c r="A63" s="84" t="s">
        <v>14</v>
      </c>
      <c r="B63" s="85" t="s">
        <v>15</v>
      </c>
      <c r="C63" s="3" t="s">
        <v>22</v>
      </c>
      <c r="D63" s="53">
        <v>956</v>
      </c>
      <c r="E63" s="56" t="s">
        <v>55</v>
      </c>
      <c r="F63" s="56" t="s">
        <v>60</v>
      </c>
      <c r="G63" s="107">
        <v>810</v>
      </c>
      <c r="H63" s="8">
        <v>6161.6169999999993</v>
      </c>
      <c r="I63" s="15">
        <v>2496</v>
      </c>
      <c r="J63" s="15">
        <v>7502.7829999999994</v>
      </c>
      <c r="K63" s="8">
        <v>5262.4789799999999</v>
      </c>
      <c r="L63" s="46">
        <f t="shared" ref="L63:M63" si="12">L64+L65+L66+L67</f>
        <v>7458.9218000000001</v>
      </c>
      <c r="M63" s="46">
        <f t="shared" si="12"/>
        <v>0</v>
      </c>
      <c r="N63" s="46">
        <f t="shared" ref="N63" si="13">N64+N65+N66+N67</f>
        <v>0</v>
      </c>
    </row>
    <row r="64" spans="1:14" ht="11.25" customHeight="1" x14ac:dyDescent="0.25">
      <c r="A64" s="84"/>
      <c r="B64" s="85"/>
      <c r="C64" s="28" t="s">
        <v>23</v>
      </c>
      <c r="D64" s="54"/>
      <c r="E64" s="57"/>
      <c r="F64" s="57"/>
      <c r="G64" s="108"/>
      <c r="H64" s="9">
        <v>0</v>
      </c>
      <c r="I64" s="6">
        <v>0</v>
      </c>
      <c r="J64" s="6">
        <v>0</v>
      </c>
      <c r="K64" s="9">
        <v>0</v>
      </c>
      <c r="L64" s="45">
        <v>0</v>
      </c>
      <c r="M64" s="45">
        <v>0</v>
      </c>
      <c r="N64" s="45">
        <v>0</v>
      </c>
    </row>
    <row r="65" spans="1:14" ht="13.5" customHeight="1" x14ac:dyDescent="0.25">
      <c r="A65" s="84"/>
      <c r="B65" s="85"/>
      <c r="C65" s="28" t="s">
        <v>27</v>
      </c>
      <c r="D65" s="54"/>
      <c r="E65" s="57"/>
      <c r="F65" s="57"/>
      <c r="G65" s="108"/>
      <c r="H65" s="9">
        <v>6100.0009999999993</v>
      </c>
      <c r="I65" s="6">
        <v>2346</v>
      </c>
      <c r="J65" s="6">
        <v>7277.6989999999996</v>
      </c>
      <c r="K65" s="9">
        <v>5104.6039799999999</v>
      </c>
      <c r="L65" s="45">
        <v>7384.3324000000002</v>
      </c>
      <c r="M65" s="45">
        <v>0</v>
      </c>
      <c r="N65" s="45">
        <v>0</v>
      </c>
    </row>
    <row r="66" spans="1:14" ht="12" customHeight="1" x14ac:dyDescent="0.25">
      <c r="A66" s="84"/>
      <c r="B66" s="85"/>
      <c r="C66" s="28" t="s">
        <v>25</v>
      </c>
      <c r="D66" s="54"/>
      <c r="E66" s="57"/>
      <c r="F66" s="57"/>
      <c r="G66" s="108"/>
      <c r="H66" s="9">
        <v>61.616</v>
      </c>
      <c r="I66" s="6">
        <v>150</v>
      </c>
      <c r="J66" s="6">
        <v>225.084</v>
      </c>
      <c r="K66" s="9">
        <v>157.875</v>
      </c>
      <c r="L66" s="45">
        <v>74.589399999999998</v>
      </c>
      <c r="M66" s="45">
        <v>0</v>
      </c>
      <c r="N66" s="45">
        <v>0</v>
      </c>
    </row>
    <row r="67" spans="1:14" ht="15" customHeight="1" x14ac:dyDescent="0.25">
      <c r="A67" s="84"/>
      <c r="B67" s="85"/>
      <c r="C67" s="28" t="s">
        <v>26</v>
      </c>
      <c r="D67" s="55"/>
      <c r="E67" s="58"/>
      <c r="F67" s="58"/>
      <c r="G67" s="109"/>
      <c r="H67" s="9">
        <v>0</v>
      </c>
      <c r="I67" s="6">
        <v>0</v>
      </c>
      <c r="J67" s="6">
        <v>0</v>
      </c>
      <c r="K67" s="9">
        <v>0</v>
      </c>
      <c r="L67" s="45">
        <v>0</v>
      </c>
      <c r="M67" s="45">
        <v>0</v>
      </c>
      <c r="N67" s="45">
        <v>0</v>
      </c>
    </row>
    <row r="68" spans="1:14" x14ac:dyDescent="0.25">
      <c r="A68" s="84" t="s">
        <v>16</v>
      </c>
      <c r="B68" s="85" t="s">
        <v>33</v>
      </c>
      <c r="C68" s="3" t="s">
        <v>22</v>
      </c>
      <c r="D68" s="53">
        <v>956</v>
      </c>
      <c r="E68" s="56" t="s">
        <v>55</v>
      </c>
      <c r="F68" s="59">
        <v>797241200</v>
      </c>
      <c r="G68" s="59">
        <v>810</v>
      </c>
      <c r="H68" s="8">
        <v>5127.4870000000001</v>
      </c>
      <c r="I68" s="15">
        <v>11931</v>
      </c>
      <c r="J68" s="15">
        <v>10000</v>
      </c>
      <c r="K68" s="8">
        <v>10000</v>
      </c>
      <c r="L68" s="46">
        <f t="shared" ref="L68:M68" si="14">L69+L70+L71+L72</f>
        <v>20000</v>
      </c>
      <c r="M68" s="46">
        <f t="shared" si="14"/>
        <v>0</v>
      </c>
      <c r="N68" s="46">
        <f t="shared" ref="N68" si="15">N69+N70+N71+N72</f>
        <v>0</v>
      </c>
    </row>
    <row r="69" spans="1:14" ht="17.25" customHeight="1" x14ac:dyDescent="0.25">
      <c r="A69" s="84"/>
      <c r="B69" s="85"/>
      <c r="C69" s="28" t="s">
        <v>23</v>
      </c>
      <c r="D69" s="54"/>
      <c r="E69" s="57"/>
      <c r="F69" s="60"/>
      <c r="G69" s="60"/>
      <c r="H69" s="9">
        <v>0</v>
      </c>
      <c r="I69" s="6">
        <v>0</v>
      </c>
      <c r="J69" s="6">
        <v>0</v>
      </c>
      <c r="K69" s="9">
        <v>0</v>
      </c>
      <c r="L69" s="45">
        <v>0</v>
      </c>
      <c r="M69" s="45">
        <v>0</v>
      </c>
      <c r="N69" s="45">
        <v>0</v>
      </c>
    </row>
    <row r="70" spans="1:14" ht="13.5" customHeight="1" x14ac:dyDescent="0.25">
      <c r="A70" s="84"/>
      <c r="B70" s="85"/>
      <c r="C70" s="28" t="s">
        <v>27</v>
      </c>
      <c r="D70" s="54"/>
      <c r="E70" s="57"/>
      <c r="F70" s="60"/>
      <c r="G70" s="60"/>
      <c r="H70" s="9">
        <v>0</v>
      </c>
      <c r="I70" s="6">
        <v>0</v>
      </c>
      <c r="J70" s="6">
        <v>0</v>
      </c>
      <c r="K70" s="9">
        <v>0</v>
      </c>
      <c r="L70" s="45">
        <v>0</v>
      </c>
      <c r="M70" s="45">
        <v>0</v>
      </c>
      <c r="N70" s="45">
        <v>0</v>
      </c>
    </row>
    <row r="71" spans="1:14" ht="15" customHeight="1" x14ac:dyDescent="0.25">
      <c r="A71" s="84"/>
      <c r="B71" s="85"/>
      <c r="C71" s="28" t="s">
        <v>25</v>
      </c>
      <c r="D71" s="54"/>
      <c r="E71" s="57"/>
      <c r="F71" s="60"/>
      <c r="G71" s="60"/>
      <c r="H71" s="9">
        <v>5127.4870000000001</v>
      </c>
      <c r="I71" s="6">
        <v>11931</v>
      </c>
      <c r="J71" s="6">
        <v>10000</v>
      </c>
      <c r="K71" s="9">
        <v>10000</v>
      </c>
      <c r="L71" s="45">
        <f>15000+5000</f>
        <v>20000</v>
      </c>
      <c r="M71" s="45">
        <v>0</v>
      </c>
      <c r="N71" s="45">
        <v>0</v>
      </c>
    </row>
    <row r="72" spans="1:14" ht="14.25" customHeight="1" x14ac:dyDescent="0.25">
      <c r="A72" s="84"/>
      <c r="B72" s="85"/>
      <c r="C72" s="28" t="s">
        <v>26</v>
      </c>
      <c r="D72" s="55"/>
      <c r="E72" s="58"/>
      <c r="F72" s="61"/>
      <c r="G72" s="61"/>
      <c r="H72" s="9">
        <v>0</v>
      </c>
      <c r="I72" s="6">
        <v>0</v>
      </c>
      <c r="J72" s="6">
        <v>0</v>
      </c>
      <c r="K72" s="9">
        <v>0</v>
      </c>
      <c r="L72" s="45">
        <v>0</v>
      </c>
      <c r="M72" s="45">
        <v>0</v>
      </c>
      <c r="N72" s="45">
        <v>0</v>
      </c>
    </row>
    <row r="73" spans="1:14" x14ac:dyDescent="0.25">
      <c r="A73" s="84" t="s">
        <v>36</v>
      </c>
      <c r="B73" s="85" t="s">
        <v>48</v>
      </c>
      <c r="C73" s="3" t="s">
        <v>22</v>
      </c>
      <c r="D73" s="53">
        <v>956</v>
      </c>
      <c r="E73" s="56" t="s">
        <v>55</v>
      </c>
      <c r="F73" s="59" t="s">
        <v>61</v>
      </c>
      <c r="G73" s="59">
        <v>240</v>
      </c>
      <c r="H73" s="8">
        <v>0</v>
      </c>
      <c r="I73" s="15">
        <v>5998.2020000000002</v>
      </c>
      <c r="J73" s="15">
        <v>0</v>
      </c>
      <c r="K73" s="8">
        <v>3030.3029999999999</v>
      </c>
      <c r="L73" s="46">
        <f>L74+L75+L76+L77</f>
        <v>0</v>
      </c>
      <c r="M73" s="46">
        <f>M74+M75+M76+M77</f>
        <v>0</v>
      </c>
      <c r="N73" s="46">
        <f>N74+N75+N76+N77</f>
        <v>0</v>
      </c>
    </row>
    <row r="74" spans="1:14" ht="15" customHeight="1" x14ac:dyDescent="0.25">
      <c r="A74" s="84"/>
      <c r="B74" s="85"/>
      <c r="C74" s="28" t="s">
        <v>23</v>
      </c>
      <c r="D74" s="54"/>
      <c r="E74" s="57"/>
      <c r="F74" s="60"/>
      <c r="G74" s="60"/>
      <c r="H74" s="9">
        <v>0</v>
      </c>
      <c r="I74" s="6">
        <v>0</v>
      </c>
      <c r="J74" s="6">
        <v>0</v>
      </c>
      <c r="K74" s="9">
        <v>0</v>
      </c>
      <c r="L74" s="45">
        <v>0</v>
      </c>
      <c r="M74" s="45">
        <v>0</v>
      </c>
      <c r="N74" s="45">
        <v>0</v>
      </c>
    </row>
    <row r="75" spans="1:14" ht="12.75" customHeight="1" x14ac:dyDescent="0.25">
      <c r="A75" s="84"/>
      <c r="B75" s="85"/>
      <c r="C75" s="28" t="s">
        <v>27</v>
      </c>
      <c r="D75" s="54"/>
      <c r="E75" s="57"/>
      <c r="F75" s="60"/>
      <c r="G75" s="60"/>
      <c r="H75" s="9">
        <v>0</v>
      </c>
      <c r="I75" s="6">
        <v>5938.22</v>
      </c>
      <c r="J75" s="6">
        <v>0</v>
      </c>
      <c r="K75" s="9">
        <v>3000</v>
      </c>
      <c r="L75" s="45">
        <v>0</v>
      </c>
      <c r="M75" s="45">
        <v>0</v>
      </c>
      <c r="N75" s="45">
        <v>0</v>
      </c>
    </row>
    <row r="76" spans="1:14" ht="15.75" customHeight="1" x14ac:dyDescent="0.25">
      <c r="A76" s="84"/>
      <c r="B76" s="85"/>
      <c r="C76" s="28" t="s">
        <v>25</v>
      </c>
      <c r="D76" s="54"/>
      <c r="E76" s="57"/>
      <c r="F76" s="60"/>
      <c r="G76" s="60"/>
      <c r="H76" s="9">
        <v>0</v>
      </c>
      <c r="I76" s="6">
        <v>59.981999999999999</v>
      </c>
      <c r="J76" s="6">
        <v>0</v>
      </c>
      <c r="K76" s="9">
        <v>30.303000000000001</v>
      </c>
      <c r="L76" s="45">
        <v>0</v>
      </c>
      <c r="M76" s="45">
        <v>0</v>
      </c>
      <c r="N76" s="45">
        <v>0</v>
      </c>
    </row>
    <row r="77" spans="1:14" ht="22.5" customHeight="1" x14ac:dyDescent="0.25">
      <c r="A77" s="84"/>
      <c r="B77" s="85"/>
      <c r="C77" s="28" t="s">
        <v>26</v>
      </c>
      <c r="D77" s="55"/>
      <c r="E77" s="58"/>
      <c r="F77" s="61"/>
      <c r="G77" s="61"/>
      <c r="H77" s="9">
        <v>0</v>
      </c>
      <c r="I77" s="6">
        <v>0</v>
      </c>
      <c r="J77" s="6">
        <v>0</v>
      </c>
      <c r="K77" s="9">
        <v>0</v>
      </c>
      <c r="L77" s="45">
        <v>0</v>
      </c>
      <c r="M77" s="45">
        <v>0</v>
      </c>
      <c r="N77" s="45">
        <v>0</v>
      </c>
    </row>
    <row r="78" spans="1:14" x14ac:dyDescent="0.25">
      <c r="A78" s="86" t="s">
        <v>40</v>
      </c>
      <c r="B78" s="87" t="s">
        <v>37</v>
      </c>
      <c r="C78" s="13" t="s">
        <v>22</v>
      </c>
      <c r="D78" s="53" t="s">
        <v>69</v>
      </c>
      <c r="E78" s="56" t="s">
        <v>69</v>
      </c>
      <c r="F78" s="116" t="s">
        <v>69</v>
      </c>
      <c r="G78" s="116" t="s">
        <v>69</v>
      </c>
      <c r="H78" s="8">
        <v>32661.326540000002</v>
      </c>
      <c r="I78" s="15">
        <v>117960.28599999999</v>
      </c>
      <c r="J78" s="15">
        <v>25409.98</v>
      </c>
      <c r="K78" s="8">
        <v>0</v>
      </c>
      <c r="L78" s="46">
        <f>L79+L80+L81+L82</f>
        <v>0</v>
      </c>
      <c r="M78" s="46">
        <v>0</v>
      </c>
      <c r="N78" s="46">
        <v>0</v>
      </c>
    </row>
    <row r="79" spans="1:14" x14ac:dyDescent="0.25">
      <c r="A79" s="86"/>
      <c r="B79" s="87"/>
      <c r="C79" s="14" t="s">
        <v>23</v>
      </c>
      <c r="D79" s="54"/>
      <c r="E79" s="57"/>
      <c r="F79" s="117"/>
      <c r="G79" s="117"/>
      <c r="H79" s="9">
        <v>0</v>
      </c>
      <c r="I79" s="6">
        <v>0</v>
      </c>
      <c r="J79" s="6">
        <v>0</v>
      </c>
      <c r="K79" s="9">
        <v>0</v>
      </c>
      <c r="L79" s="45">
        <v>0</v>
      </c>
      <c r="M79" s="45">
        <v>0</v>
      </c>
      <c r="N79" s="45">
        <v>0</v>
      </c>
    </row>
    <row r="80" spans="1:14" ht="17.45" customHeight="1" x14ac:dyDescent="0.25">
      <c r="A80" s="86"/>
      <c r="B80" s="87"/>
      <c r="C80" s="14" t="s">
        <v>27</v>
      </c>
      <c r="D80" s="54"/>
      <c r="E80" s="57"/>
      <c r="F80" s="117"/>
      <c r="G80" s="117"/>
      <c r="H80" s="9">
        <v>32661.326540000002</v>
      </c>
      <c r="I80" s="9">
        <v>117960.28599999999</v>
      </c>
      <c r="J80" s="6">
        <v>25409.98</v>
      </c>
      <c r="K80" s="9">
        <v>0</v>
      </c>
      <c r="L80" s="45">
        <v>0</v>
      </c>
      <c r="M80" s="45">
        <v>0</v>
      </c>
      <c r="N80" s="45">
        <v>0</v>
      </c>
    </row>
    <row r="81" spans="1:14" ht="18" customHeight="1" x14ac:dyDescent="0.25">
      <c r="A81" s="86"/>
      <c r="B81" s="87"/>
      <c r="C81" s="14" t="s">
        <v>25</v>
      </c>
      <c r="D81" s="54"/>
      <c r="E81" s="57"/>
      <c r="F81" s="117"/>
      <c r="G81" s="117"/>
      <c r="H81" s="9">
        <v>0</v>
      </c>
      <c r="I81" s="9">
        <v>0</v>
      </c>
      <c r="J81" s="6">
        <v>0</v>
      </c>
      <c r="K81" s="9">
        <v>0</v>
      </c>
      <c r="L81" s="48">
        <f>L91</f>
        <v>0</v>
      </c>
      <c r="M81" s="48">
        <f>M91</f>
        <v>0</v>
      </c>
      <c r="N81" s="48">
        <f>N91</f>
        <v>0</v>
      </c>
    </row>
    <row r="82" spans="1:14" ht="16.5" customHeight="1" x14ac:dyDescent="0.25">
      <c r="A82" s="86"/>
      <c r="B82" s="87"/>
      <c r="C82" s="14" t="s">
        <v>26</v>
      </c>
      <c r="D82" s="55"/>
      <c r="E82" s="58"/>
      <c r="F82" s="118"/>
      <c r="G82" s="118"/>
      <c r="H82" s="9">
        <v>0</v>
      </c>
      <c r="I82" s="6">
        <v>0</v>
      </c>
      <c r="J82" s="6">
        <v>0</v>
      </c>
      <c r="K82" s="9">
        <v>0</v>
      </c>
      <c r="L82" s="45">
        <v>0</v>
      </c>
      <c r="M82" s="45">
        <v>0</v>
      </c>
      <c r="N82" s="45">
        <v>0</v>
      </c>
    </row>
    <row r="83" spans="1:14" x14ac:dyDescent="0.25">
      <c r="A83" s="84" t="s">
        <v>41</v>
      </c>
      <c r="B83" s="85" t="s">
        <v>29</v>
      </c>
      <c r="C83" s="28" t="s">
        <v>22</v>
      </c>
      <c r="D83" s="53">
        <v>956</v>
      </c>
      <c r="E83" s="56" t="s">
        <v>55</v>
      </c>
      <c r="F83" s="119" t="s">
        <v>61</v>
      </c>
      <c r="G83" s="119">
        <v>240</v>
      </c>
      <c r="H83" s="9">
        <v>32661.326540000002</v>
      </c>
      <c r="I83" s="6">
        <v>117960.28599999999</v>
      </c>
      <c r="J83" s="6">
        <v>22407.18</v>
      </c>
      <c r="K83" s="9">
        <v>0</v>
      </c>
      <c r="L83" s="48">
        <f t="shared" ref="L83:M83" si="16">L84+L85+L86+L87</f>
        <v>0</v>
      </c>
      <c r="M83" s="48">
        <f t="shared" si="16"/>
        <v>0</v>
      </c>
      <c r="N83" s="48">
        <f t="shared" ref="N83" si="17">N84+N85+N86+N87</f>
        <v>0</v>
      </c>
    </row>
    <row r="84" spans="1:14" ht="15" customHeight="1" x14ac:dyDescent="0.25">
      <c r="A84" s="84"/>
      <c r="B84" s="85"/>
      <c r="C84" s="28" t="s">
        <v>23</v>
      </c>
      <c r="D84" s="54"/>
      <c r="E84" s="57"/>
      <c r="F84" s="120"/>
      <c r="G84" s="120"/>
      <c r="H84" s="9">
        <v>0</v>
      </c>
      <c r="I84" s="6">
        <v>0</v>
      </c>
      <c r="J84" s="6">
        <v>0</v>
      </c>
      <c r="K84" s="9">
        <v>0</v>
      </c>
      <c r="L84" s="45">
        <v>0</v>
      </c>
      <c r="M84" s="45">
        <v>0</v>
      </c>
      <c r="N84" s="45">
        <v>0</v>
      </c>
    </row>
    <row r="85" spans="1:14" ht="13.5" customHeight="1" x14ac:dyDescent="0.25">
      <c r="A85" s="84"/>
      <c r="B85" s="85"/>
      <c r="C85" s="28" t="s">
        <v>27</v>
      </c>
      <c r="D85" s="54"/>
      <c r="E85" s="57"/>
      <c r="F85" s="120"/>
      <c r="G85" s="120"/>
      <c r="H85" s="9">
        <v>32661.326540000002</v>
      </c>
      <c r="I85" s="6">
        <v>117960.28599999999</v>
      </c>
      <c r="J85" s="6">
        <v>22407.18</v>
      </c>
      <c r="K85" s="9">
        <v>0</v>
      </c>
      <c r="L85" s="45">
        <v>0</v>
      </c>
      <c r="M85" s="45">
        <v>0</v>
      </c>
      <c r="N85" s="45">
        <v>0</v>
      </c>
    </row>
    <row r="86" spans="1:14" ht="16.5" customHeight="1" x14ac:dyDescent="0.25">
      <c r="A86" s="84"/>
      <c r="B86" s="85"/>
      <c r="C86" s="28" t="s">
        <v>25</v>
      </c>
      <c r="D86" s="54"/>
      <c r="E86" s="57"/>
      <c r="F86" s="120"/>
      <c r="G86" s="120"/>
      <c r="H86" s="9">
        <v>0</v>
      </c>
      <c r="I86" s="6">
        <v>0</v>
      </c>
      <c r="J86" s="6">
        <v>0</v>
      </c>
      <c r="K86" s="9">
        <v>0</v>
      </c>
      <c r="L86" s="45">
        <v>0</v>
      </c>
      <c r="M86" s="45">
        <v>0</v>
      </c>
      <c r="N86" s="45">
        <v>0</v>
      </c>
    </row>
    <row r="87" spans="1:14" ht="27" customHeight="1" x14ac:dyDescent="0.25">
      <c r="A87" s="84"/>
      <c r="B87" s="85"/>
      <c r="C87" s="28" t="s">
        <v>26</v>
      </c>
      <c r="D87" s="55"/>
      <c r="E87" s="58"/>
      <c r="F87" s="121"/>
      <c r="G87" s="121"/>
      <c r="H87" s="9">
        <v>0</v>
      </c>
      <c r="I87" s="6">
        <v>0</v>
      </c>
      <c r="J87" s="6">
        <v>0</v>
      </c>
      <c r="K87" s="9">
        <v>0</v>
      </c>
      <c r="L87" s="45">
        <v>0</v>
      </c>
      <c r="M87" s="45">
        <v>0</v>
      </c>
      <c r="N87" s="45">
        <v>0</v>
      </c>
    </row>
    <row r="88" spans="1:14" ht="24.75" customHeight="1" x14ac:dyDescent="0.25">
      <c r="A88" s="84" t="s">
        <v>46</v>
      </c>
      <c r="B88" s="81" t="s">
        <v>47</v>
      </c>
      <c r="C88" s="28" t="s">
        <v>22</v>
      </c>
      <c r="D88" s="53">
        <v>956</v>
      </c>
      <c r="E88" s="56" t="s">
        <v>55</v>
      </c>
      <c r="F88" s="122"/>
      <c r="G88" s="122"/>
      <c r="H88" s="9">
        <v>0</v>
      </c>
      <c r="I88" s="6">
        <v>0</v>
      </c>
      <c r="J88" s="6">
        <v>0</v>
      </c>
      <c r="K88" s="9">
        <v>3531.7879999999996</v>
      </c>
      <c r="L88" s="48">
        <f t="shared" ref="L88:M88" si="18">L89+L90+L91+L92</f>
        <v>0</v>
      </c>
      <c r="M88" s="48">
        <f t="shared" si="18"/>
        <v>0</v>
      </c>
      <c r="N88" s="48">
        <f t="shared" ref="N88" si="19">N89+N90+N91+N92</f>
        <v>0</v>
      </c>
    </row>
    <row r="89" spans="1:14" ht="18" customHeight="1" x14ac:dyDescent="0.25">
      <c r="A89" s="84"/>
      <c r="B89" s="82"/>
      <c r="C89" s="28" t="s">
        <v>23</v>
      </c>
      <c r="D89" s="54"/>
      <c r="E89" s="57"/>
      <c r="F89" s="123"/>
      <c r="G89" s="123"/>
      <c r="H89" s="9">
        <v>0</v>
      </c>
      <c r="I89" s="6">
        <v>0</v>
      </c>
      <c r="J89" s="6">
        <v>0</v>
      </c>
      <c r="K89" s="9">
        <v>3116.2</v>
      </c>
      <c r="L89" s="45">
        <v>0</v>
      </c>
      <c r="M89" s="45">
        <v>0</v>
      </c>
      <c r="N89" s="45">
        <v>0</v>
      </c>
    </row>
    <row r="90" spans="1:14" ht="18.75" customHeight="1" x14ac:dyDescent="0.25">
      <c r="A90" s="84"/>
      <c r="B90" s="82"/>
      <c r="C90" s="28" t="s">
        <v>27</v>
      </c>
      <c r="D90" s="54"/>
      <c r="E90" s="57"/>
      <c r="F90" s="123"/>
      <c r="G90" s="123"/>
      <c r="H90" s="9">
        <v>0</v>
      </c>
      <c r="I90" s="6">
        <v>0</v>
      </c>
      <c r="J90" s="6">
        <v>0</v>
      </c>
      <c r="K90" s="9">
        <v>63.594999999999999</v>
      </c>
      <c r="L90" s="45">
        <v>0</v>
      </c>
      <c r="M90" s="45">
        <v>0</v>
      </c>
      <c r="N90" s="45">
        <v>0</v>
      </c>
    </row>
    <row r="91" spans="1:14" ht="20.25" customHeight="1" x14ac:dyDescent="0.25">
      <c r="A91" s="84"/>
      <c r="B91" s="82"/>
      <c r="C91" s="28" t="s">
        <v>25</v>
      </c>
      <c r="D91" s="54"/>
      <c r="E91" s="57"/>
      <c r="F91" s="123"/>
      <c r="G91" s="123"/>
      <c r="H91" s="9">
        <v>0</v>
      </c>
      <c r="I91" s="6">
        <v>0</v>
      </c>
      <c r="J91" s="6">
        <v>0</v>
      </c>
      <c r="K91" s="9">
        <v>105.08199999999999</v>
      </c>
      <c r="L91" s="45">
        <v>0</v>
      </c>
      <c r="M91" s="45">
        <v>0</v>
      </c>
      <c r="N91" s="45">
        <v>0</v>
      </c>
    </row>
    <row r="92" spans="1:14" ht="66" customHeight="1" x14ac:dyDescent="0.25">
      <c r="A92" s="84"/>
      <c r="B92" s="83"/>
      <c r="C92" s="28" t="s">
        <v>26</v>
      </c>
      <c r="D92" s="55"/>
      <c r="E92" s="58"/>
      <c r="F92" s="124"/>
      <c r="G92" s="124"/>
      <c r="H92" s="9">
        <v>0</v>
      </c>
      <c r="I92" s="6">
        <v>0</v>
      </c>
      <c r="J92" s="6">
        <v>0</v>
      </c>
      <c r="K92" s="9">
        <v>246.911</v>
      </c>
      <c r="L92" s="45">
        <v>0</v>
      </c>
      <c r="M92" s="45">
        <v>0</v>
      </c>
      <c r="N92" s="45">
        <v>0</v>
      </c>
    </row>
    <row r="93" spans="1:14" x14ac:dyDescent="0.25">
      <c r="A93" s="86" t="s">
        <v>30</v>
      </c>
      <c r="B93" s="75" t="s">
        <v>17</v>
      </c>
      <c r="C93" s="13" t="s">
        <v>22</v>
      </c>
      <c r="D93" s="125" t="s">
        <v>69</v>
      </c>
      <c r="E93" s="125" t="s">
        <v>69</v>
      </c>
      <c r="F93" s="125" t="s">
        <v>69</v>
      </c>
      <c r="G93" s="125" t="s">
        <v>69</v>
      </c>
      <c r="H93" s="8">
        <v>2670.0250000000001</v>
      </c>
      <c r="I93" s="15">
        <v>350</v>
      </c>
      <c r="J93" s="15">
        <v>4458.8</v>
      </c>
      <c r="K93" s="8">
        <v>4165.143</v>
      </c>
      <c r="L93" s="44">
        <f>L94+L95+L96+L97</f>
        <v>1075.7570000000001</v>
      </c>
      <c r="M93" s="44">
        <f>M94+M95+M96+M97</f>
        <v>200</v>
      </c>
      <c r="N93" s="44">
        <f>N94+N95+N96+N97</f>
        <v>200</v>
      </c>
    </row>
    <row r="94" spans="1:14" ht="15" customHeight="1" x14ac:dyDescent="0.25">
      <c r="A94" s="86"/>
      <c r="B94" s="76"/>
      <c r="C94" s="14" t="s">
        <v>23</v>
      </c>
      <c r="D94" s="126"/>
      <c r="E94" s="126"/>
      <c r="F94" s="126"/>
      <c r="G94" s="126"/>
      <c r="H94" s="9">
        <v>0</v>
      </c>
      <c r="I94" s="6">
        <v>0</v>
      </c>
      <c r="J94" s="6">
        <v>0</v>
      </c>
      <c r="K94" s="9">
        <v>0</v>
      </c>
      <c r="L94" s="45">
        <f>L99+L104+L119+L124</f>
        <v>0</v>
      </c>
      <c r="M94" s="45">
        <v>0</v>
      </c>
      <c r="N94" s="45">
        <v>0</v>
      </c>
    </row>
    <row r="95" spans="1:14" ht="15" customHeight="1" x14ac:dyDescent="0.25">
      <c r="A95" s="86"/>
      <c r="B95" s="76"/>
      <c r="C95" s="14" t="s">
        <v>27</v>
      </c>
      <c r="D95" s="126"/>
      <c r="E95" s="126"/>
      <c r="F95" s="126"/>
      <c r="G95" s="126"/>
      <c r="H95" s="9">
        <v>273.26499999999999</v>
      </c>
      <c r="I95" s="6">
        <v>0</v>
      </c>
      <c r="J95" s="6">
        <v>0</v>
      </c>
      <c r="K95" s="9">
        <v>1275.8499999999999</v>
      </c>
      <c r="L95" s="45">
        <f>L100+L105+L120+L125</f>
        <v>570</v>
      </c>
      <c r="M95" s="45">
        <v>0</v>
      </c>
      <c r="N95" s="45">
        <v>0</v>
      </c>
    </row>
    <row r="96" spans="1:14" ht="24" customHeight="1" x14ac:dyDescent="0.25">
      <c r="A96" s="86"/>
      <c r="B96" s="76"/>
      <c r="C96" s="14" t="s">
        <v>25</v>
      </c>
      <c r="D96" s="126"/>
      <c r="E96" s="126"/>
      <c r="F96" s="126"/>
      <c r="G96" s="126"/>
      <c r="H96" s="9">
        <v>2670.0250000000001</v>
      </c>
      <c r="I96" s="6">
        <v>350</v>
      </c>
      <c r="J96" s="6">
        <v>4458.8</v>
      </c>
      <c r="K96" s="9">
        <v>2886.7929999999997</v>
      </c>
      <c r="L96" s="45">
        <f>L101+L106+L126+L116+L111</f>
        <v>505.75700000000001</v>
      </c>
      <c r="M96" s="45">
        <v>200</v>
      </c>
      <c r="N96" s="45">
        <v>200</v>
      </c>
    </row>
    <row r="97" spans="1:14" ht="54.75" customHeight="1" x14ac:dyDescent="0.25">
      <c r="A97" s="86"/>
      <c r="B97" s="77"/>
      <c r="C97" s="14" t="s">
        <v>26</v>
      </c>
      <c r="D97" s="127"/>
      <c r="E97" s="127"/>
      <c r="F97" s="127"/>
      <c r="G97" s="127"/>
      <c r="H97" s="9">
        <v>0</v>
      </c>
      <c r="I97" s="6" t="s">
        <v>28</v>
      </c>
      <c r="J97" s="6">
        <v>0</v>
      </c>
      <c r="K97" s="9">
        <v>2.5</v>
      </c>
      <c r="L97" s="45">
        <v>0</v>
      </c>
      <c r="M97" s="45">
        <v>0</v>
      </c>
      <c r="N97" s="45">
        <v>0</v>
      </c>
    </row>
    <row r="98" spans="1:14" x14ac:dyDescent="0.25">
      <c r="A98" s="84" t="s">
        <v>18</v>
      </c>
      <c r="B98" s="85" t="s">
        <v>19</v>
      </c>
      <c r="C98" s="3" t="s">
        <v>22</v>
      </c>
      <c r="D98" s="53">
        <v>956</v>
      </c>
      <c r="E98" s="56" t="s">
        <v>63</v>
      </c>
      <c r="F98" s="59">
        <v>797443300</v>
      </c>
      <c r="G98" s="59">
        <v>240</v>
      </c>
      <c r="H98" s="8">
        <v>231</v>
      </c>
      <c r="I98" s="15">
        <v>350</v>
      </c>
      <c r="J98" s="15">
        <v>300</v>
      </c>
      <c r="K98" s="8">
        <v>342.50099999999998</v>
      </c>
      <c r="L98" s="44">
        <f t="shared" ref="L98:M98" si="20">L99+L100+L101+L102</f>
        <v>500</v>
      </c>
      <c r="M98" s="44">
        <f t="shared" si="20"/>
        <v>200</v>
      </c>
      <c r="N98" s="44">
        <f t="shared" ref="N98" si="21">N99+N100+N101+N102</f>
        <v>200</v>
      </c>
    </row>
    <row r="99" spans="1:14" ht="15" customHeight="1" x14ac:dyDescent="0.25">
      <c r="A99" s="84"/>
      <c r="B99" s="85"/>
      <c r="C99" s="28" t="s">
        <v>23</v>
      </c>
      <c r="D99" s="54"/>
      <c r="E99" s="57"/>
      <c r="F99" s="60"/>
      <c r="G99" s="60"/>
      <c r="H99" s="9">
        <v>0</v>
      </c>
      <c r="I99" s="6">
        <v>0</v>
      </c>
      <c r="J99" s="6">
        <v>0</v>
      </c>
      <c r="K99" s="9">
        <v>0</v>
      </c>
      <c r="L99" s="45">
        <v>0</v>
      </c>
      <c r="M99" s="45">
        <v>0</v>
      </c>
      <c r="N99" s="45">
        <v>0</v>
      </c>
    </row>
    <row r="100" spans="1:14" ht="18.75" customHeight="1" x14ac:dyDescent="0.25">
      <c r="A100" s="84"/>
      <c r="B100" s="85"/>
      <c r="C100" s="28" t="s">
        <v>27</v>
      </c>
      <c r="D100" s="54"/>
      <c r="E100" s="57"/>
      <c r="F100" s="60"/>
      <c r="G100" s="60"/>
      <c r="H100" s="9">
        <v>0</v>
      </c>
      <c r="I100" s="6">
        <v>0</v>
      </c>
      <c r="J100" s="6">
        <v>0</v>
      </c>
      <c r="K100" s="9">
        <v>0</v>
      </c>
      <c r="L100" s="45">
        <v>0</v>
      </c>
      <c r="M100" s="45">
        <v>0</v>
      </c>
      <c r="N100" s="45">
        <v>0</v>
      </c>
    </row>
    <row r="101" spans="1:14" ht="17.25" customHeight="1" x14ac:dyDescent="0.25">
      <c r="A101" s="84"/>
      <c r="B101" s="85"/>
      <c r="C101" s="28" t="s">
        <v>25</v>
      </c>
      <c r="D101" s="54"/>
      <c r="E101" s="57"/>
      <c r="F101" s="60"/>
      <c r="G101" s="60"/>
      <c r="H101" s="9">
        <v>231</v>
      </c>
      <c r="I101" s="17">
        <v>350</v>
      </c>
      <c r="J101" s="17">
        <v>300</v>
      </c>
      <c r="K101" s="26">
        <v>342.50099999999998</v>
      </c>
      <c r="L101" s="49">
        <v>500</v>
      </c>
      <c r="M101" s="49">
        <v>200</v>
      </c>
      <c r="N101" s="49">
        <v>200</v>
      </c>
    </row>
    <row r="102" spans="1:14" ht="21" customHeight="1" x14ac:dyDescent="0.25">
      <c r="A102" s="84"/>
      <c r="B102" s="85"/>
      <c r="C102" s="28" t="s">
        <v>26</v>
      </c>
      <c r="D102" s="55"/>
      <c r="E102" s="58"/>
      <c r="F102" s="61"/>
      <c r="G102" s="61"/>
      <c r="H102" s="9">
        <v>0</v>
      </c>
      <c r="I102" s="6">
        <v>0</v>
      </c>
      <c r="J102" s="6">
        <v>0</v>
      </c>
      <c r="K102" s="9">
        <v>0</v>
      </c>
      <c r="L102" s="45">
        <v>0</v>
      </c>
      <c r="M102" s="45">
        <v>0</v>
      </c>
      <c r="N102" s="45">
        <v>0</v>
      </c>
    </row>
    <row r="103" spans="1:14" x14ac:dyDescent="0.25">
      <c r="A103" s="84" t="s">
        <v>42</v>
      </c>
      <c r="B103" s="85" t="s">
        <v>34</v>
      </c>
      <c r="C103" s="3" t="s">
        <v>22</v>
      </c>
      <c r="D103" s="53" t="s">
        <v>69</v>
      </c>
      <c r="E103" s="56" t="s">
        <v>69</v>
      </c>
      <c r="F103" s="59" t="s">
        <v>69</v>
      </c>
      <c r="G103" s="59" t="s">
        <v>69</v>
      </c>
      <c r="H103" s="8">
        <v>2439.0250000000001</v>
      </c>
      <c r="I103" s="15">
        <v>0</v>
      </c>
      <c r="J103" s="6">
        <v>2079.4</v>
      </c>
      <c r="K103" s="8">
        <v>3822.6419999999998</v>
      </c>
      <c r="L103" s="44">
        <f>L104+L105+L106+L107</f>
        <v>0</v>
      </c>
      <c r="M103" s="44">
        <f>M104+M105+M106+M107</f>
        <v>0</v>
      </c>
      <c r="N103" s="44">
        <f>N104+N105+N106+N107</f>
        <v>0</v>
      </c>
    </row>
    <row r="104" spans="1:14" ht="18.75" customHeight="1" x14ac:dyDescent="0.25">
      <c r="A104" s="84"/>
      <c r="B104" s="85"/>
      <c r="C104" s="28" t="s">
        <v>23</v>
      </c>
      <c r="D104" s="54"/>
      <c r="E104" s="57"/>
      <c r="F104" s="60"/>
      <c r="G104" s="60"/>
      <c r="H104" s="9">
        <v>0</v>
      </c>
      <c r="I104" s="6">
        <v>0</v>
      </c>
      <c r="J104" s="6">
        <v>0</v>
      </c>
      <c r="K104" s="9">
        <v>0</v>
      </c>
      <c r="L104" s="45">
        <v>0</v>
      </c>
      <c r="M104" s="45">
        <v>0</v>
      </c>
      <c r="N104" s="45">
        <v>0</v>
      </c>
    </row>
    <row r="105" spans="1:14" ht="21" customHeight="1" x14ac:dyDescent="0.25">
      <c r="A105" s="84"/>
      <c r="B105" s="85"/>
      <c r="C105" s="28" t="s">
        <v>27</v>
      </c>
      <c r="D105" s="54"/>
      <c r="E105" s="57"/>
      <c r="F105" s="60"/>
      <c r="G105" s="60"/>
      <c r="H105" s="9">
        <v>0</v>
      </c>
      <c r="I105" s="6">
        <v>0</v>
      </c>
      <c r="J105" s="6">
        <v>0</v>
      </c>
      <c r="K105" s="9">
        <v>1275.8499999999999</v>
      </c>
      <c r="L105" s="45">
        <v>0</v>
      </c>
      <c r="M105" s="45">
        <v>0</v>
      </c>
      <c r="N105" s="45">
        <v>0</v>
      </c>
    </row>
    <row r="106" spans="1:14" ht="15" customHeight="1" x14ac:dyDescent="0.25">
      <c r="A106" s="84"/>
      <c r="B106" s="85"/>
      <c r="C106" s="28" t="s">
        <v>25</v>
      </c>
      <c r="D106" s="54"/>
      <c r="E106" s="57"/>
      <c r="F106" s="60"/>
      <c r="G106" s="60"/>
      <c r="H106" s="9">
        <v>2439.0250000000001</v>
      </c>
      <c r="I106" s="6">
        <v>0</v>
      </c>
      <c r="J106" s="6">
        <v>2079.4</v>
      </c>
      <c r="K106" s="9">
        <v>2544.2919999999999</v>
      </c>
      <c r="L106" s="45">
        <v>0</v>
      </c>
      <c r="M106" s="45">
        <v>0</v>
      </c>
      <c r="N106" s="45">
        <v>0</v>
      </c>
    </row>
    <row r="107" spans="1:14" ht="25.5" customHeight="1" x14ac:dyDescent="0.25">
      <c r="A107" s="84"/>
      <c r="B107" s="85"/>
      <c r="C107" s="28" t="s">
        <v>26</v>
      </c>
      <c r="D107" s="55"/>
      <c r="E107" s="58"/>
      <c r="F107" s="61"/>
      <c r="G107" s="61"/>
      <c r="H107" s="9">
        <v>0</v>
      </c>
      <c r="I107" s="6">
        <v>0</v>
      </c>
      <c r="J107" s="6">
        <v>0</v>
      </c>
      <c r="K107" s="9">
        <v>2.5</v>
      </c>
      <c r="L107" s="45">
        <v>0</v>
      </c>
      <c r="M107" s="45">
        <v>0</v>
      </c>
      <c r="N107" s="45">
        <v>0</v>
      </c>
    </row>
    <row r="108" spans="1:14" x14ac:dyDescent="0.25">
      <c r="A108" s="84" t="s">
        <v>43</v>
      </c>
      <c r="B108" s="85" t="s">
        <v>34</v>
      </c>
      <c r="C108" s="3" t="s">
        <v>22</v>
      </c>
      <c r="D108" s="53">
        <v>956</v>
      </c>
      <c r="E108" s="56" t="s">
        <v>63</v>
      </c>
      <c r="F108" s="59">
        <v>797440010</v>
      </c>
      <c r="G108" s="59">
        <v>240</v>
      </c>
      <c r="H108" s="8">
        <v>2439.0250000000001</v>
      </c>
      <c r="I108" s="15">
        <v>0</v>
      </c>
      <c r="J108" s="15">
        <v>2079.4</v>
      </c>
      <c r="K108" s="8">
        <v>2000</v>
      </c>
      <c r="L108" s="44">
        <f t="shared" ref="L108:M108" si="22">L109+L110+L111+L112</f>
        <v>0</v>
      </c>
      <c r="M108" s="44">
        <f t="shared" si="22"/>
        <v>0</v>
      </c>
      <c r="N108" s="44">
        <f t="shared" ref="N108" si="23">N109+N110+N111+N112</f>
        <v>0</v>
      </c>
    </row>
    <row r="109" spans="1:14" ht="17.25" customHeight="1" x14ac:dyDescent="0.25">
      <c r="A109" s="84"/>
      <c r="B109" s="85"/>
      <c r="C109" s="28" t="s">
        <v>23</v>
      </c>
      <c r="D109" s="54"/>
      <c r="E109" s="57"/>
      <c r="F109" s="60"/>
      <c r="G109" s="60"/>
      <c r="H109" s="9">
        <v>0</v>
      </c>
      <c r="I109" s="6">
        <v>0</v>
      </c>
      <c r="J109" s="6">
        <v>0</v>
      </c>
      <c r="K109" s="9">
        <v>0</v>
      </c>
      <c r="L109" s="45">
        <v>0</v>
      </c>
      <c r="M109" s="45">
        <v>0</v>
      </c>
      <c r="N109" s="45">
        <v>0</v>
      </c>
    </row>
    <row r="110" spans="1:14" ht="18.75" customHeight="1" x14ac:dyDescent="0.25">
      <c r="A110" s="84"/>
      <c r="B110" s="85"/>
      <c r="C110" s="28" t="s">
        <v>27</v>
      </c>
      <c r="D110" s="54"/>
      <c r="E110" s="57"/>
      <c r="F110" s="60"/>
      <c r="G110" s="60"/>
      <c r="H110" s="9">
        <v>0</v>
      </c>
      <c r="I110" s="6">
        <v>0</v>
      </c>
      <c r="J110" s="6">
        <v>0</v>
      </c>
      <c r="K110" s="9">
        <v>0</v>
      </c>
      <c r="L110" s="45">
        <v>0</v>
      </c>
      <c r="M110" s="45">
        <v>0</v>
      </c>
      <c r="N110" s="45">
        <v>0</v>
      </c>
    </row>
    <row r="111" spans="1:14" ht="18.75" customHeight="1" x14ac:dyDescent="0.25">
      <c r="A111" s="84"/>
      <c r="B111" s="85"/>
      <c r="C111" s="28" t="s">
        <v>25</v>
      </c>
      <c r="D111" s="54"/>
      <c r="E111" s="57"/>
      <c r="F111" s="60"/>
      <c r="G111" s="60"/>
      <c r="H111" s="9">
        <v>2439.0250000000001</v>
      </c>
      <c r="I111" s="6">
        <v>0</v>
      </c>
      <c r="J111" s="6">
        <v>2079.4</v>
      </c>
      <c r="K111" s="9">
        <v>2000</v>
      </c>
      <c r="L111" s="45">
        <v>0</v>
      </c>
      <c r="M111" s="45">
        <v>0</v>
      </c>
      <c r="N111" s="45">
        <v>0</v>
      </c>
    </row>
    <row r="112" spans="1:14" ht="36.75" customHeight="1" x14ac:dyDescent="0.25">
      <c r="A112" s="84"/>
      <c r="B112" s="85"/>
      <c r="C112" s="28" t="s">
        <v>26</v>
      </c>
      <c r="D112" s="55"/>
      <c r="E112" s="58"/>
      <c r="F112" s="61"/>
      <c r="G112" s="61"/>
      <c r="H112" s="9">
        <v>0</v>
      </c>
      <c r="I112" s="6">
        <v>0</v>
      </c>
      <c r="J112" s="6">
        <v>0</v>
      </c>
      <c r="K112" s="9">
        <v>0</v>
      </c>
      <c r="L112" s="45">
        <v>0</v>
      </c>
      <c r="M112" s="45">
        <v>0</v>
      </c>
      <c r="N112" s="45">
        <v>0</v>
      </c>
    </row>
    <row r="113" spans="1:14" x14ac:dyDescent="0.25">
      <c r="A113" s="84" t="s">
        <v>44</v>
      </c>
      <c r="B113" s="85" t="s">
        <v>34</v>
      </c>
      <c r="C113" s="3" t="s">
        <v>22</v>
      </c>
      <c r="D113" s="53">
        <v>956</v>
      </c>
      <c r="E113" s="56" t="s">
        <v>63</v>
      </c>
      <c r="F113" s="59" t="s">
        <v>64</v>
      </c>
      <c r="G113" s="59">
        <v>240</v>
      </c>
      <c r="H113" s="8">
        <v>0</v>
      </c>
      <c r="I113" s="15">
        <v>0</v>
      </c>
      <c r="J113" s="15">
        <v>0</v>
      </c>
      <c r="K113" s="8">
        <v>1822.6419999999998</v>
      </c>
      <c r="L113" s="44">
        <f t="shared" ref="L113:M113" si="24">L114+L115+L116+L117</f>
        <v>0</v>
      </c>
      <c r="M113" s="44">
        <f t="shared" si="24"/>
        <v>0</v>
      </c>
      <c r="N113" s="44">
        <f t="shared" ref="N113" si="25">N114+N115+N116+N117</f>
        <v>0</v>
      </c>
    </row>
    <row r="114" spans="1:14" ht="17.25" customHeight="1" x14ac:dyDescent="0.25">
      <c r="A114" s="84"/>
      <c r="B114" s="85"/>
      <c r="C114" s="28" t="s">
        <v>23</v>
      </c>
      <c r="D114" s="54"/>
      <c r="E114" s="57"/>
      <c r="F114" s="60"/>
      <c r="G114" s="60"/>
      <c r="H114" s="9">
        <v>0</v>
      </c>
      <c r="I114" s="6">
        <v>0</v>
      </c>
      <c r="J114" s="6">
        <v>0</v>
      </c>
      <c r="K114" s="9">
        <v>0</v>
      </c>
      <c r="L114" s="45">
        <v>0</v>
      </c>
      <c r="M114" s="45">
        <v>0</v>
      </c>
      <c r="N114" s="45">
        <v>0</v>
      </c>
    </row>
    <row r="115" spans="1:14" ht="18.75" customHeight="1" x14ac:dyDescent="0.25">
      <c r="A115" s="84"/>
      <c r="B115" s="85"/>
      <c r="C115" s="28" t="s">
        <v>27</v>
      </c>
      <c r="D115" s="54"/>
      <c r="E115" s="57"/>
      <c r="F115" s="60"/>
      <c r="G115" s="60"/>
      <c r="H115" s="9">
        <v>0</v>
      </c>
      <c r="I115" s="6">
        <v>0</v>
      </c>
      <c r="J115" s="6">
        <v>0</v>
      </c>
      <c r="K115" s="9">
        <v>1275.8499999999999</v>
      </c>
      <c r="L115" s="45">
        <v>0</v>
      </c>
      <c r="M115" s="45">
        <v>0</v>
      </c>
      <c r="N115" s="45">
        <v>0</v>
      </c>
    </row>
    <row r="116" spans="1:14" ht="18.75" customHeight="1" x14ac:dyDescent="0.25">
      <c r="A116" s="84"/>
      <c r="B116" s="85"/>
      <c r="C116" s="28" t="s">
        <v>25</v>
      </c>
      <c r="D116" s="54"/>
      <c r="E116" s="57"/>
      <c r="F116" s="60"/>
      <c r="G116" s="60"/>
      <c r="H116" s="9">
        <v>0</v>
      </c>
      <c r="I116" s="6">
        <v>0</v>
      </c>
      <c r="J116" s="6">
        <v>0</v>
      </c>
      <c r="K116" s="9">
        <v>544.29200000000003</v>
      </c>
      <c r="L116" s="45">
        <v>0</v>
      </c>
      <c r="M116" s="45">
        <v>0</v>
      </c>
      <c r="N116" s="45">
        <v>0</v>
      </c>
    </row>
    <row r="117" spans="1:14" ht="27.75" customHeight="1" x14ac:dyDescent="0.25">
      <c r="A117" s="84"/>
      <c r="B117" s="85"/>
      <c r="C117" s="28" t="s">
        <v>26</v>
      </c>
      <c r="D117" s="55"/>
      <c r="E117" s="58"/>
      <c r="F117" s="61"/>
      <c r="G117" s="61"/>
      <c r="H117" s="9">
        <v>0</v>
      </c>
      <c r="I117" s="6">
        <v>0</v>
      </c>
      <c r="J117" s="6">
        <v>0</v>
      </c>
      <c r="K117" s="9">
        <v>2.5</v>
      </c>
      <c r="L117" s="45">
        <v>0</v>
      </c>
      <c r="M117" s="45">
        <v>0</v>
      </c>
      <c r="N117" s="45">
        <v>0</v>
      </c>
    </row>
    <row r="118" spans="1:14" ht="34.5" customHeight="1" x14ac:dyDescent="0.25">
      <c r="A118" s="84" t="s">
        <v>45</v>
      </c>
      <c r="B118" s="85" t="s">
        <v>38</v>
      </c>
      <c r="C118" s="3" t="s">
        <v>22</v>
      </c>
      <c r="D118" s="53">
        <v>956</v>
      </c>
      <c r="E118" s="56" t="s">
        <v>63</v>
      </c>
      <c r="F118" s="59">
        <v>797440010</v>
      </c>
      <c r="G118" s="59">
        <v>240</v>
      </c>
      <c r="H118" s="8">
        <v>293.26499999999999</v>
      </c>
      <c r="I118" s="15">
        <v>0</v>
      </c>
      <c r="J118" s="15">
        <v>0</v>
      </c>
      <c r="K118" s="8">
        <v>0</v>
      </c>
      <c r="L118" s="44">
        <f t="shared" ref="L118:N118" si="26">L119+L120+L121+L122</f>
        <v>0</v>
      </c>
      <c r="M118" s="44">
        <f t="shared" si="26"/>
        <v>0</v>
      </c>
      <c r="N118" s="44">
        <f t="shared" si="26"/>
        <v>0</v>
      </c>
    </row>
    <row r="119" spans="1:14" ht="26.25" customHeight="1" x14ac:dyDescent="0.25">
      <c r="A119" s="84"/>
      <c r="B119" s="85"/>
      <c r="C119" s="32" t="s">
        <v>23</v>
      </c>
      <c r="D119" s="54"/>
      <c r="E119" s="57"/>
      <c r="F119" s="60"/>
      <c r="G119" s="60"/>
      <c r="H119" s="9">
        <v>0</v>
      </c>
      <c r="I119" s="6">
        <v>0</v>
      </c>
      <c r="J119" s="6">
        <v>0</v>
      </c>
      <c r="K119" s="9">
        <v>0</v>
      </c>
      <c r="L119" s="45">
        <v>0</v>
      </c>
      <c r="M119" s="45">
        <v>0</v>
      </c>
      <c r="N119" s="45">
        <v>0</v>
      </c>
    </row>
    <row r="120" spans="1:14" x14ac:dyDescent="0.25">
      <c r="A120" s="84"/>
      <c r="B120" s="85"/>
      <c r="C120" s="32" t="s">
        <v>27</v>
      </c>
      <c r="D120" s="54"/>
      <c r="E120" s="57"/>
      <c r="F120" s="60"/>
      <c r="G120" s="60"/>
      <c r="H120" s="10">
        <v>273.26499999999999</v>
      </c>
      <c r="I120" s="6">
        <v>0</v>
      </c>
      <c r="J120" s="6">
        <v>0</v>
      </c>
      <c r="K120" s="9">
        <v>0</v>
      </c>
      <c r="L120" s="45">
        <v>0</v>
      </c>
      <c r="M120" s="45">
        <v>0</v>
      </c>
      <c r="N120" s="45">
        <v>0</v>
      </c>
    </row>
    <row r="121" spans="1:14" x14ac:dyDescent="0.25">
      <c r="A121" s="84"/>
      <c r="B121" s="85"/>
      <c r="C121" s="32" t="s">
        <v>25</v>
      </c>
      <c r="D121" s="54"/>
      <c r="E121" s="57"/>
      <c r="F121" s="60"/>
      <c r="G121" s="60"/>
      <c r="H121" s="10">
        <v>20</v>
      </c>
      <c r="I121" s="6">
        <v>0</v>
      </c>
      <c r="J121" s="6">
        <v>0</v>
      </c>
      <c r="K121" s="9">
        <v>0</v>
      </c>
      <c r="L121" s="45">
        <v>0</v>
      </c>
      <c r="M121" s="45">
        <v>0</v>
      </c>
      <c r="N121" s="45">
        <v>0</v>
      </c>
    </row>
    <row r="122" spans="1:14" x14ac:dyDescent="0.25">
      <c r="A122" s="84"/>
      <c r="B122" s="85"/>
      <c r="C122" s="32" t="s">
        <v>26</v>
      </c>
      <c r="D122" s="55"/>
      <c r="E122" s="58"/>
      <c r="F122" s="61"/>
      <c r="G122" s="61"/>
      <c r="H122" s="9">
        <v>0</v>
      </c>
      <c r="I122" s="6">
        <v>0</v>
      </c>
      <c r="J122" s="6">
        <v>0</v>
      </c>
      <c r="K122" s="9">
        <v>0</v>
      </c>
      <c r="L122" s="45">
        <v>0</v>
      </c>
      <c r="M122" s="45">
        <v>0</v>
      </c>
      <c r="N122" s="45">
        <v>0</v>
      </c>
    </row>
    <row r="123" spans="1:14" x14ac:dyDescent="0.25">
      <c r="A123" s="84" t="s">
        <v>70</v>
      </c>
      <c r="B123" s="85" t="s">
        <v>71</v>
      </c>
      <c r="C123" s="3" t="s">
        <v>22</v>
      </c>
      <c r="D123" s="36">
        <v>956</v>
      </c>
      <c r="E123" s="39" t="s">
        <v>63</v>
      </c>
      <c r="F123" s="33" t="s">
        <v>69</v>
      </c>
      <c r="G123" s="33">
        <v>240</v>
      </c>
      <c r="H123" s="8">
        <v>0</v>
      </c>
      <c r="I123" s="15">
        <v>0</v>
      </c>
      <c r="J123" s="15">
        <v>0</v>
      </c>
      <c r="K123" s="8">
        <v>0</v>
      </c>
      <c r="L123" s="44">
        <f t="shared" ref="L123:M123" si="27">L124+L125+L126+L127</f>
        <v>575.75699999999995</v>
      </c>
      <c r="M123" s="44">
        <f t="shared" si="27"/>
        <v>0</v>
      </c>
      <c r="N123" s="44">
        <f t="shared" ref="N123" si="28">N124+N125+N126+N127</f>
        <v>0</v>
      </c>
    </row>
    <row r="124" spans="1:14" x14ac:dyDescent="0.25">
      <c r="A124" s="84"/>
      <c r="B124" s="85"/>
      <c r="C124" s="28" t="s">
        <v>23</v>
      </c>
      <c r="D124" s="36">
        <v>956</v>
      </c>
      <c r="E124" s="39" t="s">
        <v>63</v>
      </c>
      <c r="F124" s="33">
        <v>797492170</v>
      </c>
      <c r="G124" s="33">
        <v>240</v>
      </c>
      <c r="H124" s="9">
        <v>0</v>
      </c>
      <c r="I124" s="6">
        <v>0</v>
      </c>
      <c r="J124" s="6">
        <v>0</v>
      </c>
      <c r="K124" s="9">
        <v>0</v>
      </c>
      <c r="L124" s="45">
        <v>0</v>
      </c>
      <c r="M124" s="45">
        <v>0</v>
      </c>
      <c r="N124" s="45">
        <v>0</v>
      </c>
    </row>
    <row r="125" spans="1:14" x14ac:dyDescent="0.25">
      <c r="A125" s="84"/>
      <c r="B125" s="85"/>
      <c r="C125" s="28" t="s">
        <v>27</v>
      </c>
      <c r="D125" s="37">
        <v>956</v>
      </c>
      <c r="E125" s="40" t="s">
        <v>63</v>
      </c>
      <c r="F125" s="35">
        <v>797492170</v>
      </c>
      <c r="G125" s="35">
        <v>240</v>
      </c>
      <c r="H125" s="10">
        <v>0</v>
      </c>
      <c r="I125" s="6">
        <v>0</v>
      </c>
      <c r="J125" s="6">
        <v>0</v>
      </c>
      <c r="K125" s="9">
        <v>0</v>
      </c>
      <c r="L125" s="45">
        <f>900.077-330.077</f>
        <v>570</v>
      </c>
      <c r="M125" s="45">
        <v>0</v>
      </c>
      <c r="N125" s="45">
        <v>0</v>
      </c>
    </row>
    <row r="126" spans="1:14" x14ac:dyDescent="0.25">
      <c r="A126" s="84"/>
      <c r="B126" s="85"/>
      <c r="C126" s="28" t="s">
        <v>25</v>
      </c>
      <c r="D126" s="37">
        <v>956</v>
      </c>
      <c r="E126" s="40" t="s">
        <v>63</v>
      </c>
      <c r="F126" s="35" t="s">
        <v>72</v>
      </c>
      <c r="G126" s="35">
        <v>240</v>
      </c>
      <c r="H126" s="10">
        <v>20</v>
      </c>
      <c r="I126" s="6">
        <v>0</v>
      </c>
      <c r="J126" s="6">
        <v>0</v>
      </c>
      <c r="K126" s="9">
        <v>0</v>
      </c>
      <c r="L126" s="45">
        <f>9.091-3.334</f>
        <v>5.7569999999999997</v>
      </c>
      <c r="M126" s="45">
        <v>0</v>
      </c>
      <c r="N126" s="45">
        <v>0</v>
      </c>
    </row>
    <row r="127" spans="1:14" x14ac:dyDescent="0.25">
      <c r="A127" s="84"/>
      <c r="B127" s="85"/>
      <c r="C127" s="28" t="s">
        <v>26</v>
      </c>
      <c r="D127" s="38">
        <v>956</v>
      </c>
      <c r="E127" s="41" t="s">
        <v>63</v>
      </c>
      <c r="F127" s="34">
        <v>797492170</v>
      </c>
      <c r="G127" s="34">
        <v>240</v>
      </c>
      <c r="H127" s="9">
        <v>0</v>
      </c>
      <c r="I127" s="6">
        <v>0</v>
      </c>
      <c r="J127" s="6">
        <v>0</v>
      </c>
      <c r="K127" s="9">
        <v>0</v>
      </c>
      <c r="L127" s="45">
        <v>0</v>
      </c>
      <c r="M127" s="45">
        <v>0</v>
      </c>
      <c r="N127" s="45">
        <v>0</v>
      </c>
    </row>
  </sheetData>
  <mergeCells count="158">
    <mergeCell ref="G20:G24"/>
    <mergeCell ref="A20:A29"/>
    <mergeCell ref="B20:B29"/>
    <mergeCell ref="D20:D24"/>
    <mergeCell ref="E20:E24"/>
    <mergeCell ref="F20:F24"/>
    <mergeCell ref="D93:D97"/>
    <mergeCell ref="E93:E97"/>
    <mergeCell ref="J1:N2"/>
    <mergeCell ref="J3:N3"/>
    <mergeCell ref="A4:N4"/>
    <mergeCell ref="A5:N5"/>
    <mergeCell ref="F93:F97"/>
    <mergeCell ref="G93:G97"/>
    <mergeCell ref="D15:D19"/>
    <mergeCell ref="E15:E19"/>
    <mergeCell ref="F15:F19"/>
    <mergeCell ref="G15:G19"/>
    <mergeCell ref="C6:C8"/>
    <mergeCell ref="C39:C40"/>
    <mergeCell ref="C45:C46"/>
    <mergeCell ref="F53:F57"/>
    <mergeCell ref="G53:G57"/>
    <mergeCell ref="E73:E77"/>
    <mergeCell ref="F25:F29"/>
    <mergeCell ref="G25:G29"/>
    <mergeCell ref="D35:D40"/>
    <mergeCell ref="E35:E40"/>
    <mergeCell ref="F35:F40"/>
    <mergeCell ref="G35:G40"/>
    <mergeCell ref="D41:D45"/>
    <mergeCell ref="D108:D112"/>
    <mergeCell ref="E108:E112"/>
    <mergeCell ref="F108:F112"/>
    <mergeCell ref="G108:G112"/>
    <mergeCell ref="D78:D82"/>
    <mergeCell ref="E78:E82"/>
    <mergeCell ref="F78:F82"/>
    <mergeCell ref="G78:G82"/>
    <mergeCell ref="D83:D87"/>
    <mergeCell ref="E83:E87"/>
    <mergeCell ref="F83:F87"/>
    <mergeCell ref="G83:G87"/>
    <mergeCell ref="D88:D92"/>
    <mergeCell ref="E88:E92"/>
    <mergeCell ref="F88:F92"/>
    <mergeCell ref="G88:G92"/>
    <mergeCell ref="D68:D72"/>
    <mergeCell ref="F113:F117"/>
    <mergeCell ref="G113:G117"/>
    <mergeCell ref="D98:D102"/>
    <mergeCell ref="E98:E102"/>
    <mergeCell ref="F98:F102"/>
    <mergeCell ref="G98:G102"/>
    <mergeCell ref="D103:D107"/>
    <mergeCell ref="E103:E107"/>
    <mergeCell ref="F103:F107"/>
    <mergeCell ref="G103:G107"/>
    <mergeCell ref="D113:D117"/>
    <mergeCell ref="E113:E117"/>
    <mergeCell ref="E68:E72"/>
    <mergeCell ref="F68:F72"/>
    <mergeCell ref="G68:G72"/>
    <mergeCell ref="D73:D77"/>
    <mergeCell ref="D63:D67"/>
    <mergeCell ref="E63:E67"/>
    <mergeCell ref="F63:F67"/>
    <mergeCell ref="G63:G67"/>
    <mergeCell ref="F73:F77"/>
    <mergeCell ref="G73:G77"/>
    <mergeCell ref="K45:K46"/>
    <mergeCell ref="L45:L46"/>
    <mergeCell ref="J39:J40"/>
    <mergeCell ref="F7:F8"/>
    <mergeCell ref="G7:G8"/>
    <mergeCell ref="D10:D14"/>
    <mergeCell ref="D58:D62"/>
    <mergeCell ref="E58:E62"/>
    <mergeCell ref="F58:F62"/>
    <mergeCell ref="G58:G62"/>
    <mergeCell ref="E41:E45"/>
    <mergeCell ref="F41:F45"/>
    <mergeCell ref="G41:G45"/>
    <mergeCell ref="D48:D52"/>
    <mergeCell ref="E48:E52"/>
    <mergeCell ref="F48:F52"/>
    <mergeCell ref="G48:G52"/>
    <mergeCell ref="D53:D57"/>
    <mergeCell ref="E53:E57"/>
    <mergeCell ref="E10:E14"/>
    <mergeCell ref="F10:F14"/>
    <mergeCell ref="G10:G14"/>
    <mergeCell ref="D25:D29"/>
    <mergeCell ref="E25:E29"/>
    <mergeCell ref="A68:A72"/>
    <mergeCell ref="B68:B72"/>
    <mergeCell ref="A73:A77"/>
    <mergeCell ref="B73:B77"/>
    <mergeCell ref="A123:A127"/>
    <mergeCell ref="B123:B127"/>
    <mergeCell ref="A98:A102"/>
    <mergeCell ref="B98:B102"/>
    <mergeCell ref="A103:A107"/>
    <mergeCell ref="B103:B107"/>
    <mergeCell ref="A113:A117"/>
    <mergeCell ref="B113:B117"/>
    <mergeCell ref="A108:A112"/>
    <mergeCell ref="B108:B112"/>
    <mergeCell ref="A118:A122"/>
    <mergeCell ref="B118:B122"/>
    <mergeCell ref="A6:A8"/>
    <mergeCell ref="B6:B8"/>
    <mergeCell ref="H6:N6"/>
    <mergeCell ref="H7:N7"/>
    <mergeCell ref="D6:G6"/>
    <mergeCell ref="D7:D8"/>
    <mergeCell ref="E7:E8"/>
    <mergeCell ref="A48:A52"/>
    <mergeCell ref="B48:B52"/>
    <mergeCell ref="I45:I46"/>
    <mergeCell ref="A35:A40"/>
    <mergeCell ref="B35:B40"/>
    <mergeCell ref="H39:H40"/>
    <mergeCell ref="I39:I40"/>
    <mergeCell ref="A41:A46"/>
    <mergeCell ref="B41:B46"/>
    <mergeCell ref="H45:H46"/>
    <mergeCell ref="N39:N40"/>
    <mergeCell ref="N45:N46"/>
    <mergeCell ref="M39:M40"/>
    <mergeCell ref="M45:M46"/>
    <mergeCell ref="K39:K40"/>
    <mergeCell ref="L39:L40"/>
    <mergeCell ref="J45:J46"/>
    <mergeCell ref="D118:D122"/>
    <mergeCell ref="E118:E122"/>
    <mergeCell ref="F118:F122"/>
    <mergeCell ref="G118:G122"/>
    <mergeCell ref="B30:B34"/>
    <mergeCell ref="A30:A34"/>
    <mergeCell ref="A10:A14"/>
    <mergeCell ref="B10:B14"/>
    <mergeCell ref="A15:A19"/>
    <mergeCell ref="B15:B19"/>
    <mergeCell ref="A53:A57"/>
    <mergeCell ref="B53:B57"/>
    <mergeCell ref="A58:A62"/>
    <mergeCell ref="B58:B62"/>
    <mergeCell ref="A78:A82"/>
    <mergeCell ref="B78:B82"/>
    <mergeCell ref="A88:A92"/>
    <mergeCell ref="B88:B92"/>
    <mergeCell ref="A93:A97"/>
    <mergeCell ref="B93:B97"/>
    <mergeCell ref="A83:A87"/>
    <mergeCell ref="B83:B87"/>
    <mergeCell ref="A63:A67"/>
    <mergeCell ref="B63:B67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Шпачкова Марина Семеновна</cp:lastModifiedBy>
  <cp:lastPrinted>2024-03-11T01:21:11Z</cp:lastPrinted>
  <dcterms:created xsi:type="dcterms:W3CDTF">2020-02-06T00:35:13Z</dcterms:created>
  <dcterms:modified xsi:type="dcterms:W3CDTF">2024-03-11T23:50:51Z</dcterms:modified>
</cp:coreProperties>
</file>