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5" yWindow="462" windowWidth="14808" windowHeight="7662" firstSheet="1" activeTab="1"/>
  </bookViews>
  <sheets>
    <sheet name="прогроз 1" sheetId="1" state="hidden" r:id="rId1"/>
    <sheet name="прогноз_корр" sheetId="4" r:id="rId2"/>
    <sheet name="Лист3" sheetId="3" r:id="rId3"/>
    <sheet name="Лист2" sheetId="5" r:id="rId4"/>
  </sheets>
  <calcPr calcId="145621"/>
</workbook>
</file>

<file path=xl/calcChain.xml><?xml version="1.0" encoding="utf-8"?>
<calcChain xmlns="http://schemas.openxmlformats.org/spreadsheetml/2006/main">
  <c r="F16" i="4" l="1"/>
  <c r="G16" i="4" s="1"/>
  <c r="F15" i="4"/>
  <c r="E14" i="4"/>
  <c r="E34" i="4" s="1"/>
  <c r="D14" i="4"/>
  <c r="D34" i="4" s="1"/>
  <c r="C14" i="4"/>
  <c r="C34" i="4" s="1"/>
  <c r="B14" i="4"/>
  <c r="B34" i="4" s="1"/>
  <c r="F10" i="4"/>
  <c r="G6" i="4"/>
  <c r="G10" i="4" s="1"/>
  <c r="F6" i="4"/>
  <c r="E6" i="4"/>
  <c r="E10" i="4" s="1"/>
  <c r="D6" i="4"/>
  <c r="D10" i="4" s="1"/>
  <c r="C6" i="4"/>
  <c r="C10" i="4" s="1"/>
  <c r="B6" i="4"/>
  <c r="B10" i="4" s="1"/>
  <c r="F14" i="4" l="1"/>
  <c r="F34" i="4" s="1"/>
  <c r="G15" i="4"/>
  <c r="G14" i="4" s="1"/>
  <c r="G34" i="4" s="1"/>
  <c r="F17" i="1"/>
  <c r="G17" i="1" s="1"/>
  <c r="F16" i="1"/>
  <c r="G16" i="1" s="1"/>
  <c r="D15" i="1" l="1"/>
  <c r="D35" i="1" s="1"/>
  <c r="E15" i="1"/>
  <c r="E35" i="1" s="1"/>
  <c r="F15" i="1"/>
  <c r="F35" i="1" s="1"/>
  <c r="G15" i="1"/>
  <c r="G35" i="1" s="1"/>
  <c r="B15" i="1"/>
  <c r="C15" i="1"/>
  <c r="C35" i="1" s="1"/>
  <c r="B35" i="1" l="1"/>
  <c r="C7" i="1" l="1"/>
  <c r="C11" i="1" s="1"/>
  <c r="D7" i="1" l="1"/>
  <c r="D11" i="1" s="1"/>
  <c r="E7" i="1"/>
  <c r="E11" i="1" s="1"/>
  <c r="F7" i="1"/>
  <c r="F11" i="1" s="1"/>
  <c r="G7" i="1"/>
  <c r="G11" i="1" s="1"/>
  <c r="B7" i="1"/>
  <c r="B11" i="1" s="1"/>
</calcChain>
</file>

<file path=xl/sharedStrings.xml><?xml version="1.0" encoding="utf-8"?>
<sst xmlns="http://schemas.openxmlformats.org/spreadsheetml/2006/main" count="68" uniqueCount="34">
  <si>
    <t>(тыс.руб.)</t>
  </si>
  <si>
    <t>Наименование</t>
  </si>
  <si>
    <t>Доходы бюджета всего, в том числе:</t>
  </si>
  <si>
    <t>налоговые и неналоговые доходы</t>
  </si>
  <si>
    <t>безвозмездные поступления</t>
  </si>
  <si>
    <t>Расходы бюджета всего</t>
  </si>
  <si>
    <t>Профицит (+), дефицит (-)</t>
  </si>
  <si>
    <t>в том числе по годам:</t>
  </si>
  <si>
    <t xml:space="preserve">1. Прогноз основных характеристик местного бюджета </t>
  </si>
  <si>
    <t>Непрограммные направления деятельности органов местного самоуправления</t>
  </si>
  <si>
    <t>Таблица</t>
  </si>
  <si>
    <t xml:space="preserve">    Муниципальная программа «Развитие образования в Ханкайском муниципальном районе» на 2020-2024 годы</t>
  </si>
  <si>
    <t xml:space="preserve">    Муниципальная программа «Развитие культуры и туризма в Ханкайском муниципальном районе» на 2020-2024 годы</t>
  </si>
  <si>
    <t xml:space="preserve">    Муниципальная программа «Охрана окружающей среды Ханкайского муниципального района» на 2020-2024 годы</t>
  </si>
  <si>
    <t xml:space="preserve">    Муниципальная программа "Развитие физической культуры и спорта в Ханкайском муниципальном районе" на 2020-2024 годы</t>
  </si>
  <si>
    <t xml:space="preserve">    Муниципальная программа "Социальное развитие села Ханкайского муниципального района" на 2020-2024 годы</t>
  </si>
  <si>
    <t xml:space="preserve">    Муниципальная программа "Развитие муниципальной службы в Администрации Ханкайского муниципального района" на 2020-2024 годы</t>
  </si>
  <si>
    <t xml:space="preserve">    Муниципальная программа "Развитие систем жилищно-коммунальной инфраструктуры в Ханкайском муниципальном районе" на 2020-2024 годы</t>
  </si>
  <si>
    <t xml:space="preserve">    Муниципальная программа "Доступная среда" на 2020-2024 годы</t>
  </si>
  <si>
    <t xml:space="preserve">    Муниципальная программа "Обеспечение жильем молодых семей Ханкайского муниципального района" на 2020-2024 годы</t>
  </si>
  <si>
    <t xml:space="preserve">    Муниципальная программа "Развитие информационного общества на территории Ханкайского муниципального района" на 2020-2024 годы</t>
  </si>
  <si>
    <t xml:space="preserve">    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</si>
  <si>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 xml:space="preserve">    Муниципальная программа "Профилактика правонарушений, терроризма, экстремизма и противодействие распространению наркотиков на территории Ханкайского муниципального района" на 2020-2024 годы</t>
  </si>
  <si>
    <t xml:space="preserve">    Муниципальная программа "Развитие градостроительной и землестроительной деятельности на территории Ханкайского муниципального района" на 2020-2024 годы</t>
  </si>
  <si>
    <t xml:space="preserve">    Муниципальная программа "Управление муниципальным имуществом в Ханкайском муниципальном районе" на 2020-2024 годы</t>
  </si>
  <si>
    <t xml:space="preserve">    Муниципальная программа "Укрепление общественного здоровья в Ханкайском муниципальном районе" на 2020-2024 годы</t>
  </si>
  <si>
    <t xml:space="preserve">    Муниципальная программа "Благоустройство, озеленение и освещение территории Ханкайского муниципального округа" на 2021 -2025 годы</t>
  </si>
  <si>
    <t xml:space="preserve">    Муниципальная программа "Формирование современной городской среды" на территории Ханкайского муниципального округа" на 2021-2027 годы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</si>
  <si>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</si>
  <si>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</si>
  <si>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Объём муниципального долга  на конец года</t>
  </si>
  <si>
    <t>3. Предельные расходы на финансовое обеспечение реализации муниципальных программ Ханкайского муниципального округа и непрограммных направлений деятельности</t>
  </si>
  <si>
    <t>Расходы на реализацию муниципальных программ Ханкайского муниципального округа</t>
  </si>
  <si>
    <t>2. Показатели объема муниципального долга Ханкайского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</si>
</sst>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>
      <alignment wrapText="1"/>
    </xf>
    <xf numFmtId="0" fontId="10" fillId="0" borderId="0"/>
    <xf numFmtId="0" fontId="11" fillId="0" borderId="0">
      <alignment horizontal="center" wrapText="1"/>
    </xf>
    <xf numFmtId="0" fontId="11" fillId="0" borderId="0">
      <alignment horizontal="center"/>
    </xf>
    <xf numFmtId="0" fontId="10" fillId="0" borderId="0">
      <alignment horizontal="right"/>
    </xf>
    <xf numFmtId="0" fontId="10" fillId="0" borderId="3">
      <alignment horizontal="center" vertical="center" wrapText="1"/>
    </xf>
    <xf numFmtId="0" fontId="12" fillId="0" borderId="3">
      <alignment vertical="top" wrapText="1"/>
    </xf>
    <xf numFmtId="1" fontId="10" fillId="0" borderId="3">
      <alignment horizontal="center" vertical="top" shrinkToFit="1"/>
    </xf>
    <xf numFmtId="4" fontId="12" fillId="3" borderId="3">
      <alignment horizontal="right" vertical="top" shrinkToFit="1"/>
    </xf>
    <xf numFmtId="10" fontId="12" fillId="3" borderId="3">
      <alignment horizontal="right" vertical="top" shrinkToFit="1"/>
    </xf>
    <xf numFmtId="0" fontId="12" fillId="0" borderId="3">
      <alignment horizontal="left"/>
    </xf>
    <xf numFmtId="4" fontId="12" fillId="2" borderId="3">
      <alignment horizontal="right" vertical="top" shrinkToFit="1"/>
    </xf>
    <xf numFmtId="10" fontId="12" fillId="2" borderId="3">
      <alignment horizontal="right" vertical="top" shrinkToFit="1"/>
    </xf>
    <xf numFmtId="0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4" fillId="4" borderId="0"/>
    <xf numFmtId="1" fontId="10" fillId="0" borderId="3">
      <alignment horizontal="left" vertical="top" wrapText="1" indent="2"/>
    </xf>
    <xf numFmtId="4" fontId="10" fillId="0" borderId="3">
      <alignment horizontal="right" vertical="top" shrinkToFit="1"/>
    </xf>
    <xf numFmtId="10" fontId="10" fillId="0" borderId="3">
      <alignment horizontal="right" vertical="top" shrinkToFit="1"/>
    </xf>
    <xf numFmtId="0" fontId="10" fillId="0" borderId="0">
      <alignment vertical="top"/>
    </xf>
    <xf numFmtId="0" fontId="15" fillId="0" borderId="0"/>
    <xf numFmtId="0" fontId="15" fillId="0" borderId="0"/>
    <xf numFmtId="0" fontId="16" fillId="4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/>
    <xf numFmtId="0" fontId="4" fillId="0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0" borderId="0" xfId="0" applyNumberFormat="1" applyFont="1"/>
    <xf numFmtId="0" fontId="8" fillId="0" borderId="0" xfId="0" applyFont="1" applyBorder="1" applyAlignment="1">
      <alignment horizontal="right"/>
    </xf>
    <xf numFmtId="2" fontId="6" fillId="0" borderId="1" xfId="1" applyNumberFormat="1" applyFont="1" applyBorder="1" applyAlignment="1">
      <alignment horizontal="center" vertical="center"/>
    </xf>
    <xf numFmtId="0" fontId="7" fillId="0" borderId="3" xfId="9" applyNumberFormat="1" applyFont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/>
    <xf numFmtId="0" fontId="7" fillId="0" borderId="3" xfId="9" applyNumberFormat="1" applyFont="1" applyFill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0">
    <cellStyle name="br" xfId="19"/>
    <cellStyle name="col" xfId="18"/>
    <cellStyle name="style0" xfId="20"/>
    <cellStyle name="style0 2" xfId="27"/>
    <cellStyle name="td" xfId="21"/>
    <cellStyle name="td 2" xfId="28"/>
    <cellStyle name="tr" xfId="17"/>
    <cellStyle name="xl21" xfId="22"/>
    <cellStyle name="xl21 2" xfId="29"/>
    <cellStyle name="xl22" xfId="8"/>
    <cellStyle name="xl23" xfId="23"/>
    <cellStyle name="xl24" xfId="4"/>
    <cellStyle name="xl25" xfId="10"/>
    <cellStyle name="xl26" xfId="13"/>
    <cellStyle name="xl27" xfId="24"/>
    <cellStyle name="xl28" xfId="14"/>
    <cellStyle name="xl29" xfId="3"/>
    <cellStyle name="xl30" xfId="16"/>
    <cellStyle name="xl31" xfId="25"/>
    <cellStyle name="xl32" xfId="15"/>
    <cellStyle name="xl33" xfId="5"/>
    <cellStyle name="xl34" xfId="6"/>
    <cellStyle name="xl35" xfId="7"/>
    <cellStyle name="xl36" xfId="26"/>
    <cellStyle name="xl37" xfId="9"/>
    <cellStyle name="xl38" xfId="11"/>
    <cellStyle name="xl39" xfId="12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C32" sqref="C32"/>
    </sheetView>
  </sheetViews>
  <sheetFormatPr defaultColWidth="9.125" defaultRowHeight="16.3" x14ac:dyDescent="0.3"/>
  <cols>
    <col min="1" max="1" width="47.625" style="7" customWidth="1"/>
    <col min="2" max="2" width="19.5" style="7" customWidth="1"/>
    <col min="3" max="3" width="14.875" style="7" customWidth="1"/>
    <col min="4" max="4" width="15" style="7" customWidth="1"/>
    <col min="5" max="5" width="14.625" style="7" customWidth="1"/>
    <col min="6" max="7" width="15" style="7" customWidth="1"/>
    <col min="8" max="8" width="9.125" style="7"/>
    <col min="9" max="16384" width="9.125" style="1"/>
  </cols>
  <sheetData>
    <row r="1" spans="1:14" ht="18.350000000000001" x14ac:dyDescent="0.3">
      <c r="A1" s="17"/>
      <c r="B1" s="17"/>
      <c r="C1" s="17"/>
      <c r="D1" s="17"/>
      <c r="E1" s="17"/>
      <c r="F1" s="17"/>
      <c r="G1" s="22" t="s">
        <v>10</v>
      </c>
    </row>
    <row r="2" spans="1:14" x14ac:dyDescent="0.3">
      <c r="A2" s="17"/>
      <c r="B2" s="17"/>
      <c r="C2" s="17"/>
      <c r="D2" s="17"/>
      <c r="E2" s="17"/>
      <c r="F2" s="17"/>
      <c r="G2" s="17"/>
    </row>
    <row r="3" spans="1:14" ht="15.8" customHeight="1" x14ac:dyDescent="0.3">
      <c r="G3" s="18" t="s">
        <v>0</v>
      </c>
      <c r="H3" s="4"/>
      <c r="I3" s="4"/>
      <c r="J3" s="4"/>
      <c r="K3" s="4"/>
      <c r="L3" s="4"/>
      <c r="M3" s="4"/>
    </row>
    <row r="4" spans="1:14" x14ac:dyDescent="0.3">
      <c r="A4" s="31" t="s">
        <v>1</v>
      </c>
      <c r="B4" s="32" t="s">
        <v>7</v>
      </c>
      <c r="C4" s="32"/>
      <c r="D4" s="32"/>
      <c r="E4" s="32"/>
      <c r="F4" s="32"/>
      <c r="G4" s="32"/>
    </row>
    <row r="5" spans="1:14" ht="19.55" customHeight="1" x14ac:dyDescent="0.3">
      <c r="A5" s="31"/>
      <c r="B5" s="9">
        <v>2021</v>
      </c>
      <c r="C5" s="9">
        <v>2022</v>
      </c>
      <c r="D5" s="9">
        <v>2023</v>
      </c>
      <c r="E5" s="9">
        <v>2024</v>
      </c>
      <c r="F5" s="9">
        <v>2025</v>
      </c>
      <c r="G5" s="9">
        <v>2026</v>
      </c>
    </row>
    <row r="6" spans="1:14" ht="19.55" customHeight="1" x14ac:dyDescent="0.3">
      <c r="A6" s="29" t="s">
        <v>8</v>
      </c>
      <c r="B6" s="29"/>
      <c r="C6" s="29"/>
      <c r="D6" s="29"/>
      <c r="E6" s="29"/>
      <c r="F6" s="29"/>
      <c r="G6" s="29"/>
    </row>
    <row r="7" spans="1:14" s="2" customFormat="1" ht="27" customHeight="1" x14ac:dyDescent="0.25">
      <c r="A7" s="10" t="s">
        <v>2</v>
      </c>
      <c r="B7" s="11">
        <f>B8+B9</f>
        <v>1061042</v>
      </c>
      <c r="C7" s="11">
        <f>C8+C9</f>
        <v>942094.72</v>
      </c>
      <c r="D7" s="11">
        <f t="shared" ref="D7:G7" si="0">D8+D9</f>
        <v>898200.99</v>
      </c>
      <c r="E7" s="11">
        <f t="shared" si="0"/>
        <v>932464.39</v>
      </c>
      <c r="F7" s="11">
        <f t="shared" si="0"/>
        <v>942220.39</v>
      </c>
      <c r="G7" s="11">
        <f t="shared" si="0"/>
        <v>951203.39</v>
      </c>
      <c r="H7" s="8"/>
    </row>
    <row r="8" spans="1:14" s="2" customFormat="1" ht="26.35" customHeight="1" x14ac:dyDescent="0.25">
      <c r="A8" s="12" t="s">
        <v>3</v>
      </c>
      <c r="B8" s="13">
        <v>343531.25</v>
      </c>
      <c r="C8" s="13">
        <v>434727</v>
      </c>
      <c r="D8" s="13">
        <v>426818</v>
      </c>
      <c r="E8" s="13">
        <v>439403</v>
      </c>
      <c r="F8" s="13">
        <v>449159</v>
      </c>
      <c r="G8" s="13">
        <v>458142</v>
      </c>
      <c r="H8" s="8"/>
    </row>
    <row r="9" spans="1:14" s="2" customFormat="1" ht="27" customHeight="1" x14ac:dyDescent="0.25">
      <c r="A9" s="12" t="s">
        <v>4</v>
      </c>
      <c r="B9" s="13">
        <v>717510.75</v>
      </c>
      <c r="C9" s="13">
        <v>507367.72</v>
      </c>
      <c r="D9" s="13">
        <v>471382.99</v>
      </c>
      <c r="E9" s="13">
        <v>493061.39</v>
      </c>
      <c r="F9" s="13">
        <v>493061.39</v>
      </c>
      <c r="G9" s="13">
        <v>493061.39</v>
      </c>
      <c r="H9" s="8"/>
    </row>
    <row r="10" spans="1:14" s="2" customFormat="1" ht="26.35" customHeight="1" x14ac:dyDescent="0.25">
      <c r="A10" s="6" t="s">
        <v>5</v>
      </c>
      <c r="B10" s="11">
        <v>1094680.56</v>
      </c>
      <c r="C10" s="11">
        <v>953447.41</v>
      </c>
      <c r="D10" s="11">
        <v>898200.99</v>
      </c>
      <c r="E10" s="11">
        <v>932464.39</v>
      </c>
      <c r="F10" s="11">
        <v>942220.39</v>
      </c>
      <c r="G10" s="11">
        <v>951203.39</v>
      </c>
      <c r="H10" s="8"/>
    </row>
    <row r="11" spans="1:14" s="2" customFormat="1" ht="23.95" customHeight="1" x14ac:dyDescent="0.25">
      <c r="A11" s="6" t="s">
        <v>6</v>
      </c>
      <c r="B11" s="23">
        <f>B7-B10</f>
        <v>-33638.560000000056</v>
      </c>
      <c r="C11" s="23">
        <f t="shared" ref="C11:G11" si="1">C7-C10</f>
        <v>-11352.690000000061</v>
      </c>
      <c r="D11" s="14">
        <f t="shared" si="1"/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  <c r="H11" s="8"/>
    </row>
    <row r="12" spans="1:14" s="2" customFormat="1" ht="21.75" customHeight="1" x14ac:dyDescent="0.25">
      <c r="A12" s="30" t="s">
        <v>33</v>
      </c>
      <c r="B12" s="30"/>
      <c r="C12" s="30"/>
      <c r="D12" s="30"/>
      <c r="E12" s="30"/>
      <c r="F12" s="30"/>
      <c r="G12" s="30"/>
      <c r="H12" s="4"/>
      <c r="I12" s="4"/>
      <c r="J12" s="4"/>
      <c r="K12" s="4"/>
      <c r="L12" s="4"/>
      <c r="M12" s="4"/>
    </row>
    <row r="13" spans="1:14" s="2" customFormat="1" ht="36" customHeight="1" x14ac:dyDescent="0.25">
      <c r="A13" s="6" t="s">
        <v>30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8"/>
    </row>
    <row r="14" spans="1:14" ht="46.55" customHeight="1" x14ac:dyDescent="0.3">
      <c r="A14" s="29" t="s">
        <v>31</v>
      </c>
      <c r="B14" s="29"/>
      <c r="C14" s="29"/>
      <c r="D14" s="29"/>
      <c r="E14" s="29"/>
      <c r="F14" s="29"/>
      <c r="G14" s="29"/>
      <c r="H14" s="4"/>
      <c r="I14" s="4"/>
      <c r="J14" s="4"/>
      <c r="K14" s="4"/>
      <c r="L14" s="4"/>
      <c r="M14" s="4"/>
      <c r="N14" s="3"/>
    </row>
    <row r="15" spans="1:14" s="5" customFormat="1" ht="47.55" x14ac:dyDescent="0.3">
      <c r="A15" s="6" t="s">
        <v>32</v>
      </c>
      <c r="B15" s="19">
        <f>B16+B17+B18+B19+B20+B21+B22+B23+B24+B25+B26+B27+B28+B29+B30+B31+B32</f>
        <v>951403.37</v>
      </c>
      <c r="C15" s="19">
        <f>C16+C17+C18+C19+C20+C21+C22+C23+C24+C25+C26+C27+C28+C29+C30+C31+C32+C33+C34</f>
        <v>798481.03599999996</v>
      </c>
      <c r="D15" s="19">
        <f t="shared" ref="D15:G15" si="2">D16+D17+D18+D19+D20+D21+D22+D23+D24+D25+D26+D27+D28+D29+D30+D31+D32+D33+D34</f>
        <v>742403.88899999985</v>
      </c>
      <c r="E15" s="19">
        <f t="shared" si="2"/>
        <v>761010.99699999997</v>
      </c>
      <c r="F15" s="19">
        <f t="shared" si="2"/>
        <v>785396.03964000021</v>
      </c>
      <c r="G15" s="19">
        <f t="shared" si="2"/>
        <v>813185.14710560022</v>
      </c>
      <c r="H15" s="16"/>
    </row>
    <row r="16" spans="1:14" ht="46.9" x14ac:dyDescent="0.3">
      <c r="A16" s="24" t="s">
        <v>11</v>
      </c>
      <c r="B16" s="20">
        <v>583278.19999999995</v>
      </c>
      <c r="C16" s="20">
        <v>598381.19999999995</v>
      </c>
      <c r="D16" s="20">
        <v>586355.68999999994</v>
      </c>
      <c r="E16" s="20">
        <v>605224.72499999998</v>
      </c>
      <c r="F16" s="20">
        <f>E16*1.04</f>
        <v>629433.71400000004</v>
      </c>
      <c r="G16" s="20">
        <f>F16*1.04</f>
        <v>654611.06256000011</v>
      </c>
    </row>
    <row r="17" spans="1:7" ht="46.9" x14ac:dyDescent="0.3">
      <c r="A17" s="24" t="s">
        <v>12</v>
      </c>
      <c r="B17" s="20">
        <v>52971.62</v>
      </c>
      <c r="C17" s="20">
        <v>52813.52</v>
      </c>
      <c r="D17" s="20">
        <v>60009.57</v>
      </c>
      <c r="E17" s="20">
        <v>62782.665999999997</v>
      </c>
      <c r="F17" s="20">
        <f>E17*1.04</f>
        <v>65293.97264</v>
      </c>
      <c r="G17" s="20">
        <f>F17*1.04</f>
        <v>67905.731545600007</v>
      </c>
    </row>
    <row r="18" spans="1:7" ht="46.9" x14ac:dyDescent="0.3">
      <c r="A18" s="24" t="s">
        <v>13</v>
      </c>
      <c r="B18" s="20">
        <v>470</v>
      </c>
      <c r="C18" s="20">
        <v>470</v>
      </c>
      <c r="D18" s="20">
        <v>470</v>
      </c>
      <c r="E18" s="20">
        <v>470</v>
      </c>
      <c r="F18" s="20">
        <v>470</v>
      </c>
      <c r="G18" s="20">
        <v>470</v>
      </c>
    </row>
    <row r="19" spans="1:7" ht="46.9" x14ac:dyDescent="0.3">
      <c r="A19" s="24" t="s">
        <v>14</v>
      </c>
      <c r="B19" s="20">
        <v>5154.12</v>
      </c>
      <c r="C19" s="20">
        <v>2713.55</v>
      </c>
      <c r="D19" s="20">
        <v>829.48199999999997</v>
      </c>
      <c r="E19" s="20">
        <v>985.45899999999995</v>
      </c>
      <c r="F19" s="20">
        <v>830</v>
      </c>
      <c r="G19" s="20">
        <v>830</v>
      </c>
    </row>
    <row r="20" spans="1:7" ht="46.9" x14ac:dyDescent="0.3">
      <c r="A20" s="24" t="s">
        <v>15</v>
      </c>
      <c r="B20" s="20">
        <v>200</v>
      </c>
      <c r="C20" s="20">
        <v>250</v>
      </c>
      <c r="D20" s="20">
        <v>150</v>
      </c>
      <c r="E20" s="20">
        <v>150</v>
      </c>
      <c r="F20" s="20">
        <v>150</v>
      </c>
      <c r="G20" s="20">
        <v>150</v>
      </c>
    </row>
    <row r="21" spans="1:7" ht="62.5" x14ac:dyDescent="0.3">
      <c r="A21" s="24" t="s">
        <v>16</v>
      </c>
      <c r="B21" s="20">
        <v>24888.26</v>
      </c>
      <c r="C21" s="20">
        <v>23139.455000000002</v>
      </c>
      <c r="D21" s="20">
        <v>25159.048999999999</v>
      </c>
      <c r="E21" s="20">
        <v>25159.048999999999</v>
      </c>
      <c r="F21" s="20">
        <v>25159.05</v>
      </c>
      <c r="G21" s="20">
        <v>25159.05</v>
      </c>
    </row>
    <row r="22" spans="1:7" ht="62.5" x14ac:dyDescent="0.3">
      <c r="A22" s="24" t="s">
        <v>17</v>
      </c>
      <c r="B22" s="20">
        <v>195836.08</v>
      </c>
      <c r="C22" s="20">
        <v>40841.184999999998</v>
      </c>
      <c r="D22" s="20">
        <v>16400</v>
      </c>
      <c r="E22" s="20">
        <v>12900</v>
      </c>
      <c r="F22" s="20">
        <v>12900</v>
      </c>
      <c r="G22" s="20">
        <v>12900</v>
      </c>
    </row>
    <row r="23" spans="1:7" ht="31.25" x14ac:dyDescent="0.3">
      <c r="A23" s="24" t="s">
        <v>18</v>
      </c>
      <c r="B23" s="20">
        <v>50</v>
      </c>
      <c r="C23" s="20">
        <v>50</v>
      </c>
      <c r="D23" s="20">
        <v>50</v>
      </c>
      <c r="E23" s="20">
        <v>50</v>
      </c>
      <c r="F23" s="20">
        <v>50</v>
      </c>
      <c r="G23" s="20">
        <v>50</v>
      </c>
    </row>
    <row r="24" spans="1:7" ht="46.9" x14ac:dyDescent="0.3">
      <c r="A24" s="24" t="s">
        <v>19</v>
      </c>
      <c r="B24" s="20">
        <v>558.6</v>
      </c>
      <c r="C24" s="20">
        <v>753.35299999999995</v>
      </c>
      <c r="D24" s="20">
        <v>799.93200000000002</v>
      </c>
      <c r="E24" s="20">
        <v>799.93200000000002</v>
      </c>
      <c r="F24" s="20">
        <v>799.93</v>
      </c>
      <c r="G24" s="20">
        <v>799.93</v>
      </c>
    </row>
    <row r="25" spans="1:7" ht="62.5" x14ac:dyDescent="0.3">
      <c r="A25" s="24" t="s">
        <v>20</v>
      </c>
      <c r="B25" s="20">
        <v>4892.28</v>
      </c>
      <c r="C25" s="20">
        <v>4313.7139999999999</v>
      </c>
      <c r="D25" s="20">
        <v>4521.3729999999996</v>
      </c>
      <c r="E25" s="20">
        <v>4521.3729999999996</v>
      </c>
      <c r="F25" s="20">
        <v>4521.3729999999996</v>
      </c>
      <c r="G25" s="20">
        <v>4521.3729999999996</v>
      </c>
    </row>
    <row r="26" spans="1:7" ht="78.150000000000006" x14ac:dyDescent="0.3">
      <c r="A26" s="24" t="s">
        <v>21</v>
      </c>
      <c r="B26" s="20">
        <v>46731.55</v>
      </c>
      <c r="C26" s="20">
        <v>36551.15</v>
      </c>
      <c r="D26" s="20">
        <v>13157</v>
      </c>
      <c r="E26" s="20">
        <v>14166</v>
      </c>
      <c r="F26" s="20">
        <v>14166</v>
      </c>
      <c r="G26" s="20">
        <v>14166</v>
      </c>
    </row>
    <row r="27" spans="1:7" ht="78.150000000000006" x14ac:dyDescent="0.3">
      <c r="A27" s="24" t="s">
        <v>22</v>
      </c>
      <c r="B27" s="20">
        <v>45</v>
      </c>
      <c r="C27" s="20">
        <v>45</v>
      </c>
      <c r="D27" s="20">
        <v>45</v>
      </c>
      <c r="E27" s="20">
        <v>45</v>
      </c>
      <c r="F27" s="20">
        <v>45</v>
      </c>
      <c r="G27" s="20">
        <v>45</v>
      </c>
    </row>
    <row r="28" spans="1:7" ht="62.5" x14ac:dyDescent="0.3">
      <c r="A28" s="24" t="s">
        <v>23</v>
      </c>
      <c r="B28" s="20">
        <v>620</v>
      </c>
      <c r="C28" s="20">
        <v>343.6</v>
      </c>
      <c r="D28" s="20">
        <v>430</v>
      </c>
      <c r="E28" s="20">
        <v>3430</v>
      </c>
      <c r="F28" s="20">
        <v>430</v>
      </c>
      <c r="G28" s="20">
        <v>430</v>
      </c>
    </row>
    <row r="29" spans="1:7" ht="46.9" x14ac:dyDescent="0.3">
      <c r="A29" s="24" t="s">
        <v>24</v>
      </c>
      <c r="B29" s="20">
        <v>8786.39</v>
      </c>
      <c r="C29" s="20">
        <v>4100</v>
      </c>
      <c r="D29" s="20">
        <v>4100</v>
      </c>
      <c r="E29" s="20">
        <v>4100</v>
      </c>
      <c r="F29" s="20">
        <v>4100</v>
      </c>
      <c r="G29" s="20">
        <v>4100</v>
      </c>
    </row>
    <row r="30" spans="1:7" ht="46.9" x14ac:dyDescent="0.3">
      <c r="A30" s="24" t="s">
        <v>25</v>
      </c>
      <c r="B30" s="20">
        <v>50</v>
      </c>
      <c r="C30" s="20">
        <v>50</v>
      </c>
      <c r="D30" s="20">
        <v>50</v>
      </c>
      <c r="E30" s="20">
        <v>50</v>
      </c>
      <c r="F30" s="20">
        <v>50</v>
      </c>
      <c r="G30" s="20">
        <v>50</v>
      </c>
    </row>
    <row r="31" spans="1:7" ht="62.5" x14ac:dyDescent="0.3">
      <c r="A31" s="24" t="s">
        <v>26</v>
      </c>
      <c r="B31" s="20">
        <v>10960.86</v>
      </c>
      <c r="C31" s="20">
        <v>10797</v>
      </c>
      <c r="D31" s="20">
        <v>9700</v>
      </c>
      <c r="E31" s="20">
        <v>6000</v>
      </c>
      <c r="F31" s="20">
        <v>7797</v>
      </c>
      <c r="G31" s="20">
        <v>7797</v>
      </c>
    </row>
    <row r="32" spans="1:7" ht="62.5" x14ac:dyDescent="0.3">
      <c r="A32" s="24" t="s">
        <v>27</v>
      </c>
      <c r="B32" s="20">
        <v>15910.41</v>
      </c>
      <c r="C32" s="20">
        <v>22768.309000000001</v>
      </c>
      <c r="D32" s="20">
        <v>19976.793000000001</v>
      </c>
      <c r="E32" s="20">
        <v>19976.793000000001</v>
      </c>
      <c r="F32" s="20">
        <v>19000</v>
      </c>
      <c r="G32" s="20">
        <v>19000</v>
      </c>
    </row>
    <row r="33" spans="1:7" ht="62.5" x14ac:dyDescent="0.3">
      <c r="A33" s="24" t="s">
        <v>28</v>
      </c>
      <c r="B33" s="20">
        <v>0</v>
      </c>
      <c r="C33" s="20">
        <v>100</v>
      </c>
      <c r="D33" s="20">
        <v>100</v>
      </c>
      <c r="E33" s="20">
        <v>100</v>
      </c>
      <c r="F33" s="20">
        <v>100</v>
      </c>
      <c r="G33" s="20">
        <v>100</v>
      </c>
    </row>
    <row r="34" spans="1:7" ht="68.3" customHeight="1" x14ac:dyDescent="0.3">
      <c r="A34" s="24" t="s">
        <v>29</v>
      </c>
      <c r="B34" s="20">
        <v>0</v>
      </c>
      <c r="C34" s="20">
        <v>0</v>
      </c>
      <c r="D34" s="20">
        <v>100</v>
      </c>
      <c r="E34" s="20">
        <v>100</v>
      </c>
      <c r="F34" s="20">
        <v>100</v>
      </c>
      <c r="G34" s="20">
        <v>100</v>
      </c>
    </row>
    <row r="35" spans="1:7" ht="34.5" customHeight="1" x14ac:dyDescent="0.3">
      <c r="A35" s="25" t="s">
        <v>9</v>
      </c>
      <c r="B35" s="19">
        <f>B10-B15</f>
        <v>143277.19000000006</v>
      </c>
      <c r="C35" s="19">
        <f t="shared" ref="C35:G35" si="3">C10-C15</f>
        <v>154966.37400000007</v>
      </c>
      <c r="D35" s="19">
        <f t="shared" si="3"/>
        <v>155797.10100000014</v>
      </c>
      <c r="E35" s="19">
        <f t="shared" si="3"/>
        <v>171453.39300000004</v>
      </c>
      <c r="F35" s="19">
        <f t="shared" si="3"/>
        <v>156824.35035999981</v>
      </c>
      <c r="G35" s="19">
        <f t="shared" si="3"/>
        <v>138018.24289439979</v>
      </c>
    </row>
    <row r="37" spans="1:7" x14ac:dyDescent="0.3">
      <c r="B37" s="21"/>
      <c r="C37" s="21"/>
      <c r="D37" s="21"/>
      <c r="E37" s="21"/>
      <c r="F37" s="21"/>
      <c r="G37" s="21"/>
    </row>
  </sheetData>
  <mergeCells count="5">
    <mergeCell ref="A14:G14"/>
    <mergeCell ref="A12:G12"/>
    <mergeCell ref="A4:A5"/>
    <mergeCell ref="B4:G4"/>
    <mergeCell ref="A6:G6"/>
  </mergeCells>
  <pageMargins left="0.25" right="0.25" top="0.75" bottom="0.75" header="0.3" footer="0.3"/>
  <pageSetup paperSize="9" scale="95" orientation="landscape" r:id="rId1"/>
  <rowBreaks count="1" manualBreakCount="1">
    <brk id="2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A7" sqref="A7"/>
    </sheetView>
  </sheetViews>
  <sheetFormatPr defaultColWidth="9.125" defaultRowHeight="16.3" x14ac:dyDescent="0.3"/>
  <cols>
    <col min="1" max="1" width="53.25" style="7" customWidth="1"/>
    <col min="2" max="2" width="17.5" style="7" customWidth="1"/>
    <col min="3" max="3" width="14.875" style="7" customWidth="1"/>
    <col min="4" max="4" width="15" style="7" customWidth="1"/>
    <col min="5" max="5" width="14.625" style="7" customWidth="1"/>
    <col min="6" max="7" width="15" style="7" customWidth="1"/>
    <col min="8" max="8" width="9.125" style="7"/>
    <col min="9" max="16384" width="9.125" style="1"/>
  </cols>
  <sheetData>
    <row r="1" spans="1:14" ht="18.350000000000001" x14ac:dyDescent="0.3">
      <c r="A1" s="17"/>
      <c r="B1" s="17"/>
      <c r="C1" s="17"/>
      <c r="D1" s="17"/>
      <c r="E1" s="17"/>
      <c r="F1" s="17"/>
      <c r="G1" s="22" t="s">
        <v>10</v>
      </c>
    </row>
    <row r="2" spans="1:14" ht="15.8" customHeight="1" x14ac:dyDescent="0.3">
      <c r="G2" s="18" t="s">
        <v>0</v>
      </c>
      <c r="H2" s="4"/>
      <c r="I2" s="4"/>
      <c r="J2" s="4"/>
      <c r="K2" s="4"/>
      <c r="L2" s="4"/>
      <c r="M2" s="4"/>
    </row>
    <row r="3" spans="1:14" x14ac:dyDescent="0.3">
      <c r="A3" s="31" t="s">
        <v>1</v>
      </c>
      <c r="B3" s="32" t="s">
        <v>7</v>
      </c>
      <c r="C3" s="32"/>
      <c r="D3" s="32"/>
      <c r="E3" s="32"/>
      <c r="F3" s="32"/>
      <c r="G3" s="32"/>
    </row>
    <row r="4" spans="1:14" ht="19.55" customHeight="1" x14ac:dyDescent="0.3">
      <c r="A4" s="31"/>
      <c r="B4" s="26">
        <v>2021</v>
      </c>
      <c r="C4" s="26">
        <v>2022</v>
      </c>
      <c r="D4" s="26">
        <v>2023</v>
      </c>
      <c r="E4" s="26">
        <v>2024</v>
      </c>
      <c r="F4" s="26">
        <v>2025</v>
      </c>
      <c r="G4" s="26">
        <v>2026</v>
      </c>
    </row>
    <row r="5" spans="1:14" ht="19.55" customHeight="1" x14ac:dyDescent="0.3">
      <c r="A5" s="29" t="s">
        <v>8</v>
      </c>
      <c r="B5" s="29"/>
      <c r="C5" s="29"/>
      <c r="D5" s="29"/>
      <c r="E5" s="29"/>
      <c r="F5" s="29"/>
      <c r="G5" s="29"/>
    </row>
    <row r="6" spans="1:14" s="2" customFormat="1" ht="27" customHeight="1" x14ac:dyDescent="0.25">
      <c r="A6" s="10" t="s">
        <v>2</v>
      </c>
      <c r="B6" s="11">
        <f>B7+B8</f>
        <v>1045428.8300000001</v>
      </c>
      <c r="C6" s="11">
        <f>C7+C8</f>
        <v>964161.37</v>
      </c>
      <c r="D6" s="11">
        <f t="shared" ref="D6:G6" si="0">D7+D8</f>
        <v>910331.35</v>
      </c>
      <c r="E6" s="11">
        <f t="shared" si="0"/>
        <v>937202.14</v>
      </c>
      <c r="F6" s="11">
        <f t="shared" si="0"/>
        <v>942220.39</v>
      </c>
      <c r="G6" s="11">
        <f t="shared" si="0"/>
        <v>951203.39</v>
      </c>
      <c r="H6" s="8"/>
    </row>
    <row r="7" spans="1:14" s="2" customFormat="1" ht="21.75" customHeight="1" x14ac:dyDescent="0.25">
      <c r="A7" s="12" t="s">
        <v>3</v>
      </c>
      <c r="B7" s="13">
        <v>329614.3</v>
      </c>
      <c r="C7" s="13">
        <v>434727</v>
      </c>
      <c r="D7" s="13">
        <v>426818</v>
      </c>
      <c r="E7" s="13">
        <v>439403</v>
      </c>
      <c r="F7" s="13">
        <v>449159</v>
      </c>
      <c r="G7" s="13">
        <v>458142</v>
      </c>
      <c r="H7" s="8"/>
    </row>
    <row r="8" spans="1:14" s="2" customFormat="1" ht="23.8" customHeight="1" x14ac:dyDescent="0.25">
      <c r="A8" s="12" t="s">
        <v>4</v>
      </c>
      <c r="B8" s="13">
        <v>715814.53</v>
      </c>
      <c r="C8" s="13">
        <v>529434.37</v>
      </c>
      <c r="D8" s="13">
        <v>483513.35</v>
      </c>
      <c r="E8" s="13">
        <v>497799.14</v>
      </c>
      <c r="F8" s="13">
        <v>493061.39</v>
      </c>
      <c r="G8" s="13">
        <v>493061.39</v>
      </c>
      <c r="H8" s="8"/>
    </row>
    <row r="9" spans="1:14" s="2" customFormat="1" ht="23.8" customHeight="1" x14ac:dyDescent="0.25">
      <c r="A9" s="6" t="s">
        <v>5</v>
      </c>
      <c r="B9" s="11">
        <v>1079067.3999999999</v>
      </c>
      <c r="C9" s="11">
        <v>975513.38</v>
      </c>
      <c r="D9" s="11">
        <v>910331.35</v>
      </c>
      <c r="E9" s="11">
        <v>937202.14</v>
      </c>
      <c r="F9" s="11">
        <v>942220.39</v>
      </c>
      <c r="G9" s="11">
        <v>951203.39</v>
      </c>
      <c r="H9" s="8"/>
    </row>
    <row r="10" spans="1:14" s="2" customFormat="1" ht="23.95" customHeight="1" x14ac:dyDescent="0.25">
      <c r="A10" s="6" t="s">
        <v>6</v>
      </c>
      <c r="B10" s="23">
        <f>B6-B9</f>
        <v>-33638.569999999832</v>
      </c>
      <c r="C10" s="23">
        <f t="shared" ref="C10:G10" si="1">C6-C9</f>
        <v>-11352.010000000009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8"/>
    </row>
    <row r="11" spans="1:14" s="2" customFormat="1" ht="21.75" customHeight="1" x14ac:dyDescent="0.25">
      <c r="A11" s="30" t="s">
        <v>33</v>
      </c>
      <c r="B11" s="30"/>
      <c r="C11" s="30"/>
      <c r="D11" s="30"/>
      <c r="E11" s="30"/>
      <c r="F11" s="30"/>
      <c r="G11" s="30"/>
      <c r="H11" s="4"/>
      <c r="I11" s="4"/>
      <c r="J11" s="4"/>
      <c r="K11" s="4"/>
      <c r="L11" s="4"/>
      <c r="M11" s="4"/>
    </row>
    <row r="12" spans="1:14" s="2" customFormat="1" ht="19.7" customHeight="1" x14ac:dyDescent="0.25">
      <c r="A12" s="6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8"/>
    </row>
    <row r="13" spans="1:14" ht="35.35" customHeight="1" x14ac:dyDescent="0.3">
      <c r="A13" s="29" t="s">
        <v>31</v>
      </c>
      <c r="B13" s="29"/>
      <c r="C13" s="29"/>
      <c r="D13" s="29"/>
      <c r="E13" s="29"/>
      <c r="F13" s="29"/>
      <c r="G13" s="29"/>
      <c r="H13" s="4"/>
      <c r="I13" s="4"/>
      <c r="J13" s="4"/>
      <c r="K13" s="4"/>
      <c r="L13" s="4"/>
      <c r="M13" s="4"/>
      <c r="N13" s="3"/>
    </row>
    <row r="14" spans="1:14" s="5" customFormat="1" ht="44.15" customHeight="1" x14ac:dyDescent="0.3">
      <c r="A14" s="6" t="s">
        <v>32</v>
      </c>
      <c r="B14" s="19">
        <f>B15+B16+B17+B18+B19+B20+B21+B22+B23+B24+B25+B26+B27+B28+B29+B30+B31</f>
        <v>942111.54000000027</v>
      </c>
      <c r="C14" s="19">
        <f>C15+C16+C17+C18+C19+C20+C21+C22+C23+C24+C25+C26+C27+C28+C29+C30+C31+C32+C33</f>
        <v>807289.95</v>
      </c>
      <c r="D14" s="19">
        <f t="shared" ref="D14:G14" si="2">D15+D16+D17+D18+D19+D20+D21+D22+D23+D24+D25+D26+D27+D28+D29+D30+D31+D32+D33</f>
        <v>745993.72499999986</v>
      </c>
      <c r="E14" s="19">
        <f t="shared" si="2"/>
        <v>757720.69200000004</v>
      </c>
      <c r="F14" s="19">
        <f t="shared" si="2"/>
        <v>781219.76020000014</v>
      </c>
      <c r="G14" s="19">
        <f t="shared" si="2"/>
        <v>808835.42848800018</v>
      </c>
      <c r="H14" s="16"/>
    </row>
    <row r="15" spans="1:14" ht="46.9" x14ac:dyDescent="0.3">
      <c r="A15" s="24" t="s">
        <v>11</v>
      </c>
      <c r="B15" s="20">
        <v>577978.18000000005</v>
      </c>
      <c r="C15" s="20">
        <v>598381.19999999995</v>
      </c>
      <c r="D15" s="20">
        <v>586681.23</v>
      </c>
      <c r="E15" s="20">
        <v>605550.26</v>
      </c>
      <c r="F15" s="20">
        <f>E15*1.04</f>
        <v>629772.27040000004</v>
      </c>
      <c r="G15" s="20">
        <f>F15*1.04</f>
        <v>654963.1612160001</v>
      </c>
    </row>
    <row r="16" spans="1:14" ht="46.9" x14ac:dyDescent="0.3">
      <c r="A16" s="24" t="s">
        <v>12</v>
      </c>
      <c r="B16" s="20">
        <v>50277.26</v>
      </c>
      <c r="C16" s="20">
        <v>55243.98</v>
      </c>
      <c r="D16" s="20">
        <v>63310.84</v>
      </c>
      <c r="E16" s="20">
        <v>58287.92</v>
      </c>
      <c r="F16" s="20">
        <f>E16*1.04</f>
        <v>60619.436800000003</v>
      </c>
      <c r="G16" s="20">
        <f>F16*1.04</f>
        <v>63044.214272000005</v>
      </c>
    </row>
    <row r="17" spans="1:7" ht="46.9" x14ac:dyDescent="0.3">
      <c r="A17" s="24" t="s">
        <v>13</v>
      </c>
      <c r="B17" s="20">
        <v>470</v>
      </c>
      <c r="C17" s="20">
        <v>470</v>
      </c>
      <c r="D17" s="20">
        <v>470</v>
      </c>
      <c r="E17" s="20">
        <v>470</v>
      </c>
      <c r="F17" s="20">
        <v>470</v>
      </c>
      <c r="G17" s="20">
        <v>470</v>
      </c>
    </row>
    <row r="18" spans="1:7" ht="46.9" x14ac:dyDescent="0.3">
      <c r="A18" s="24" t="s">
        <v>14</v>
      </c>
      <c r="B18" s="20">
        <v>4917.0200000000004</v>
      </c>
      <c r="C18" s="20">
        <v>2713.56</v>
      </c>
      <c r="D18" s="20">
        <v>829.48199999999997</v>
      </c>
      <c r="E18" s="20">
        <v>985.45899999999995</v>
      </c>
      <c r="F18" s="20">
        <v>830</v>
      </c>
      <c r="G18" s="20">
        <v>830</v>
      </c>
    </row>
    <row r="19" spans="1:7" ht="46.9" x14ac:dyDescent="0.3">
      <c r="A19" s="24" t="s">
        <v>15</v>
      </c>
      <c r="B19" s="20">
        <v>60.81</v>
      </c>
      <c r="C19" s="20">
        <v>150</v>
      </c>
      <c r="D19" s="20">
        <v>150</v>
      </c>
      <c r="E19" s="20">
        <v>150</v>
      </c>
      <c r="F19" s="20">
        <v>150</v>
      </c>
      <c r="G19" s="20">
        <v>150</v>
      </c>
    </row>
    <row r="20" spans="1:7" ht="62.5" x14ac:dyDescent="0.3">
      <c r="A20" s="24" t="s">
        <v>16</v>
      </c>
      <c r="B20" s="20">
        <v>23781.61</v>
      </c>
      <c r="C20" s="20">
        <v>23139.46</v>
      </c>
      <c r="D20" s="20">
        <v>25122.400000000001</v>
      </c>
      <c r="E20" s="20">
        <v>25245.82</v>
      </c>
      <c r="F20" s="20">
        <v>25259.05</v>
      </c>
      <c r="G20" s="20">
        <v>25259.05</v>
      </c>
    </row>
    <row r="21" spans="1:7" ht="62.5" x14ac:dyDescent="0.3">
      <c r="A21" s="24" t="s">
        <v>17</v>
      </c>
      <c r="B21" s="20">
        <v>198334.88</v>
      </c>
      <c r="C21" s="20">
        <v>46983.62</v>
      </c>
      <c r="D21" s="20">
        <v>16400</v>
      </c>
      <c r="E21" s="20">
        <v>12900</v>
      </c>
      <c r="F21" s="20">
        <v>12900</v>
      </c>
      <c r="G21" s="20">
        <v>12900</v>
      </c>
    </row>
    <row r="22" spans="1:7" ht="31.25" x14ac:dyDescent="0.3">
      <c r="A22" s="24" t="s">
        <v>18</v>
      </c>
      <c r="B22" s="20">
        <v>64.760000000000005</v>
      </c>
      <c r="C22" s="20">
        <v>50</v>
      </c>
      <c r="D22" s="20">
        <v>50</v>
      </c>
      <c r="E22" s="20">
        <v>50</v>
      </c>
      <c r="F22" s="20">
        <v>50</v>
      </c>
      <c r="G22" s="20">
        <v>50</v>
      </c>
    </row>
    <row r="23" spans="1:7" ht="46.9" x14ac:dyDescent="0.3">
      <c r="A23" s="24" t="s">
        <v>19</v>
      </c>
      <c r="B23" s="20">
        <v>558.6</v>
      </c>
      <c r="C23" s="27">
        <v>742.36</v>
      </c>
      <c r="D23" s="20">
        <v>802.33</v>
      </c>
      <c r="E23" s="20">
        <v>859.63</v>
      </c>
      <c r="F23" s="20">
        <v>859.63</v>
      </c>
      <c r="G23" s="20">
        <v>859.63</v>
      </c>
    </row>
    <row r="24" spans="1:7" ht="62.5" x14ac:dyDescent="0.3">
      <c r="A24" s="24" t="s">
        <v>20</v>
      </c>
      <c r="B24" s="20">
        <v>4776.78</v>
      </c>
      <c r="C24" s="20">
        <v>4560.71</v>
      </c>
      <c r="D24" s="20">
        <v>4521.3729999999996</v>
      </c>
      <c r="E24" s="20">
        <v>4521.3729999999996</v>
      </c>
      <c r="F24" s="20">
        <v>4521.3729999999996</v>
      </c>
      <c r="G24" s="20">
        <v>4521.3729999999996</v>
      </c>
    </row>
    <row r="25" spans="1:7" ht="78.150000000000006" x14ac:dyDescent="0.3">
      <c r="A25" s="24" t="s">
        <v>21</v>
      </c>
      <c r="B25" s="20">
        <v>46731.55</v>
      </c>
      <c r="C25" s="20">
        <v>36551.15</v>
      </c>
      <c r="D25" s="20">
        <v>13157</v>
      </c>
      <c r="E25" s="20">
        <v>14166</v>
      </c>
      <c r="F25" s="20">
        <v>14166</v>
      </c>
      <c r="G25" s="20">
        <v>14166</v>
      </c>
    </row>
    <row r="26" spans="1:7" ht="78.150000000000006" x14ac:dyDescent="0.3">
      <c r="A26" s="24" t="s">
        <v>22</v>
      </c>
      <c r="B26" s="20">
        <v>45</v>
      </c>
      <c r="C26" s="20">
        <v>45</v>
      </c>
      <c r="D26" s="20">
        <v>45</v>
      </c>
      <c r="E26" s="20">
        <v>45</v>
      </c>
      <c r="F26" s="20">
        <v>45</v>
      </c>
      <c r="G26" s="20">
        <v>45</v>
      </c>
    </row>
    <row r="27" spans="1:7" ht="62.5" x14ac:dyDescent="0.3">
      <c r="A27" s="24" t="s">
        <v>23</v>
      </c>
      <c r="B27" s="20">
        <v>464.3</v>
      </c>
      <c r="C27" s="20">
        <v>343.6</v>
      </c>
      <c r="D27" s="20">
        <v>430</v>
      </c>
      <c r="E27" s="20">
        <v>3430</v>
      </c>
      <c r="F27" s="20">
        <v>430</v>
      </c>
      <c r="G27" s="20">
        <v>430</v>
      </c>
    </row>
    <row r="28" spans="1:7" ht="46.9" x14ac:dyDescent="0.3">
      <c r="A28" s="24" t="s">
        <v>24</v>
      </c>
      <c r="B28" s="20">
        <v>8046.39</v>
      </c>
      <c r="C28" s="20">
        <v>4100</v>
      </c>
      <c r="D28" s="20">
        <v>4100</v>
      </c>
      <c r="E28" s="20">
        <v>4100</v>
      </c>
      <c r="F28" s="20">
        <v>4100</v>
      </c>
      <c r="G28" s="20">
        <v>4100</v>
      </c>
    </row>
    <row r="29" spans="1:7" ht="46.9" x14ac:dyDescent="0.3">
      <c r="A29" s="24" t="s">
        <v>25</v>
      </c>
      <c r="B29" s="20">
        <v>50</v>
      </c>
      <c r="C29" s="20">
        <v>50</v>
      </c>
      <c r="D29" s="20">
        <v>50</v>
      </c>
      <c r="E29" s="20">
        <v>50</v>
      </c>
      <c r="F29" s="20">
        <v>50</v>
      </c>
      <c r="G29" s="20">
        <v>50</v>
      </c>
    </row>
    <row r="30" spans="1:7" ht="62.5" x14ac:dyDescent="0.3">
      <c r="A30" s="24" t="s">
        <v>26</v>
      </c>
      <c r="B30" s="20">
        <v>9678.4</v>
      </c>
      <c r="C30" s="20">
        <v>10859</v>
      </c>
      <c r="D30" s="20">
        <v>9700</v>
      </c>
      <c r="E30" s="20">
        <v>6000</v>
      </c>
      <c r="F30" s="20">
        <v>7797</v>
      </c>
      <c r="G30" s="20">
        <v>7797</v>
      </c>
    </row>
    <row r="31" spans="1:7" ht="62.5" x14ac:dyDescent="0.3">
      <c r="A31" s="28" t="s">
        <v>27</v>
      </c>
      <c r="B31" s="20">
        <v>15876</v>
      </c>
      <c r="C31" s="20">
        <v>22706.31</v>
      </c>
      <c r="D31" s="20">
        <v>19974.07</v>
      </c>
      <c r="E31" s="20">
        <v>20709.23</v>
      </c>
      <c r="F31" s="20">
        <v>19000</v>
      </c>
      <c r="G31" s="20">
        <v>19000</v>
      </c>
    </row>
    <row r="32" spans="1:7" ht="47.55" customHeight="1" x14ac:dyDescent="0.3">
      <c r="A32" s="24" t="s">
        <v>28</v>
      </c>
      <c r="B32" s="20">
        <v>0</v>
      </c>
      <c r="C32" s="20">
        <v>100</v>
      </c>
      <c r="D32" s="20">
        <v>100</v>
      </c>
      <c r="E32" s="20">
        <v>100</v>
      </c>
      <c r="F32" s="20">
        <v>100</v>
      </c>
      <c r="G32" s="20">
        <v>100</v>
      </c>
    </row>
    <row r="33" spans="1:7" ht="63.2" customHeight="1" x14ac:dyDescent="0.3">
      <c r="A33" s="24" t="s">
        <v>29</v>
      </c>
      <c r="B33" s="20">
        <v>0</v>
      </c>
      <c r="C33" s="20">
        <v>100</v>
      </c>
      <c r="D33" s="20">
        <v>100</v>
      </c>
      <c r="E33" s="20">
        <v>100</v>
      </c>
      <c r="F33" s="20">
        <v>100</v>
      </c>
      <c r="G33" s="20">
        <v>100</v>
      </c>
    </row>
    <row r="34" spans="1:7" ht="34.5" customHeight="1" x14ac:dyDescent="0.3">
      <c r="A34" s="25" t="s">
        <v>9</v>
      </c>
      <c r="B34" s="19">
        <f>B9-B14</f>
        <v>136955.85999999964</v>
      </c>
      <c r="C34" s="19">
        <f t="shared" ref="C34:G34" si="3">C9-C14</f>
        <v>168223.43000000005</v>
      </c>
      <c r="D34" s="19">
        <f t="shared" si="3"/>
        <v>164337.62500000012</v>
      </c>
      <c r="E34" s="19">
        <f t="shared" si="3"/>
        <v>179481.44799999997</v>
      </c>
      <c r="F34" s="19">
        <f t="shared" si="3"/>
        <v>161000.62979999988</v>
      </c>
      <c r="G34" s="19">
        <f t="shared" si="3"/>
        <v>142367.96151199983</v>
      </c>
    </row>
    <row r="36" spans="1:7" x14ac:dyDescent="0.3">
      <c r="B36" s="21"/>
      <c r="C36" s="21"/>
      <c r="D36" s="21"/>
      <c r="E36" s="21"/>
      <c r="F36" s="21"/>
      <c r="G36" s="21"/>
    </row>
  </sheetData>
  <mergeCells count="5">
    <mergeCell ref="A3:A4"/>
    <mergeCell ref="B3:G3"/>
    <mergeCell ref="A5:G5"/>
    <mergeCell ref="A11:G11"/>
    <mergeCell ref="A13:G13"/>
  </mergeCells>
  <pageMargins left="0.25" right="0.25" top="0.75" bottom="0.75" header="0.3" footer="0.3"/>
  <pageSetup paperSize="9" scale="94" fitToWidth="0" fitToHeight="3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прогроз 1</vt:lpstr>
      <vt:lpstr>прогноз_корр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2021-12-10T05:11:52Z</dcterms:modified>
</cp:coreProperties>
</file>