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665" windowWidth="12645" windowHeight="10245" activeTab="5"/>
  </bookViews>
  <sheets>
    <sheet name="прил 1" sheetId="3" r:id="rId1"/>
    <sheet name="прил 2" sheetId="12" r:id="rId2"/>
    <sheet name="прил 7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</sheets>
  <definedNames>
    <definedName name="_xlnm._FilterDatabase" localSheetId="6" hidden="1">'прил 11'!$A$13:$K$571</definedName>
    <definedName name="_xlnm.Print_Area" localSheetId="5">'прил 10'!$A$1:$D$34</definedName>
    <definedName name="_xlnm.Print_Area" localSheetId="6">'прил 11'!$A$1:$F$571</definedName>
    <definedName name="_xlnm.Print_Area" localSheetId="7">'прил 12'!$A$1:$G$483</definedName>
    <definedName name="_xlnm.Print_Area" localSheetId="8">'прил 13'!$A$1:$E$529</definedName>
    <definedName name="_xlnm.Print_Area" localSheetId="9">'прил 14'!$A$1:$F$453</definedName>
    <definedName name="_xlnm.Print_Area" localSheetId="10">'прил 15'!$A$1:$C$64</definedName>
    <definedName name="_xlnm.Print_Area" localSheetId="11">'прил 16'!$A$1:$D$69</definedName>
    <definedName name="_xlnm.Print_Area" localSheetId="1">'прил 2'!$A$1:$D$16</definedName>
    <definedName name="_xlnm.Print_Area" localSheetId="2">'прил 7'!$A$1:$C$59</definedName>
  </definedNames>
  <calcPr calcId="145621"/>
</workbook>
</file>

<file path=xl/calcChain.xml><?xml version="1.0" encoding="utf-8"?>
<calcChain xmlns="http://schemas.openxmlformats.org/spreadsheetml/2006/main">
  <c r="D15" i="18" l="1"/>
  <c r="C15" i="18"/>
  <c r="F242" i="17"/>
  <c r="E242" i="17"/>
  <c r="F267" i="17"/>
  <c r="F265" i="17"/>
  <c r="F264" i="17" s="1"/>
  <c r="F263" i="17" s="1"/>
  <c r="E265" i="17"/>
  <c r="E264" i="17" s="1"/>
  <c r="E263" i="17" s="1"/>
  <c r="E491" i="9"/>
  <c r="E60" i="9"/>
  <c r="G360" i="16"/>
  <c r="F360" i="16"/>
  <c r="G383" i="16"/>
  <c r="G382" i="16" s="1"/>
  <c r="G381" i="16" s="1"/>
  <c r="F383" i="16"/>
  <c r="F382" i="16" s="1"/>
  <c r="F381" i="16" s="1"/>
  <c r="F558" i="1"/>
  <c r="F61" i="1"/>
  <c r="F30" i="1"/>
  <c r="D40" i="15"/>
  <c r="C40" i="15"/>
  <c r="E412" i="9" l="1"/>
  <c r="E411" i="9" s="1"/>
  <c r="E205" i="9"/>
  <c r="E204" i="9" s="1"/>
  <c r="E173" i="9"/>
  <c r="E141" i="9"/>
  <c r="E140" i="9" s="1"/>
  <c r="E138" i="9"/>
  <c r="E78" i="9"/>
  <c r="E77" i="9" s="1"/>
  <c r="E23" i="9"/>
  <c r="E22" i="9" s="1"/>
  <c r="F569" i="1"/>
  <c r="F568" i="1" s="1"/>
  <c r="F567" i="1" s="1"/>
  <c r="F566" i="1" s="1"/>
  <c r="F565" i="1" s="1"/>
  <c r="F564" i="1" s="1"/>
  <c r="F563" i="1" s="1"/>
  <c r="F539" i="1"/>
  <c r="F538" i="1" s="1"/>
  <c r="F537" i="1" s="1"/>
  <c r="F536" i="1" s="1"/>
  <c r="F534" i="1"/>
  <c r="F533" i="1" s="1"/>
  <c r="F532" i="1" s="1"/>
  <c r="F531" i="1" s="1"/>
  <c r="F527" i="1"/>
  <c r="F526" i="1" s="1"/>
  <c r="F525" i="1" s="1"/>
  <c r="F524" i="1" s="1"/>
  <c r="F523" i="1" s="1"/>
  <c r="F522" i="1" s="1"/>
  <c r="F184" i="1"/>
  <c r="F183" i="1" s="1"/>
  <c r="F152" i="1"/>
  <c r="F126" i="1"/>
  <c r="C42" i="14"/>
  <c r="C36" i="4"/>
  <c r="F530" i="1" l="1"/>
  <c r="F529" i="1" s="1"/>
  <c r="C22" i="4" l="1"/>
  <c r="E150" i="9" l="1"/>
  <c r="E149" i="9" s="1"/>
  <c r="E51" i="9"/>
  <c r="E50" i="9" s="1"/>
  <c r="E45" i="9"/>
  <c r="E43" i="9"/>
  <c r="E41" i="9"/>
  <c r="E31" i="9"/>
  <c r="E30" i="9" s="1"/>
  <c r="E40" i="9" l="1"/>
  <c r="F561" i="1" l="1"/>
  <c r="F560" i="1" s="1"/>
  <c r="F559" i="1" s="1"/>
  <c r="F556" i="1"/>
  <c r="F555" i="1" s="1"/>
  <c r="F553" i="1"/>
  <c r="F551" i="1"/>
  <c r="F549" i="1"/>
  <c r="F546" i="1"/>
  <c r="F545" i="1" s="1"/>
  <c r="F548" i="1" l="1"/>
  <c r="F544" i="1" s="1"/>
  <c r="F543" i="1" s="1"/>
  <c r="F542" i="1" s="1"/>
  <c r="F541" i="1" s="1"/>
  <c r="E446" i="9" l="1"/>
  <c r="E445" i="9" s="1"/>
  <c r="E443" i="9"/>
  <c r="E442" i="9" s="1"/>
  <c r="E351" i="9"/>
  <c r="E350" i="9" s="1"/>
  <c r="E342" i="9"/>
  <c r="E341" i="9" s="1"/>
  <c r="E282" i="9"/>
  <c r="E281" i="9" s="1"/>
  <c r="E193" i="9"/>
  <c r="F441" i="1"/>
  <c r="F440" i="1" s="1"/>
  <c r="F432" i="1"/>
  <c r="F431" i="1" s="1"/>
  <c r="F321" i="1"/>
  <c r="F320" i="1" s="1"/>
  <c r="F318" i="1"/>
  <c r="F317" i="1" s="1"/>
  <c r="F261" i="1"/>
  <c r="F260" i="1" s="1"/>
  <c r="F172" i="1"/>
  <c r="C56" i="4"/>
  <c r="C49" i="4"/>
  <c r="E279" i="9" l="1"/>
  <c r="E278" i="9" s="1"/>
  <c r="F258" i="1"/>
  <c r="F257" i="1" s="1"/>
  <c r="E163" i="9" l="1"/>
  <c r="E162" i="9" s="1"/>
  <c r="F142" i="1"/>
  <c r="F141" i="1" s="1"/>
  <c r="D20" i="18" l="1"/>
  <c r="C20" i="18"/>
  <c r="D67" i="18" l="1"/>
  <c r="C67" i="18"/>
  <c r="C62" i="8"/>
  <c r="F293" i="17"/>
  <c r="F292" i="17" s="1"/>
  <c r="F291" i="17" s="1"/>
  <c r="E293" i="17"/>
  <c r="E292" i="17" s="1"/>
  <c r="E291" i="17" s="1"/>
  <c r="F434" i="17" l="1"/>
  <c r="F433" i="17" s="1"/>
  <c r="F432" i="17" s="1"/>
  <c r="F431" i="17" s="1"/>
  <c r="E434" i="17"/>
  <c r="E433" i="17" s="1"/>
  <c r="E432" i="17" s="1"/>
  <c r="E431" i="17" s="1"/>
  <c r="F212" i="17"/>
  <c r="F211" i="17" s="1"/>
  <c r="E212" i="17"/>
  <c r="E211" i="17" s="1"/>
  <c r="F202" i="17"/>
  <c r="F201" i="17" s="1"/>
  <c r="E202" i="17"/>
  <c r="E201" i="17" s="1"/>
  <c r="F199" i="17"/>
  <c r="F198" i="17" s="1"/>
  <c r="E199" i="17"/>
  <c r="E198" i="17" s="1"/>
  <c r="E504" i="9"/>
  <c r="E503" i="9" s="1"/>
  <c r="E502" i="9" s="1"/>
  <c r="E255" i="9"/>
  <c r="E196" i="9"/>
  <c r="E195" i="9" s="1"/>
  <c r="E186" i="9"/>
  <c r="G411" i="16"/>
  <c r="G410" i="16" s="1"/>
  <c r="G409" i="16" s="1"/>
  <c r="F411" i="16"/>
  <c r="F410" i="16" s="1"/>
  <c r="F409" i="16" s="1"/>
  <c r="G315" i="16"/>
  <c r="G314" i="16" s="1"/>
  <c r="G313" i="16" s="1"/>
  <c r="G312" i="16" s="1"/>
  <c r="F315" i="16"/>
  <c r="F314" i="16" s="1"/>
  <c r="F313" i="16" s="1"/>
  <c r="F312" i="16" s="1"/>
  <c r="G214" i="16"/>
  <c r="G213" i="16" s="1"/>
  <c r="F214" i="16"/>
  <c r="F213" i="16" s="1"/>
  <c r="G204" i="16"/>
  <c r="G203" i="16" s="1"/>
  <c r="F204" i="16"/>
  <c r="F203" i="16" s="1"/>
  <c r="G201" i="16"/>
  <c r="G200" i="16" s="1"/>
  <c r="F201" i="16"/>
  <c r="F200" i="16" s="1"/>
  <c r="F366" i="1"/>
  <c r="F365" i="1" s="1"/>
  <c r="F364" i="1" s="1"/>
  <c r="F363" i="1" s="1"/>
  <c r="F234" i="1"/>
  <c r="F175" i="1"/>
  <c r="F174" i="1" s="1"/>
  <c r="F165" i="1"/>
  <c r="C43" i="4"/>
  <c r="E501" i="9" l="1"/>
  <c r="C40" i="18"/>
  <c r="E131" i="9" l="1"/>
  <c r="E130" i="9" s="1"/>
  <c r="F119" i="1"/>
  <c r="F118" i="1" s="1"/>
  <c r="E273" i="9" l="1"/>
  <c r="E272" i="9" s="1"/>
  <c r="F252" i="1"/>
  <c r="F251" i="1" s="1"/>
  <c r="C39" i="8" l="1"/>
  <c r="E107" i="9"/>
  <c r="E106" i="9" s="1"/>
  <c r="E105" i="9" s="1"/>
  <c r="F95" i="1"/>
  <c r="F94" i="1" s="1"/>
  <c r="F93" i="1" s="1"/>
  <c r="E479" i="9" l="1"/>
  <c r="E257" i="9"/>
  <c r="E188" i="9"/>
  <c r="E185" i="9" s="1"/>
  <c r="E153" i="9"/>
  <c r="E89" i="9"/>
  <c r="E88" i="9" s="1"/>
  <c r="E87" i="9" s="1"/>
  <c r="E86" i="9" s="1"/>
  <c r="F341" i="1"/>
  <c r="F236" i="1"/>
  <c r="F167" i="1"/>
  <c r="F164" i="1" s="1"/>
  <c r="F132" i="1"/>
  <c r="F77" i="1"/>
  <c r="F76" i="1" s="1"/>
  <c r="F75" i="1" s="1"/>
  <c r="F74" i="1" s="1"/>
  <c r="E332" i="9" l="1"/>
  <c r="E331" i="9" s="1"/>
  <c r="F422" i="1"/>
  <c r="F421" i="1" s="1"/>
  <c r="C46" i="4" l="1"/>
  <c r="E481" i="9" l="1"/>
  <c r="E478" i="9" s="1"/>
  <c r="E152" i="9"/>
  <c r="F343" i="1" l="1"/>
  <c r="F340" i="1" s="1"/>
  <c r="F131" i="1" l="1"/>
  <c r="D44" i="15" l="1"/>
  <c r="C44" i="15"/>
  <c r="D46" i="18" l="1"/>
  <c r="C46" i="18"/>
  <c r="C43" i="8"/>
  <c r="C22" i="8"/>
  <c r="F206" i="17"/>
  <c r="F205" i="17" s="1"/>
  <c r="F204" i="17" s="1"/>
  <c r="E206" i="17"/>
  <c r="E205" i="17" s="1"/>
  <c r="E204" i="17" s="1"/>
  <c r="E383" i="9"/>
  <c r="E382" i="9" s="1"/>
  <c r="E380" i="9"/>
  <c r="E379" i="9" s="1"/>
  <c r="E267" i="9"/>
  <c r="E266" i="9" s="1"/>
  <c r="E265" i="9" s="1"/>
  <c r="G208" i="16"/>
  <c r="G207" i="16" s="1"/>
  <c r="G206" i="16" s="1"/>
  <c r="F208" i="16"/>
  <c r="F207" i="16" s="1"/>
  <c r="F206" i="16" s="1"/>
  <c r="F473" i="1"/>
  <c r="F472" i="1" s="1"/>
  <c r="F470" i="1"/>
  <c r="F469" i="1" s="1"/>
  <c r="F246" i="1"/>
  <c r="F245" i="1" s="1"/>
  <c r="F244" i="1" s="1"/>
  <c r="E378" i="9" l="1"/>
  <c r="F468" i="1"/>
  <c r="D65" i="18" l="1"/>
  <c r="C65" i="18"/>
  <c r="D63" i="18"/>
  <c r="C63" i="18"/>
  <c r="D60" i="18"/>
  <c r="C60" i="18"/>
  <c r="D58" i="18"/>
  <c r="C58" i="18"/>
  <c r="D56" i="18"/>
  <c r="C56" i="18"/>
  <c r="D55" i="18"/>
  <c r="C55" i="18"/>
  <c r="D54" i="18"/>
  <c r="C54" i="18"/>
  <c r="D52" i="18"/>
  <c r="C52" i="18"/>
  <c r="D50" i="18"/>
  <c r="C50" i="18"/>
  <c r="D45" i="18"/>
  <c r="C45" i="18"/>
  <c r="D43" i="18"/>
  <c r="C43" i="18"/>
  <c r="D41" i="18"/>
  <c r="C41" i="18"/>
  <c r="D38" i="18"/>
  <c r="C38" i="18"/>
  <c r="D35" i="18"/>
  <c r="C35" i="18"/>
  <c r="D31" i="18"/>
  <c r="C31" i="18"/>
  <c r="D25" i="18"/>
  <c r="C25" i="18"/>
  <c r="D14" i="18"/>
  <c r="D69" i="18" s="1"/>
  <c r="F451" i="17"/>
  <c r="F450" i="17" s="1"/>
  <c r="E451" i="17"/>
  <c r="E450" i="17" s="1"/>
  <c r="F448" i="17"/>
  <c r="F447" i="17" s="1"/>
  <c r="E448" i="17"/>
  <c r="E447" i="17" s="1"/>
  <c r="F441" i="17"/>
  <c r="F440" i="17" s="1"/>
  <c r="F439" i="17" s="1"/>
  <c r="F438" i="17" s="1"/>
  <c r="F437" i="17" s="1"/>
  <c r="F436" i="17" s="1"/>
  <c r="E441" i="17"/>
  <c r="E440" i="17" s="1"/>
  <c r="E439" i="17" s="1"/>
  <c r="E438" i="17" s="1"/>
  <c r="E437" i="17" s="1"/>
  <c r="E436" i="17" s="1"/>
  <c r="F422" i="17"/>
  <c r="E422" i="17"/>
  <c r="F420" i="17"/>
  <c r="E420" i="17"/>
  <c r="F429" i="17"/>
  <c r="F428" i="17" s="1"/>
  <c r="E429" i="17"/>
  <c r="E428" i="17" s="1"/>
  <c r="F426" i="17"/>
  <c r="F425" i="17" s="1"/>
  <c r="E426" i="17"/>
  <c r="E425" i="17" s="1"/>
  <c r="F410" i="17"/>
  <c r="F409" i="17" s="1"/>
  <c r="E410" i="17"/>
  <c r="E409" i="17" s="1"/>
  <c r="F407" i="17"/>
  <c r="F406" i="17" s="1"/>
  <c r="E407" i="17"/>
  <c r="E406" i="17" s="1"/>
  <c r="F413" i="17"/>
  <c r="F412" i="17" s="1"/>
  <c r="E413" i="17"/>
  <c r="E412" i="17" s="1"/>
  <c r="F402" i="17"/>
  <c r="E402" i="17"/>
  <c r="F400" i="17"/>
  <c r="E400" i="17"/>
  <c r="F393" i="17"/>
  <c r="F392" i="17" s="1"/>
  <c r="F391" i="17" s="1"/>
  <c r="E393" i="17"/>
  <c r="E392" i="17" s="1"/>
  <c r="E391" i="17" s="1"/>
  <c r="F389" i="17"/>
  <c r="F388" i="17" s="1"/>
  <c r="F387" i="17" s="1"/>
  <c r="E389" i="17"/>
  <c r="E388" i="17" s="1"/>
  <c r="E387" i="17" s="1"/>
  <c r="F384" i="17"/>
  <c r="F383" i="17" s="1"/>
  <c r="E384" i="17"/>
  <c r="E383" i="17" s="1"/>
  <c r="F379" i="17"/>
  <c r="F378" i="17" s="1"/>
  <c r="F377" i="17" s="1"/>
  <c r="E379" i="17"/>
  <c r="E378" i="17" s="1"/>
  <c r="E377" i="17" s="1"/>
  <c r="F373" i="17"/>
  <c r="F372" i="17" s="1"/>
  <c r="F371" i="17" s="1"/>
  <c r="F370" i="17" s="1"/>
  <c r="E373" i="17"/>
  <c r="E372" i="17" s="1"/>
  <c r="E371" i="17" s="1"/>
  <c r="E370" i="17" s="1"/>
  <c r="F363" i="17"/>
  <c r="F362" i="17" s="1"/>
  <c r="F361" i="17" s="1"/>
  <c r="E363" i="17"/>
  <c r="E362" i="17" s="1"/>
  <c r="E361" i="17" s="1"/>
  <c r="F359" i="17"/>
  <c r="F358" i="17" s="1"/>
  <c r="E359" i="17"/>
  <c r="E358" i="17" s="1"/>
  <c r="F367" i="17"/>
  <c r="F366" i="17" s="1"/>
  <c r="E367" i="17"/>
  <c r="E366" i="17" s="1"/>
  <c r="F352" i="17"/>
  <c r="F351" i="17" s="1"/>
  <c r="E352" i="17"/>
  <c r="E351" i="17" s="1"/>
  <c r="F349" i="17"/>
  <c r="E349" i="17"/>
  <c r="F347" i="17"/>
  <c r="E347" i="17"/>
  <c r="F345" i="17"/>
  <c r="E345" i="17"/>
  <c r="F342" i="17"/>
  <c r="E342" i="17"/>
  <c r="F340" i="17"/>
  <c r="E340" i="17"/>
  <c r="F338" i="17"/>
  <c r="E338" i="17"/>
  <c r="F332" i="17"/>
  <c r="F331" i="17" s="1"/>
  <c r="F330" i="17" s="1"/>
  <c r="E332" i="17"/>
  <c r="E331" i="17" s="1"/>
  <c r="E330" i="17" s="1"/>
  <c r="F328" i="17"/>
  <c r="E328" i="17"/>
  <c r="F326" i="17"/>
  <c r="E326" i="17"/>
  <c r="F322" i="17"/>
  <c r="F321" i="17" s="1"/>
  <c r="F320" i="17" s="1"/>
  <c r="E322" i="17"/>
  <c r="E321" i="17" s="1"/>
  <c r="E320" i="17" s="1"/>
  <c r="F315" i="17"/>
  <c r="F314" i="17" s="1"/>
  <c r="F313" i="17" s="1"/>
  <c r="E315" i="17"/>
  <c r="E314" i="17" s="1"/>
  <c r="E313" i="17" s="1"/>
  <c r="F310" i="17"/>
  <c r="F309" i="17" s="1"/>
  <c r="E310" i="17"/>
  <c r="E309" i="17" s="1"/>
  <c r="F307" i="17"/>
  <c r="F306" i="17" s="1"/>
  <c r="E307" i="17"/>
  <c r="E306" i="17" s="1"/>
  <c r="F303" i="17"/>
  <c r="F302" i="17" s="1"/>
  <c r="E303" i="17"/>
  <c r="E302" i="17" s="1"/>
  <c r="F300" i="17"/>
  <c r="F299" i="17" s="1"/>
  <c r="E300" i="17"/>
  <c r="E299" i="17" s="1"/>
  <c r="F289" i="17"/>
  <c r="F288" i="17" s="1"/>
  <c r="F287" i="17" s="1"/>
  <c r="E289" i="17"/>
  <c r="E288" i="17" s="1"/>
  <c r="E287" i="17" s="1"/>
  <c r="F282" i="17"/>
  <c r="F281" i="17" s="1"/>
  <c r="E282" i="17"/>
  <c r="E281" i="17" s="1"/>
  <c r="F279" i="17"/>
  <c r="F278" i="17" s="1"/>
  <c r="E279" i="17"/>
  <c r="E278" i="17" s="1"/>
  <c r="F285" i="17"/>
  <c r="F284" i="17" s="1"/>
  <c r="E285" i="17"/>
  <c r="E284" i="17" s="1"/>
  <c r="F275" i="17"/>
  <c r="F274" i="17" s="1"/>
  <c r="E275" i="17"/>
  <c r="E274" i="17" s="1"/>
  <c r="F272" i="17"/>
  <c r="F271" i="17" s="1"/>
  <c r="E272" i="17"/>
  <c r="E271" i="17" s="1"/>
  <c r="F255" i="17"/>
  <c r="F254" i="17" s="1"/>
  <c r="E255" i="17"/>
  <c r="E254" i="17" s="1"/>
  <c r="F252" i="17"/>
  <c r="F251" i="17" s="1"/>
  <c r="E252" i="17"/>
  <c r="E251" i="17" s="1"/>
  <c r="F261" i="17"/>
  <c r="F260" i="17" s="1"/>
  <c r="E261" i="17"/>
  <c r="E260" i="17" s="1"/>
  <c r="F258" i="17"/>
  <c r="F257" i="17" s="1"/>
  <c r="E258" i="17"/>
  <c r="E257" i="17" s="1"/>
  <c r="F248" i="17"/>
  <c r="F247" i="17" s="1"/>
  <c r="E248" i="17"/>
  <c r="E247" i="17" s="1"/>
  <c r="F246" i="17"/>
  <c r="F245" i="17" s="1"/>
  <c r="F244" i="17" s="1"/>
  <c r="E246" i="17"/>
  <c r="E245" i="17" s="1"/>
  <c r="E244" i="17" s="1"/>
  <c r="F237" i="17"/>
  <c r="F236" i="17" s="1"/>
  <c r="F235" i="17" s="1"/>
  <c r="E237" i="17"/>
  <c r="E236" i="17" s="1"/>
  <c r="E235" i="17" s="1"/>
  <c r="F232" i="17"/>
  <c r="F231" i="17" s="1"/>
  <c r="F230" i="17" s="1"/>
  <c r="E232" i="17"/>
  <c r="E231" i="17" s="1"/>
  <c r="E230" i="17" s="1"/>
  <c r="F228" i="17"/>
  <c r="F227" i="17" s="1"/>
  <c r="F226" i="17" s="1"/>
  <c r="E228" i="17"/>
  <c r="E227" i="17" s="1"/>
  <c r="E226" i="17" s="1"/>
  <c r="F221" i="17"/>
  <c r="F220" i="17" s="1"/>
  <c r="F219" i="17" s="1"/>
  <c r="F218" i="17" s="1"/>
  <c r="F217" i="17" s="1"/>
  <c r="E221" i="17"/>
  <c r="E220" i="17" s="1"/>
  <c r="E219" i="17" s="1"/>
  <c r="E218" i="17" s="1"/>
  <c r="E217" i="17" s="1"/>
  <c r="F215" i="17"/>
  <c r="F214" i="17" s="1"/>
  <c r="F210" i="17" s="1"/>
  <c r="E215" i="17"/>
  <c r="E214" i="17" s="1"/>
  <c r="E210" i="17" s="1"/>
  <c r="E209" i="17" s="1"/>
  <c r="F196" i="17"/>
  <c r="F195" i="17" s="1"/>
  <c r="E196" i="17"/>
  <c r="E195" i="17" s="1"/>
  <c r="F193" i="17"/>
  <c r="F192" i="17" s="1"/>
  <c r="E193" i="17"/>
  <c r="E192" i="17" s="1"/>
  <c r="F190" i="17"/>
  <c r="E190" i="17"/>
  <c r="E189" i="17" s="1"/>
  <c r="F184" i="17"/>
  <c r="F183" i="17" s="1"/>
  <c r="F182" i="17" s="1"/>
  <c r="E184" i="17"/>
  <c r="E183" i="17" s="1"/>
  <c r="E182" i="17" s="1"/>
  <c r="F177" i="17"/>
  <c r="F176" i="17" s="1"/>
  <c r="F175" i="17" s="1"/>
  <c r="E177" i="17"/>
  <c r="E176" i="17" s="1"/>
  <c r="E175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E164" i="17"/>
  <c r="E163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F151" i="17" s="1"/>
  <c r="F150" i="17" s="1"/>
  <c r="F149" i="17" s="1"/>
  <c r="F148" i="17" s="1"/>
  <c r="E152" i="17"/>
  <c r="E151" i="17" s="1"/>
  <c r="E150" i="17" s="1"/>
  <c r="E149" i="17" s="1"/>
  <c r="E148" i="17" s="1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F136" i="17"/>
  <c r="E136" i="17"/>
  <c r="F134" i="17"/>
  <c r="E134" i="17"/>
  <c r="F131" i="17"/>
  <c r="E131" i="17"/>
  <c r="F129" i="17"/>
  <c r="E129" i="17"/>
  <c r="F126" i="17"/>
  <c r="F125" i="17" s="1"/>
  <c r="E126" i="17"/>
  <c r="E125" i="17" s="1"/>
  <c r="F123" i="17"/>
  <c r="E123" i="17"/>
  <c r="F121" i="17"/>
  <c r="E121" i="17"/>
  <c r="F118" i="17"/>
  <c r="E118" i="17"/>
  <c r="F116" i="17"/>
  <c r="E116" i="17"/>
  <c r="F139" i="17"/>
  <c r="F138" i="17" s="1"/>
  <c r="E139" i="17"/>
  <c r="E138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E76" i="17"/>
  <c r="F72" i="17"/>
  <c r="F71" i="17" s="1"/>
  <c r="E72" i="17"/>
  <c r="E71" i="17" s="1"/>
  <c r="E70" i="17"/>
  <c r="E69" i="17" s="1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G481" i="16"/>
  <c r="F481" i="16"/>
  <c r="G479" i="16"/>
  <c r="F479" i="16"/>
  <c r="G472" i="16"/>
  <c r="G471" i="16" s="1"/>
  <c r="G470" i="16" s="1"/>
  <c r="G469" i="16" s="1"/>
  <c r="G468" i="16" s="1"/>
  <c r="F472" i="16"/>
  <c r="F471" i="16" s="1"/>
  <c r="F470" i="16" s="1"/>
  <c r="F469" i="16" s="1"/>
  <c r="F468" i="16" s="1"/>
  <c r="G465" i="16"/>
  <c r="G464" i="16" s="1"/>
  <c r="F465" i="16"/>
  <c r="F464" i="16" s="1"/>
  <c r="G462" i="16"/>
  <c r="F462" i="16"/>
  <c r="G460" i="16"/>
  <c r="F460" i="16"/>
  <c r="G458" i="16"/>
  <c r="F458" i="16"/>
  <c r="G455" i="16"/>
  <c r="F455" i="16"/>
  <c r="G453" i="16"/>
  <c r="F453" i="16"/>
  <c r="G451" i="16"/>
  <c r="F451" i="16"/>
  <c r="G445" i="16"/>
  <c r="G444" i="16" s="1"/>
  <c r="G443" i="16" s="1"/>
  <c r="F445" i="16"/>
  <c r="F444" i="16" s="1"/>
  <c r="F443" i="16" s="1"/>
  <c r="G441" i="16"/>
  <c r="F441" i="16"/>
  <c r="G439" i="16"/>
  <c r="F439" i="16"/>
  <c r="G435" i="16"/>
  <c r="G434" i="16" s="1"/>
  <c r="G433" i="16" s="1"/>
  <c r="F435" i="16"/>
  <c r="F434" i="16" s="1"/>
  <c r="F433" i="16" s="1"/>
  <c r="G428" i="16"/>
  <c r="G427" i="16" s="1"/>
  <c r="F428" i="16"/>
  <c r="F427" i="16" s="1"/>
  <c r="G425" i="16"/>
  <c r="G424" i="16" s="1"/>
  <c r="F425" i="16"/>
  <c r="F424" i="16" s="1"/>
  <c r="G421" i="16"/>
  <c r="G420" i="16" s="1"/>
  <c r="F421" i="16"/>
  <c r="F420" i="16" s="1"/>
  <c r="G418" i="16"/>
  <c r="G417" i="16" s="1"/>
  <c r="F418" i="16"/>
  <c r="F417" i="16" s="1"/>
  <c r="G407" i="16"/>
  <c r="G406" i="16" s="1"/>
  <c r="G405" i="16" s="1"/>
  <c r="F407" i="16"/>
  <c r="F406" i="16" s="1"/>
  <c r="F405" i="16" s="1"/>
  <c r="G400" i="16"/>
  <c r="G399" i="16" s="1"/>
  <c r="F400" i="16"/>
  <c r="F399" i="16" s="1"/>
  <c r="G397" i="16"/>
  <c r="G396" i="16" s="1"/>
  <c r="F397" i="16"/>
  <c r="F396" i="16" s="1"/>
  <c r="G403" i="16"/>
  <c r="G402" i="16" s="1"/>
  <c r="F403" i="16"/>
  <c r="F402" i="16" s="1"/>
  <c r="G393" i="16"/>
  <c r="G392" i="16" s="1"/>
  <c r="F393" i="16"/>
  <c r="F392" i="16" s="1"/>
  <c r="G390" i="16"/>
  <c r="G389" i="16" s="1"/>
  <c r="F390" i="16"/>
  <c r="F389" i="16" s="1"/>
  <c r="G373" i="16"/>
  <c r="G372" i="16" s="1"/>
  <c r="F373" i="16"/>
  <c r="F372" i="16" s="1"/>
  <c r="G370" i="16"/>
  <c r="G369" i="16" s="1"/>
  <c r="F370" i="16"/>
  <c r="F369" i="16" s="1"/>
  <c r="G379" i="16"/>
  <c r="G378" i="16" s="1"/>
  <c r="F379" i="16"/>
  <c r="F378" i="16" s="1"/>
  <c r="G376" i="16"/>
  <c r="G375" i="16" s="1"/>
  <c r="F376" i="16"/>
  <c r="F375" i="16" s="1"/>
  <c r="G366" i="16"/>
  <c r="G365" i="16" s="1"/>
  <c r="F366" i="16"/>
  <c r="F365" i="16" s="1"/>
  <c r="G364" i="16"/>
  <c r="G363" i="16" s="1"/>
  <c r="G362" i="16" s="1"/>
  <c r="F364" i="16"/>
  <c r="F363" i="16" s="1"/>
  <c r="F362" i="16" s="1"/>
  <c r="G354" i="16"/>
  <c r="G353" i="16" s="1"/>
  <c r="G352" i="16" s="1"/>
  <c r="F354" i="16"/>
  <c r="F353" i="16" s="1"/>
  <c r="F352" i="16" s="1"/>
  <c r="G350" i="16"/>
  <c r="G349" i="16" s="1"/>
  <c r="G348" i="16" s="1"/>
  <c r="G347" i="16" s="1"/>
  <c r="F350" i="16"/>
  <c r="F349" i="16" s="1"/>
  <c r="F348" i="16" s="1"/>
  <c r="F347" i="16" s="1"/>
  <c r="G344" i="16"/>
  <c r="G343" i="16" s="1"/>
  <c r="G342" i="16" s="1"/>
  <c r="G341" i="16" s="1"/>
  <c r="F344" i="16"/>
  <c r="F343" i="16" s="1"/>
  <c r="F342" i="16" s="1"/>
  <c r="F341" i="16" s="1"/>
  <c r="G339" i="16"/>
  <c r="G338" i="16" s="1"/>
  <c r="F339" i="16"/>
  <c r="F338" i="16" s="1"/>
  <c r="G336" i="16"/>
  <c r="F336" i="16"/>
  <c r="G334" i="16"/>
  <c r="F334" i="16"/>
  <c r="G332" i="16"/>
  <c r="F332" i="16"/>
  <c r="G329" i="16"/>
  <c r="G328" i="16" s="1"/>
  <c r="F329" i="16"/>
  <c r="F328" i="16" s="1"/>
  <c r="G322" i="16"/>
  <c r="G321" i="16" s="1"/>
  <c r="G320" i="16" s="1"/>
  <c r="G319" i="16" s="1"/>
  <c r="G318" i="16" s="1"/>
  <c r="G317" i="16" s="1"/>
  <c r="F322" i="16"/>
  <c r="F321" i="16" s="1"/>
  <c r="F320" i="16" s="1"/>
  <c r="F319" i="16" s="1"/>
  <c r="F318" i="16" s="1"/>
  <c r="F317" i="16" s="1"/>
  <c r="G303" i="16"/>
  <c r="F303" i="16"/>
  <c r="G301" i="16"/>
  <c r="F301" i="16"/>
  <c r="G310" i="16"/>
  <c r="G309" i="16" s="1"/>
  <c r="F310" i="16"/>
  <c r="F309" i="16" s="1"/>
  <c r="G307" i="16"/>
  <c r="G306" i="16" s="1"/>
  <c r="F307" i="16"/>
  <c r="F306" i="16" s="1"/>
  <c r="G291" i="16"/>
  <c r="G290" i="16" s="1"/>
  <c r="F291" i="16"/>
  <c r="F290" i="16" s="1"/>
  <c r="G288" i="16"/>
  <c r="G287" i="16" s="1"/>
  <c r="F288" i="16"/>
  <c r="F287" i="16" s="1"/>
  <c r="G294" i="16"/>
  <c r="G293" i="16" s="1"/>
  <c r="F294" i="16"/>
  <c r="F293" i="16" s="1"/>
  <c r="G282" i="16"/>
  <c r="G281" i="16" s="1"/>
  <c r="G280" i="16" s="1"/>
  <c r="F282" i="16"/>
  <c r="F281" i="16" s="1"/>
  <c r="F280" i="16" s="1"/>
  <c r="G278" i="16"/>
  <c r="G277" i="16" s="1"/>
  <c r="G276" i="16" s="1"/>
  <c r="G275" i="16" s="1"/>
  <c r="F278" i="16"/>
  <c r="F277" i="16" s="1"/>
  <c r="F276" i="16" s="1"/>
  <c r="F275" i="16" s="1"/>
  <c r="G273" i="16"/>
  <c r="G272" i="16" s="1"/>
  <c r="G271" i="16" s="1"/>
  <c r="G270" i="16" s="1"/>
  <c r="F273" i="16"/>
  <c r="F272" i="16" s="1"/>
  <c r="F271" i="16" s="1"/>
  <c r="F270" i="16" s="1"/>
  <c r="G267" i="16"/>
  <c r="G266" i="16" s="1"/>
  <c r="G265" i="16" s="1"/>
  <c r="G264" i="16" s="1"/>
  <c r="F267" i="16"/>
  <c r="F266" i="16" s="1"/>
  <c r="F265" i="16" s="1"/>
  <c r="F264" i="16" s="1"/>
  <c r="G260" i="16"/>
  <c r="G259" i="16" s="1"/>
  <c r="G258" i="16" s="1"/>
  <c r="F260" i="16"/>
  <c r="F259" i="16" s="1"/>
  <c r="F258" i="16" s="1"/>
  <c r="G253" i="16"/>
  <c r="G252" i="16" s="1"/>
  <c r="F253" i="16"/>
  <c r="F252" i="16" s="1"/>
  <c r="G256" i="16"/>
  <c r="G255" i="16" s="1"/>
  <c r="F256" i="16"/>
  <c r="F255" i="16" s="1"/>
  <c r="G246" i="16"/>
  <c r="G245" i="16" s="1"/>
  <c r="G244" i="16" s="1"/>
  <c r="G243" i="16" s="1"/>
  <c r="G242" i="16" s="1"/>
  <c r="G241" i="16" s="1"/>
  <c r="F246" i="16"/>
  <c r="F245" i="16" s="1"/>
  <c r="F244" i="16" s="1"/>
  <c r="F243" i="16" s="1"/>
  <c r="F242" i="16" s="1"/>
  <c r="F241" i="16" s="1"/>
  <c r="G239" i="16"/>
  <c r="G238" i="16" s="1"/>
  <c r="F239" i="16"/>
  <c r="F238" i="16" s="1"/>
  <c r="G234" i="16"/>
  <c r="G233" i="16" s="1"/>
  <c r="G232" i="16" s="1"/>
  <c r="F234" i="16"/>
  <c r="F233" i="16" s="1"/>
  <c r="F232" i="16" s="1"/>
  <c r="G230" i="16"/>
  <c r="G229" i="16" s="1"/>
  <c r="G228" i="16" s="1"/>
  <c r="F230" i="16"/>
  <c r="F229" i="16" s="1"/>
  <c r="F228" i="16" s="1"/>
  <c r="G223" i="16"/>
  <c r="G222" i="16" s="1"/>
  <c r="G221" i="16" s="1"/>
  <c r="G220" i="16" s="1"/>
  <c r="G219" i="16" s="1"/>
  <c r="F223" i="16"/>
  <c r="F222" i="16" s="1"/>
  <c r="F221" i="16" s="1"/>
  <c r="F220" i="16" s="1"/>
  <c r="F219" i="16" s="1"/>
  <c r="G217" i="16"/>
  <c r="G216" i="16" s="1"/>
  <c r="F217" i="16"/>
  <c r="F216" i="16" s="1"/>
  <c r="F199" i="16"/>
  <c r="F198" i="16" s="1"/>
  <c r="F197" i="16" s="1"/>
  <c r="G198" i="16"/>
  <c r="G197" i="16" s="1"/>
  <c r="G195" i="16"/>
  <c r="G194" i="16" s="1"/>
  <c r="F195" i="16"/>
  <c r="F194" i="16" s="1"/>
  <c r="G192" i="16"/>
  <c r="G191" i="16" s="1"/>
  <c r="F192" i="16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G178" i="16" s="1"/>
  <c r="G177" i="16" s="1"/>
  <c r="F179" i="16"/>
  <c r="F178" i="16" s="1"/>
  <c r="F177" i="16" s="1"/>
  <c r="G175" i="16"/>
  <c r="G174" i="16" s="1"/>
  <c r="G173" i="16" s="1"/>
  <c r="F175" i="16"/>
  <c r="F174" i="16" s="1"/>
  <c r="F173" i="16" s="1"/>
  <c r="G169" i="16"/>
  <c r="G168" i="16" s="1"/>
  <c r="F169" i="16"/>
  <c r="F168" i="16" s="1"/>
  <c r="G166" i="16"/>
  <c r="G165" i="16" s="1"/>
  <c r="F166" i="16"/>
  <c r="F165" i="16" s="1"/>
  <c r="G160" i="16"/>
  <c r="G159" i="16" s="1"/>
  <c r="G157" i="16" s="1"/>
  <c r="G156" i="16" s="1"/>
  <c r="F160" i="16"/>
  <c r="F159" i="16" s="1"/>
  <c r="F157" i="16" s="1"/>
  <c r="F156" i="16" s="1"/>
  <c r="G154" i="16"/>
  <c r="G153" i="16" s="1"/>
  <c r="G152" i="16" s="1"/>
  <c r="F154" i="16"/>
  <c r="F153" i="16" s="1"/>
  <c r="G147" i="16"/>
  <c r="G146" i="16" s="1"/>
  <c r="G145" i="16" s="1"/>
  <c r="G144" i="16" s="1"/>
  <c r="G143" i="16" s="1"/>
  <c r="F147" i="16"/>
  <c r="F146" i="16" s="1"/>
  <c r="F145" i="16" s="1"/>
  <c r="F144" i="16" s="1"/>
  <c r="F143" i="16" s="1"/>
  <c r="G138" i="16"/>
  <c r="F138" i="16"/>
  <c r="G136" i="16"/>
  <c r="F136" i="16"/>
  <c r="G133" i="16"/>
  <c r="F133" i="16"/>
  <c r="G131" i="16"/>
  <c r="F131" i="16"/>
  <c r="G128" i="16"/>
  <c r="G127" i="16" s="1"/>
  <c r="F128" i="16"/>
  <c r="F127" i="16" s="1"/>
  <c r="G125" i="16"/>
  <c r="F125" i="16"/>
  <c r="G123" i="16"/>
  <c r="F123" i="16"/>
  <c r="G120" i="16"/>
  <c r="F120" i="16"/>
  <c r="G118" i="16"/>
  <c r="F118" i="16"/>
  <c r="G141" i="16"/>
  <c r="G140" i="16" s="1"/>
  <c r="F141" i="16"/>
  <c r="F140" i="16" s="1"/>
  <c r="G114" i="16"/>
  <c r="G113" i="16" s="1"/>
  <c r="F114" i="16"/>
  <c r="F113" i="16" s="1"/>
  <c r="G111" i="16"/>
  <c r="F111" i="16"/>
  <c r="G109" i="16"/>
  <c r="F109" i="16"/>
  <c r="G105" i="16"/>
  <c r="F105" i="16"/>
  <c r="G103" i="16"/>
  <c r="F103" i="16"/>
  <c r="G98" i="16"/>
  <c r="G97" i="16" s="1"/>
  <c r="F98" i="16"/>
  <c r="F97" i="16" s="1"/>
  <c r="G96" i="16"/>
  <c r="G95" i="16" s="1"/>
  <c r="G94" i="16" s="1"/>
  <c r="F96" i="16"/>
  <c r="F95" i="16" s="1"/>
  <c r="F94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 s="1"/>
  <c r="G74" i="16"/>
  <c r="G73" i="16" s="1"/>
  <c r="F74" i="16"/>
  <c r="F73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F55" i="16"/>
  <c r="G50" i="16"/>
  <c r="G49" i="16" s="1"/>
  <c r="G48" i="16" s="1"/>
  <c r="G47" i="16" s="1"/>
  <c r="F50" i="16"/>
  <c r="F49" i="16" s="1"/>
  <c r="F48" i="16" s="1"/>
  <c r="F47" i="16" s="1"/>
  <c r="G43" i="16"/>
  <c r="G42" i="16" s="1"/>
  <c r="F43" i="16"/>
  <c r="F42" i="16" s="1"/>
  <c r="G40" i="16"/>
  <c r="G39" i="16" s="1"/>
  <c r="F40" i="16"/>
  <c r="F39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G26" i="16" s="1"/>
  <c r="G25" i="16" s="1"/>
  <c r="F28" i="16"/>
  <c r="F27" i="16" s="1"/>
  <c r="F26" i="16" s="1"/>
  <c r="F25" i="16" s="1"/>
  <c r="G22" i="16"/>
  <c r="F22" i="16"/>
  <c r="G20" i="16"/>
  <c r="F20" i="16"/>
  <c r="G18" i="16"/>
  <c r="F18" i="16"/>
  <c r="D34" i="13"/>
  <c r="C34" i="13"/>
  <c r="D39" i="15"/>
  <c r="D38" i="15" s="1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F103" i="17" l="1"/>
  <c r="E97" i="17"/>
  <c r="E96" i="17" s="1"/>
  <c r="E95" i="17" s="1"/>
  <c r="F115" i="17"/>
  <c r="F120" i="17"/>
  <c r="E52" i="17"/>
  <c r="E51" i="17" s="1"/>
  <c r="E50" i="17" s="1"/>
  <c r="E67" i="17"/>
  <c r="F75" i="17"/>
  <c r="F74" i="17" s="1"/>
  <c r="F97" i="17"/>
  <c r="F96" i="17" s="1"/>
  <c r="F95" i="17" s="1"/>
  <c r="E188" i="17"/>
  <c r="E187" i="17" s="1"/>
  <c r="F270" i="17"/>
  <c r="E103" i="17"/>
  <c r="E305" i="17"/>
  <c r="E325" i="17"/>
  <c r="E324" i="17" s="1"/>
  <c r="E128" i="17"/>
  <c r="F128" i="17"/>
  <c r="E446" i="17"/>
  <c r="E115" i="17"/>
  <c r="F162" i="17"/>
  <c r="F325" i="17"/>
  <c r="F324" i="17" s="1"/>
  <c r="F446" i="17"/>
  <c r="G478" i="16"/>
  <c r="G477" i="16" s="1"/>
  <c r="G476" i="16" s="1"/>
  <c r="G475" i="16" s="1"/>
  <c r="G474" i="16" s="1"/>
  <c r="F93" i="16"/>
  <c r="F92" i="16" s="1"/>
  <c r="F102" i="16"/>
  <c r="F101" i="16" s="1"/>
  <c r="F100" i="16" s="1"/>
  <c r="F172" i="16"/>
  <c r="F171" i="16" s="1"/>
  <c r="G237" i="16"/>
  <c r="G236" i="16" s="1"/>
  <c r="F416" i="16"/>
  <c r="G93" i="16"/>
  <c r="G92" i="16" s="1"/>
  <c r="F108" i="16"/>
  <c r="G457" i="16"/>
  <c r="F450" i="16"/>
  <c r="F457" i="16"/>
  <c r="F117" i="16"/>
  <c r="F438" i="16"/>
  <c r="F437" i="16" s="1"/>
  <c r="F432" i="16" s="1"/>
  <c r="F431" i="16" s="1"/>
  <c r="F430" i="16" s="1"/>
  <c r="F122" i="16"/>
  <c r="G102" i="16"/>
  <c r="G101" i="16" s="1"/>
  <c r="G100" i="16" s="1"/>
  <c r="G450" i="16"/>
  <c r="G438" i="16"/>
  <c r="G437" i="16" s="1"/>
  <c r="G432" i="16" s="1"/>
  <c r="G431" i="16" s="1"/>
  <c r="G430" i="16" s="1"/>
  <c r="F135" i="16"/>
  <c r="F300" i="16"/>
  <c r="F299" i="16" s="1"/>
  <c r="I190" i="16"/>
  <c r="I189" i="16"/>
  <c r="E120" i="17"/>
  <c r="F399" i="17"/>
  <c r="F398" i="17" s="1"/>
  <c r="F424" i="17"/>
  <c r="F189" i="17"/>
  <c r="F188" i="17" s="1"/>
  <c r="F187" i="17" s="1"/>
  <c r="E277" i="17"/>
  <c r="F277" i="17"/>
  <c r="F357" i="17"/>
  <c r="E344" i="17"/>
  <c r="E419" i="17"/>
  <c r="E418" i="17" s="1"/>
  <c r="E405" i="17"/>
  <c r="E404" i="17" s="1"/>
  <c r="E243" i="17"/>
  <c r="E250" i="17"/>
  <c r="F243" i="17"/>
  <c r="F305" i="17"/>
  <c r="F337" i="17"/>
  <c r="F27" i="17"/>
  <c r="F52" i="17"/>
  <c r="F51" i="17" s="1"/>
  <c r="F50" i="17" s="1"/>
  <c r="E162" i="17"/>
  <c r="E27" i="17"/>
  <c r="E23" i="17" s="1"/>
  <c r="F39" i="17"/>
  <c r="F38" i="17" s="1"/>
  <c r="F37" i="17" s="1"/>
  <c r="E270" i="17"/>
  <c r="E298" i="17"/>
  <c r="F405" i="17"/>
  <c r="F404" i="17" s="1"/>
  <c r="F419" i="17"/>
  <c r="F418" i="17" s="1"/>
  <c r="G361" i="16"/>
  <c r="G388" i="16"/>
  <c r="F368" i="16"/>
  <c r="F212" i="16"/>
  <c r="F211" i="16" s="1"/>
  <c r="F210" i="16" s="1"/>
  <c r="G190" i="16"/>
  <c r="G212" i="16"/>
  <c r="G211" i="16" s="1"/>
  <c r="G210" i="16" s="1"/>
  <c r="G331" i="16"/>
  <c r="G327" i="16" s="1"/>
  <c r="G326" i="16" s="1"/>
  <c r="G135" i="16"/>
  <c r="G108" i="16"/>
  <c r="F38" i="16"/>
  <c r="F37" i="16" s="1"/>
  <c r="F36" i="16" s="1"/>
  <c r="F35" i="16" s="1"/>
  <c r="F251" i="16"/>
  <c r="F250" i="16" s="1"/>
  <c r="F249" i="16" s="1"/>
  <c r="F248" i="16" s="1"/>
  <c r="F395" i="16"/>
  <c r="F191" i="16"/>
  <c r="F227" i="16"/>
  <c r="G286" i="16"/>
  <c r="G285" i="16" s="1"/>
  <c r="G284" i="16" s="1"/>
  <c r="G263" i="16" s="1"/>
  <c r="F72" i="16"/>
  <c r="F17" i="16"/>
  <c r="F16" i="16" s="1"/>
  <c r="F15" i="16" s="1"/>
  <c r="F54" i="16"/>
  <c r="F53" i="16" s="1"/>
  <c r="F52" i="16" s="1"/>
  <c r="G122" i="16"/>
  <c r="G227" i="16"/>
  <c r="G226" i="16" s="1"/>
  <c r="G225" i="16" s="1"/>
  <c r="G269" i="16"/>
  <c r="G54" i="16"/>
  <c r="G53" i="16" s="1"/>
  <c r="G52" i="16" s="1"/>
  <c r="F130" i="16"/>
  <c r="F116" i="16" s="1"/>
  <c r="F107" i="16" s="1"/>
  <c r="F164" i="16"/>
  <c r="F163" i="16" s="1"/>
  <c r="F162" i="16" s="1"/>
  <c r="F237" i="16"/>
  <c r="F236" i="16" s="1"/>
  <c r="G395" i="16"/>
  <c r="G17" i="16"/>
  <c r="G16" i="16" s="1"/>
  <c r="G15" i="16" s="1"/>
  <c r="E424" i="17"/>
  <c r="F305" i="16"/>
  <c r="F298" i="16" s="1"/>
  <c r="C14" i="18"/>
  <c r="C69" i="18" s="1"/>
  <c r="F88" i="17"/>
  <c r="E234" i="17"/>
  <c r="F234" i="17"/>
  <c r="E88" i="17"/>
  <c r="E87" i="17" s="1"/>
  <c r="F298" i="17"/>
  <c r="E357" i="17"/>
  <c r="F133" i="17"/>
  <c r="F344" i="17"/>
  <c r="F336" i="17" s="1"/>
  <c r="F335" i="17" s="1"/>
  <c r="F334" i="17" s="1"/>
  <c r="E39" i="17"/>
  <c r="E38" i="17" s="1"/>
  <c r="E37" i="17" s="1"/>
  <c r="E75" i="17"/>
  <c r="E74" i="17" s="1"/>
  <c r="E133" i="17"/>
  <c r="E337" i="17"/>
  <c r="E336" i="17" s="1"/>
  <c r="E399" i="17"/>
  <c r="E398" i="17" s="1"/>
  <c r="F361" i="16"/>
  <c r="G72" i="16"/>
  <c r="G305" i="16"/>
  <c r="G368" i="16"/>
  <c r="G416" i="16"/>
  <c r="F423" i="16"/>
  <c r="F415" i="16" s="1"/>
  <c r="F414" i="16" s="1"/>
  <c r="F413" i="16" s="1"/>
  <c r="G80" i="16"/>
  <c r="G79" i="16" s="1"/>
  <c r="G117" i="16"/>
  <c r="G130" i="16"/>
  <c r="F331" i="16"/>
  <c r="F327" i="16" s="1"/>
  <c r="F326" i="16" s="1"/>
  <c r="G38" i="16"/>
  <c r="G37" i="16" s="1"/>
  <c r="G36" i="16" s="1"/>
  <c r="G35" i="16" s="1"/>
  <c r="G300" i="16"/>
  <c r="G299" i="16" s="1"/>
  <c r="F388" i="16"/>
  <c r="G467" i="16"/>
  <c r="F478" i="16"/>
  <c r="F477" i="16" s="1"/>
  <c r="F476" i="16" s="1"/>
  <c r="F475" i="16" s="1"/>
  <c r="F474" i="16" s="1"/>
  <c r="F467" i="16" s="1"/>
  <c r="F158" i="16"/>
  <c r="F269" i="16"/>
  <c r="F286" i="16"/>
  <c r="F285" i="16" s="1"/>
  <c r="F284" i="16" s="1"/>
  <c r="F449" i="16"/>
  <c r="F448" i="16" s="1"/>
  <c r="F447" i="16" s="1"/>
  <c r="D50" i="15"/>
  <c r="C13" i="15"/>
  <c r="C39" i="15"/>
  <c r="C38" i="15" s="1"/>
  <c r="G164" i="16"/>
  <c r="G163" i="16" s="1"/>
  <c r="G162" i="16" s="1"/>
  <c r="F152" i="16"/>
  <c r="F151" i="16"/>
  <c r="F150" i="16" s="1"/>
  <c r="G24" i="16"/>
  <c r="G61" i="16"/>
  <c r="G172" i="16"/>
  <c r="G171" i="16" s="1"/>
  <c r="E17" i="17"/>
  <c r="E208" i="17"/>
  <c r="F23" i="17"/>
  <c r="F22" i="17" s="1"/>
  <c r="F397" i="17"/>
  <c r="F396" i="17" s="1"/>
  <c r="F395" i="17" s="1"/>
  <c r="F17" i="17"/>
  <c r="E161" i="17"/>
  <c r="E170" i="17"/>
  <c r="E181" i="17"/>
  <c r="E180" i="17" s="1"/>
  <c r="E225" i="17"/>
  <c r="E82" i="17"/>
  <c r="F312" i="17"/>
  <c r="E445" i="17"/>
  <c r="F82" i="17"/>
  <c r="F209" i="17"/>
  <c r="F208" i="17" s="1"/>
  <c r="F445" i="17"/>
  <c r="F67" i="17"/>
  <c r="F87" i="17"/>
  <c r="F114" i="17"/>
  <c r="F102" i="17" s="1"/>
  <c r="F161" i="17"/>
  <c r="F170" i="17"/>
  <c r="F181" i="17"/>
  <c r="F180" i="17" s="1"/>
  <c r="F225" i="17"/>
  <c r="E312" i="17"/>
  <c r="E297" i="17"/>
  <c r="E296" i="17" s="1"/>
  <c r="E356" i="17"/>
  <c r="E355" i="17" s="1"/>
  <c r="E354" i="17" s="1"/>
  <c r="E376" i="17"/>
  <c r="E382" i="17"/>
  <c r="E381" i="17" s="1"/>
  <c r="E386" i="17"/>
  <c r="F250" i="17"/>
  <c r="F269" i="17"/>
  <c r="F268" i="17" s="1"/>
  <c r="F297" i="17"/>
  <c r="F296" i="17" s="1"/>
  <c r="F356" i="17"/>
  <c r="F355" i="17" s="1"/>
  <c r="F354" i="17" s="1"/>
  <c r="F376" i="17"/>
  <c r="F382" i="17"/>
  <c r="F381" i="17" s="1"/>
  <c r="F386" i="17"/>
  <c r="E319" i="17"/>
  <c r="E318" i="17" s="1"/>
  <c r="E317" i="17" s="1"/>
  <c r="F319" i="17"/>
  <c r="F318" i="17" s="1"/>
  <c r="F317" i="17" s="1"/>
  <c r="F24" i="16"/>
  <c r="F14" i="16" s="1"/>
  <c r="F13" i="16" s="1"/>
  <c r="F346" i="16"/>
  <c r="G151" i="16"/>
  <c r="G150" i="16" s="1"/>
  <c r="G158" i="16"/>
  <c r="G423" i="16"/>
  <c r="F61" i="16"/>
  <c r="F80" i="16"/>
  <c r="F79" i="16" s="1"/>
  <c r="F71" i="16" s="1"/>
  <c r="G346" i="16"/>
  <c r="G359" i="16"/>
  <c r="G358" i="16" s="1"/>
  <c r="G251" i="16"/>
  <c r="G250" i="16" s="1"/>
  <c r="G249" i="16" s="1"/>
  <c r="G248" i="16" s="1"/>
  <c r="F359" i="16" l="1"/>
  <c r="F358" i="16" s="1"/>
  <c r="C50" i="15"/>
  <c r="E417" i="17"/>
  <c r="E416" i="17" s="1"/>
  <c r="F417" i="17"/>
  <c r="F416" i="17" s="1"/>
  <c r="F295" i="17"/>
  <c r="E114" i="17"/>
  <c r="E102" i="17" s="1"/>
  <c r="E335" i="17"/>
  <c r="E334" i="17" s="1"/>
  <c r="E241" i="17"/>
  <c r="E269" i="17"/>
  <c r="E268" i="17" s="1"/>
  <c r="E267" i="17" s="1"/>
  <c r="G449" i="16"/>
  <c r="G448" i="16" s="1"/>
  <c r="G447" i="16" s="1"/>
  <c r="G71" i="16"/>
  <c r="F387" i="16"/>
  <c r="F386" i="16" s="1"/>
  <c r="F385" i="16" s="1"/>
  <c r="F357" i="16" s="1"/>
  <c r="F263" i="16"/>
  <c r="G14" i="16"/>
  <c r="G13" i="16" s="1"/>
  <c r="F149" i="16"/>
  <c r="G415" i="16"/>
  <c r="G414" i="16" s="1"/>
  <c r="G413" i="16" s="1"/>
  <c r="F297" i="16"/>
  <c r="F296" i="16" s="1"/>
  <c r="G387" i="16"/>
  <c r="G386" i="16" s="1"/>
  <c r="G385" i="16" s="1"/>
  <c r="H189" i="16"/>
  <c r="H190" i="16"/>
  <c r="E22" i="17"/>
  <c r="F375" i="17"/>
  <c r="F369" i="17" s="1"/>
  <c r="E375" i="17"/>
  <c r="E66" i="17"/>
  <c r="E65" i="17" s="1"/>
  <c r="G149" i="16"/>
  <c r="G116" i="16"/>
  <c r="G107" i="16" s="1"/>
  <c r="G70" i="16" s="1"/>
  <c r="G46" i="16" s="1"/>
  <c r="F226" i="16"/>
  <c r="F225" i="16" s="1"/>
  <c r="F190" i="16"/>
  <c r="F189" i="16" s="1"/>
  <c r="F188" i="16" s="1"/>
  <c r="F181" i="16" s="1"/>
  <c r="G325" i="16"/>
  <c r="G324" i="16" s="1"/>
  <c r="F325" i="16"/>
  <c r="F324" i="16" s="1"/>
  <c r="F70" i="16"/>
  <c r="F46" i="16" s="1"/>
  <c r="E397" i="17"/>
  <c r="E396" i="17" s="1"/>
  <c r="E395" i="17" s="1"/>
  <c r="G189" i="16"/>
  <c r="G188" i="16" s="1"/>
  <c r="G181" i="16" s="1"/>
  <c r="G298" i="16"/>
  <c r="E444" i="17"/>
  <c r="E443" i="17" s="1"/>
  <c r="E240" i="17"/>
  <c r="F415" i="17"/>
  <c r="E415" i="17"/>
  <c r="E295" i="17"/>
  <c r="F241" i="17"/>
  <c r="F160" i="17"/>
  <c r="F224" i="17"/>
  <c r="F223" i="17" s="1"/>
  <c r="F169" i="17"/>
  <c r="F66" i="17"/>
  <c r="F186" i="17"/>
  <c r="F179" i="17" s="1"/>
  <c r="F444" i="17"/>
  <c r="F443" i="17" s="1"/>
  <c r="E160" i="17"/>
  <c r="E224" i="17"/>
  <c r="E223" i="17" s="1"/>
  <c r="E169" i="17"/>
  <c r="E16" i="17" l="1"/>
  <c r="E369" i="17"/>
  <c r="G357" i="16"/>
  <c r="G356" i="16" s="1"/>
  <c r="F356" i="16"/>
  <c r="G297" i="16"/>
  <c r="G296" i="16" s="1"/>
  <c r="F45" i="16"/>
  <c r="F483" i="16" s="1"/>
  <c r="F147" i="17"/>
  <c r="E147" i="17"/>
  <c r="E186" i="17"/>
  <c r="E179" i="17" s="1"/>
  <c r="F240" i="17"/>
  <c r="F239" i="17" s="1"/>
  <c r="F65" i="17"/>
  <c r="F16" i="17" s="1"/>
  <c r="E239" i="17"/>
  <c r="G45" i="16" l="1"/>
  <c r="G483" i="16" s="1"/>
  <c r="F453" i="17"/>
  <c r="E453" i="17"/>
  <c r="E286" i="9" l="1"/>
  <c r="E285" i="9" s="1"/>
  <c r="E284" i="9" s="1"/>
  <c r="C53" i="8" l="1"/>
  <c r="E527" i="9" l="1"/>
  <c r="E526" i="9" s="1"/>
  <c r="E525" i="9" s="1"/>
  <c r="E524" i="9" s="1"/>
  <c r="E523" i="9" s="1"/>
  <c r="E476" i="9"/>
  <c r="E475" i="9" s="1"/>
  <c r="E183" i="9"/>
  <c r="E181" i="9"/>
  <c r="E180" i="9" l="1"/>
  <c r="F338" i="1"/>
  <c r="F337" i="1" s="1"/>
  <c r="F162" i="1"/>
  <c r="F160" i="1"/>
  <c r="F45" i="1"/>
  <c r="F44" i="1" s="1"/>
  <c r="F43" i="1" s="1"/>
  <c r="F42" i="1" s="1"/>
  <c r="F41" i="1" s="1"/>
  <c r="F159" i="1" l="1"/>
  <c r="C60" i="8" l="1"/>
  <c r="C18" i="8"/>
  <c r="C58" i="8" l="1"/>
  <c r="C55" i="8"/>
  <c r="C49" i="8"/>
  <c r="C51" i="8"/>
  <c r="C47" i="8"/>
  <c r="C33" i="8"/>
  <c r="E178" i="9" l="1"/>
  <c r="E84" i="9" l="1"/>
  <c r="E83" i="9" s="1"/>
  <c r="E81" i="9"/>
  <c r="E80" i="9" s="1"/>
  <c r="E75" i="9"/>
  <c r="E73" i="9"/>
  <c r="E71" i="9"/>
  <c r="E66" i="9"/>
  <c r="E65" i="9" s="1"/>
  <c r="E58" i="9"/>
  <c r="E56" i="9"/>
  <c r="E48" i="9"/>
  <c r="E47" i="9" s="1"/>
  <c r="E38" i="9"/>
  <c r="E36" i="9"/>
  <c r="E34" i="9"/>
  <c r="E28" i="9"/>
  <c r="E27" i="9" s="1"/>
  <c r="E20" i="9"/>
  <c r="E518" i="9"/>
  <c r="E517" i="9" s="1"/>
  <c r="E521" i="9"/>
  <c r="E520" i="9" s="1"/>
  <c r="E492" i="9"/>
  <c r="E496" i="9"/>
  <c r="E495" i="9" s="1"/>
  <c r="E499" i="9"/>
  <c r="E498" i="9" s="1"/>
  <c r="E485" i="9"/>
  <c r="E484" i="9" s="1"/>
  <c r="E471" i="9"/>
  <c r="E469" i="9"/>
  <c r="E458" i="9"/>
  <c r="E457" i="9" s="1"/>
  <c r="E456" i="9" s="1"/>
  <c r="E462" i="9"/>
  <c r="E461" i="9" s="1"/>
  <c r="E460" i="9" s="1"/>
  <c r="E439" i="9"/>
  <c r="E438" i="9" s="1"/>
  <c r="E432" i="9"/>
  <c r="E431" i="9" s="1"/>
  <c r="E429" i="9"/>
  <c r="E428" i="9" s="1"/>
  <c r="E435" i="9"/>
  <c r="E434" i="9" s="1"/>
  <c r="E422" i="9"/>
  <c r="E421" i="9" s="1"/>
  <c r="E419" i="9"/>
  <c r="E417" i="9"/>
  <c r="E415" i="9"/>
  <c r="E409" i="9"/>
  <c r="E407" i="9"/>
  <c r="E405" i="9"/>
  <c r="E388" i="9"/>
  <c r="E387" i="9" s="1"/>
  <c r="E386" i="9" s="1"/>
  <c r="E399" i="9"/>
  <c r="E398" i="9" s="1"/>
  <c r="E397" i="9" s="1"/>
  <c r="E395" i="9"/>
  <c r="E394" i="9" s="1"/>
  <c r="E393" i="9" s="1"/>
  <c r="E392" i="9" s="1"/>
  <c r="E376" i="9"/>
  <c r="E375" i="9" s="1"/>
  <c r="E373" i="9"/>
  <c r="E372" i="9" s="1"/>
  <c r="E369" i="9"/>
  <c r="E368" i="9" s="1"/>
  <c r="E367" i="9" s="1"/>
  <c r="E362" i="9"/>
  <c r="E361" i="9" s="1"/>
  <c r="E360" i="9" s="1"/>
  <c r="E358" i="9"/>
  <c r="E357" i="9" s="1"/>
  <c r="E355" i="9"/>
  <c r="E354" i="9" s="1"/>
  <c r="E348" i="9"/>
  <c r="E347" i="9" s="1"/>
  <c r="E345" i="9"/>
  <c r="E344" i="9" s="1"/>
  <c r="E335" i="9"/>
  <c r="E322" i="9"/>
  <c r="E321" i="9" s="1"/>
  <c r="E319" i="9"/>
  <c r="E329" i="9"/>
  <c r="E328" i="9" s="1"/>
  <c r="E311" i="9"/>
  <c r="E310" i="9" s="1"/>
  <c r="E309" i="9" s="1"/>
  <c r="E306" i="9"/>
  <c r="E305" i="9" s="1"/>
  <c r="E304" i="9" s="1"/>
  <c r="E276" i="9"/>
  <c r="E275" i="9" s="1"/>
  <c r="E263" i="9"/>
  <c r="E262" i="9" s="1"/>
  <c r="E260" i="9"/>
  <c r="E259" i="9" s="1"/>
  <c r="E253" i="9"/>
  <c r="E252" i="9" s="1"/>
  <c r="E247" i="9"/>
  <c r="E246" i="9" s="1"/>
  <c r="E245" i="9" s="1"/>
  <c r="E240" i="9"/>
  <c r="E239" i="9" s="1"/>
  <c r="E238" i="9" s="1"/>
  <c r="E236" i="9"/>
  <c r="E235" i="9" s="1"/>
  <c r="E234" i="9" s="1"/>
  <c r="E218" i="9"/>
  <c r="E217" i="9" s="1"/>
  <c r="E216" i="9" s="1"/>
  <c r="E215" i="9" s="1"/>
  <c r="E214" i="9" s="1"/>
  <c r="E55" i="9" l="1"/>
  <c r="E353" i="9"/>
  <c r="E437" i="9"/>
  <c r="E340" i="9"/>
  <c r="E271" i="9"/>
  <c r="E270" i="9" s="1"/>
  <c r="E269" i="9" s="1"/>
  <c r="E251" i="9"/>
  <c r="E474" i="9"/>
  <c r="E473" i="9" s="1"/>
  <c r="E54" i="9"/>
  <c r="E244" i="9"/>
  <c r="E243" i="9" s="1"/>
  <c r="E308" i="9"/>
  <c r="E385" i="9"/>
  <c r="E455" i="9"/>
  <c r="E454" i="9" s="1"/>
  <c r="E33" i="9"/>
  <c r="E516" i="9"/>
  <c r="E490" i="9"/>
  <c r="E70" i="9"/>
  <c r="E414" i="9"/>
  <c r="E494" i="9"/>
  <c r="E468" i="9"/>
  <c r="E467" i="9" s="1"/>
  <c r="E427" i="9"/>
  <c r="E404" i="9"/>
  <c r="E371" i="9"/>
  <c r="E233" i="9"/>
  <c r="E127" i="9"/>
  <c r="E125" i="9"/>
  <c r="E120" i="9"/>
  <c r="E119" i="9" s="1"/>
  <c r="E117" i="9"/>
  <c r="E116" i="9" s="1"/>
  <c r="E112" i="9"/>
  <c r="E111" i="9" s="1"/>
  <c r="E110" i="9" s="1"/>
  <c r="E103" i="9"/>
  <c r="E101" i="9"/>
  <c r="E99" i="9"/>
  <c r="E403" i="9" l="1"/>
  <c r="E69" i="9"/>
  <c r="E68" i="9" s="1"/>
  <c r="E26" i="9"/>
  <c r="E25" i="9" s="1"/>
  <c r="E53" i="9"/>
  <c r="E366" i="9"/>
  <c r="E365" i="9" s="1"/>
  <c r="E364" i="9" s="1"/>
  <c r="E124" i="9"/>
  <c r="E123" i="9" s="1"/>
  <c r="E122" i="9" s="1"/>
  <c r="E515" i="9"/>
  <c r="E514" i="9" s="1"/>
  <c r="E513" i="9" s="1"/>
  <c r="E109" i="9"/>
  <c r="E466" i="9"/>
  <c r="E465" i="9" s="1"/>
  <c r="E464" i="9" s="1"/>
  <c r="E391" i="9"/>
  <c r="E390" i="9" s="1"/>
  <c r="E489" i="9"/>
  <c r="E488" i="9" s="1"/>
  <c r="E426" i="9"/>
  <c r="E425" i="9" s="1"/>
  <c r="E424" i="9" s="1"/>
  <c r="E232" i="9"/>
  <c r="E115" i="9"/>
  <c r="E339" i="9"/>
  <c r="E338" i="9" s="1"/>
  <c r="E337" i="9" s="1"/>
  <c r="E98" i="9"/>
  <c r="E97" i="9" s="1"/>
  <c r="E114" i="9" l="1"/>
  <c r="E402" i="9"/>
  <c r="E401" i="9" s="1"/>
  <c r="C42" i="4" l="1"/>
  <c r="C31" i="4" l="1"/>
  <c r="F416" i="1" l="1"/>
  <c r="F415" i="1" s="1"/>
  <c r="F115" i="1"/>
  <c r="F520" i="1" l="1"/>
  <c r="F518" i="1"/>
  <c r="F511" i="1"/>
  <c r="F510" i="1" s="1"/>
  <c r="F504" i="1"/>
  <c r="F503" i="1" s="1"/>
  <c r="F501" i="1"/>
  <c r="F499" i="1"/>
  <c r="F497" i="1"/>
  <c r="F494" i="1"/>
  <c r="F492" i="1"/>
  <c r="F490" i="1"/>
  <c r="F484" i="1"/>
  <c r="F483" i="1" s="1"/>
  <c r="F482" i="1" s="1"/>
  <c r="F480" i="1"/>
  <c r="F479" i="1" s="1"/>
  <c r="F478" i="1" s="1"/>
  <c r="F466" i="1"/>
  <c r="F465" i="1" s="1"/>
  <c r="F463" i="1"/>
  <c r="F462" i="1" s="1"/>
  <c r="F459" i="1"/>
  <c r="F458" i="1" s="1"/>
  <c r="F457" i="1" s="1"/>
  <c r="F452" i="1"/>
  <c r="F451" i="1" s="1"/>
  <c r="F450" i="1" s="1"/>
  <c r="F448" i="1"/>
  <c r="F447" i="1" s="1"/>
  <c r="F445" i="1"/>
  <c r="F444" i="1" s="1"/>
  <c r="F438" i="1"/>
  <c r="F437" i="1" s="1"/>
  <c r="F435" i="1"/>
  <c r="F434" i="1" s="1"/>
  <c r="F419" i="1"/>
  <c r="F418" i="1" s="1"/>
  <c r="F425" i="1"/>
  <c r="F424" i="1" s="1"/>
  <c r="F412" i="1"/>
  <c r="F411" i="1" s="1"/>
  <c r="F409" i="1"/>
  <c r="F408" i="1" s="1"/>
  <c r="F400" i="1"/>
  <c r="F399" i="1" s="1"/>
  <c r="F398" i="1" s="1"/>
  <c r="F397" i="1" s="1"/>
  <c r="F395" i="1"/>
  <c r="F394" i="1" s="1"/>
  <c r="F393" i="1" s="1"/>
  <c r="F392" i="1" s="1"/>
  <c r="F390" i="1"/>
  <c r="F389" i="1" s="1"/>
  <c r="F387" i="1"/>
  <c r="F385" i="1"/>
  <c r="F383" i="1"/>
  <c r="F380" i="1"/>
  <c r="F379" i="1" s="1"/>
  <c r="F373" i="1"/>
  <c r="F372" i="1" s="1"/>
  <c r="F371" i="1" s="1"/>
  <c r="F358" i="1"/>
  <c r="F357" i="1" s="1"/>
  <c r="F354" i="1"/>
  <c r="F353" i="1" s="1"/>
  <c r="F361" i="1"/>
  <c r="F360" i="1" s="1"/>
  <c r="F347" i="1"/>
  <c r="F346" i="1" s="1"/>
  <c r="F332" i="1"/>
  <c r="F331" i="1" s="1"/>
  <c r="F330" i="1" s="1"/>
  <c r="F329" i="1" s="1"/>
  <c r="F327" i="1"/>
  <c r="F326" i="1" s="1"/>
  <c r="F325" i="1" s="1"/>
  <c r="F324" i="1" s="1"/>
  <c r="F314" i="1"/>
  <c r="F313" i="1" s="1"/>
  <c r="F312" i="1" s="1"/>
  <c r="F307" i="1"/>
  <c r="F306" i="1" s="1"/>
  <c r="F304" i="1"/>
  <c r="F303" i="1" s="1"/>
  <c r="F310" i="1"/>
  <c r="F309" i="1" s="1"/>
  <c r="F297" i="1"/>
  <c r="F296" i="1" s="1"/>
  <c r="F290" i="1"/>
  <c r="F289" i="1" s="1"/>
  <c r="F285" i="1"/>
  <c r="F284" i="1" s="1"/>
  <c r="F283" i="1" s="1"/>
  <c r="F281" i="1"/>
  <c r="F280" i="1" s="1"/>
  <c r="F279" i="1" s="1"/>
  <c r="F271" i="1"/>
  <c r="F270" i="1" s="1"/>
  <c r="F274" i="1"/>
  <c r="F273" i="1" s="1"/>
  <c r="F265" i="1"/>
  <c r="F264" i="1" s="1"/>
  <c r="F263" i="1" s="1"/>
  <c r="F255" i="1"/>
  <c r="F254" i="1" s="1"/>
  <c r="F250" i="1" s="1"/>
  <c r="F242" i="1"/>
  <c r="F241" i="1" s="1"/>
  <c r="F239" i="1"/>
  <c r="F238" i="1" s="1"/>
  <c r="F232" i="1"/>
  <c r="F231" i="1" s="1"/>
  <c r="F226" i="1"/>
  <c r="F225" i="1" s="1"/>
  <c r="F219" i="1"/>
  <c r="F218" i="1" s="1"/>
  <c r="F217" i="1" s="1"/>
  <c r="F215" i="1"/>
  <c r="F214" i="1" s="1"/>
  <c r="F213" i="1" s="1"/>
  <c r="F206" i="1"/>
  <c r="F205" i="1" s="1"/>
  <c r="F209" i="1"/>
  <c r="F208" i="1" s="1"/>
  <c r="F203" i="1"/>
  <c r="F202" i="1" s="1"/>
  <c r="F197" i="1"/>
  <c r="F196" i="1" s="1"/>
  <c r="F191" i="1"/>
  <c r="F190" i="1" s="1"/>
  <c r="F188" i="1" s="1"/>
  <c r="F187" i="1" s="1"/>
  <c r="F181" i="1"/>
  <c r="F180" i="1" s="1"/>
  <c r="F157" i="1"/>
  <c r="F155" i="1"/>
  <c r="F150" i="1"/>
  <c r="F149" i="1" s="1"/>
  <c r="F147" i="1"/>
  <c r="F145" i="1"/>
  <c r="F139" i="1"/>
  <c r="F137" i="1"/>
  <c r="F170" i="1"/>
  <c r="F169" i="1" s="1"/>
  <c r="F129" i="1"/>
  <c r="F128" i="1" s="1"/>
  <c r="F124" i="1"/>
  <c r="F122" i="1"/>
  <c r="F121" i="1" s="1"/>
  <c r="F113" i="1"/>
  <c r="F112" i="1" s="1"/>
  <c r="F111" i="1" s="1"/>
  <c r="F110" i="1" s="1"/>
  <c r="F108" i="1"/>
  <c r="F107" i="1" s="1"/>
  <c r="F105" i="1"/>
  <c r="F104" i="1" s="1"/>
  <c r="F100" i="1"/>
  <c r="F99" i="1" s="1"/>
  <c r="F98" i="1" s="1"/>
  <c r="F97" i="1" s="1"/>
  <c r="F91" i="1"/>
  <c r="F89" i="1"/>
  <c r="F87" i="1"/>
  <c r="F83" i="1"/>
  <c r="F82" i="1" s="1"/>
  <c r="F81" i="1" s="1"/>
  <c r="F72" i="1"/>
  <c r="F71" i="1" s="1"/>
  <c r="F70" i="1" s="1"/>
  <c r="F69" i="1" s="1"/>
  <c r="F67" i="1"/>
  <c r="F66" i="1" s="1"/>
  <c r="F64" i="1" s="1"/>
  <c r="F63" i="1" s="1"/>
  <c r="F59" i="1"/>
  <c r="F52" i="1"/>
  <c r="F51" i="1" s="1"/>
  <c r="F39" i="1"/>
  <c r="F38" i="1" s="1"/>
  <c r="F36" i="1"/>
  <c r="F35" i="1" s="1"/>
  <c r="F29" i="1"/>
  <c r="F28" i="1" s="1"/>
  <c r="F27" i="1" s="1"/>
  <c r="F26" i="1" s="1"/>
  <c r="F25" i="1" s="1"/>
  <c r="F23" i="1"/>
  <c r="F21" i="1"/>
  <c r="F19" i="1"/>
  <c r="F477" i="1" l="1"/>
  <c r="F430" i="1"/>
  <c r="F443" i="1"/>
  <c r="F179" i="1"/>
  <c r="F178" i="1" s="1"/>
  <c r="F177" i="1" s="1"/>
  <c r="F414" i="1"/>
  <c r="F230" i="1"/>
  <c r="F229" i="1" s="1"/>
  <c r="F249" i="1"/>
  <c r="F248" i="1" s="1"/>
  <c r="F496" i="1"/>
  <c r="F336" i="1"/>
  <c r="F335" i="1" s="1"/>
  <c r="F334" i="1" s="1"/>
  <c r="F407" i="1"/>
  <c r="F356" i="1"/>
  <c r="F224" i="1"/>
  <c r="F223" i="1" s="1"/>
  <c r="F222" i="1" s="1"/>
  <c r="F50" i="1"/>
  <c r="F49" i="1" s="1"/>
  <c r="F295" i="1"/>
  <c r="F294" i="1" s="1"/>
  <c r="F103" i="1"/>
  <c r="F102" i="1" s="1"/>
  <c r="F212" i="1"/>
  <c r="F302" i="1"/>
  <c r="F301" i="1" s="1"/>
  <c r="F300" i="1" s="1"/>
  <c r="F299" i="1" s="1"/>
  <c r="F201" i="1"/>
  <c r="F200" i="1" s="1"/>
  <c r="F278" i="1"/>
  <c r="F509" i="1"/>
  <c r="F508" i="1" s="1"/>
  <c r="F507" i="1" s="1"/>
  <c r="F461" i="1"/>
  <c r="F456" i="1" s="1"/>
  <c r="F370" i="1"/>
  <c r="F369" i="1" s="1"/>
  <c r="F368" i="1" s="1"/>
  <c r="F194" i="1"/>
  <c r="F193" i="1" s="1"/>
  <c r="F195" i="1"/>
  <c r="F136" i="1"/>
  <c r="F489" i="1"/>
  <c r="F86" i="1"/>
  <c r="F85" i="1" s="1"/>
  <c r="F352" i="1"/>
  <c r="F144" i="1"/>
  <c r="F382" i="1"/>
  <c r="F378" i="1" s="1"/>
  <c r="F377" i="1" s="1"/>
  <c r="F18" i="1"/>
  <c r="F517" i="1"/>
  <c r="F34" i="1"/>
  <c r="F33" i="1" s="1"/>
  <c r="F269" i="1"/>
  <c r="F268" i="1" s="1"/>
  <c r="F267" i="1" s="1"/>
  <c r="F288" i="1"/>
  <c r="F287" i="1" s="1"/>
  <c r="F154" i="1"/>
  <c r="F57" i="1"/>
  <c r="F65" i="1"/>
  <c r="F189" i="1"/>
  <c r="F56" i="1" l="1"/>
  <c r="F55" i="1" s="1"/>
  <c r="F54" i="1" s="1"/>
  <c r="F135" i="1"/>
  <c r="F117" i="1" s="1"/>
  <c r="F80" i="1"/>
  <c r="F406" i="1"/>
  <c r="F405" i="1" s="1"/>
  <c r="F351" i="1"/>
  <c r="F323" i="1"/>
  <c r="F17" i="1"/>
  <c r="F293" i="1"/>
  <c r="F292" i="1" s="1"/>
  <c r="F32" i="1"/>
  <c r="F211" i="1"/>
  <c r="F199" i="1"/>
  <c r="F277" i="1"/>
  <c r="F276" i="1" s="1"/>
  <c r="F516" i="1"/>
  <c r="F515" i="1" s="1"/>
  <c r="F514" i="1" s="1"/>
  <c r="F513" i="1" s="1"/>
  <c r="F506" i="1" s="1"/>
  <c r="F488" i="1"/>
  <c r="F487" i="1" s="1"/>
  <c r="F486" i="1" s="1"/>
  <c r="F455" i="1"/>
  <c r="F454" i="1" s="1"/>
  <c r="F429" i="1"/>
  <c r="F428" i="1" s="1"/>
  <c r="F376" i="1"/>
  <c r="F375" i="1" s="1"/>
  <c r="F404" i="1" l="1"/>
  <c r="F350" i="1"/>
  <c r="F349" i="1" s="1"/>
  <c r="F31" i="1"/>
  <c r="F186" i="1"/>
  <c r="F427" i="1"/>
  <c r="F16" i="1"/>
  <c r="F15" i="1" s="1"/>
  <c r="F228" i="1"/>
  <c r="F221" i="1" s="1"/>
  <c r="F79" i="1"/>
  <c r="F48" i="1" s="1"/>
  <c r="F476" i="1"/>
  <c r="F475" i="1" s="1"/>
  <c r="C25" i="4"/>
  <c r="F14" i="1" l="1"/>
  <c r="F403" i="1"/>
  <c r="F47" i="1"/>
  <c r="F402" i="1" l="1"/>
  <c r="F571" i="1" s="1"/>
  <c r="E295" i="9" l="1"/>
  <c r="E294" i="9" s="1"/>
  <c r="E136" i="9"/>
  <c r="C36" i="8" l="1"/>
  <c r="E250" i="9" l="1"/>
  <c r="E191" i="9" l="1"/>
  <c r="E190" i="9" s="1"/>
  <c r="E292" i="9" l="1"/>
  <c r="E291" i="9" s="1"/>
  <c r="E290" i="9" s="1"/>
  <c r="E289" i="9" s="1"/>
  <c r="E288" i="9" s="1"/>
  <c r="E227" i="9"/>
  <c r="E226" i="9" s="1"/>
  <c r="E326" i="9" l="1"/>
  <c r="E325" i="9" s="1"/>
  <c r="E230" i="9"/>
  <c r="E229" i="9" s="1"/>
  <c r="E334" i="9" l="1"/>
  <c r="E324" i="9" s="1"/>
  <c r="E147" i="9"/>
  <c r="E146" i="9" s="1"/>
  <c r="C41" i="4" l="1"/>
  <c r="E64" i="9"/>
  <c r="E63" i="9" s="1"/>
  <c r="E62" i="9" l="1"/>
  <c r="E144" i="9"/>
  <c r="E143" i="9" s="1"/>
  <c r="E302" i="9" l="1"/>
  <c r="E301" i="9" s="1"/>
  <c r="E300" i="9" s="1"/>
  <c r="E299" i="9" l="1"/>
  <c r="C33" i="4"/>
  <c r="E298" i="9" l="1"/>
  <c r="E297" i="9" s="1"/>
  <c r="C29" i="8"/>
  <c r="C14" i="8"/>
  <c r="E511" i="9"/>
  <c r="E510" i="9" s="1"/>
  <c r="E452" i="9"/>
  <c r="E451" i="9" s="1"/>
  <c r="E450" i="9" s="1"/>
  <c r="E449" i="9" s="1"/>
  <c r="E318" i="9"/>
  <c r="E317" i="9" s="1"/>
  <c r="E224" i="9"/>
  <c r="E223" i="9" s="1"/>
  <c r="E212" i="9"/>
  <c r="E211" i="9" s="1"/>
  <c r="E210" i="9" s="1"/>
  <c r="E209" i="9" s="1"/>
  <c r="E202" i="9"/>
  <c r="E201" i="9" s="1"/>
  <c r="E176" i="9"/>
  <c r="E171" i="9"/>
  <c r="E170" i="9" s="1"/>
  <c r="E168" i="9"/>
  <c r="E166" i="9"/>
  <c r="E160" i="9"/>
  <c r="E158" i="9"/>
  <c r="E134" i="9"/>
  <c r="E133" i="9" s="1"/>
  <c r="E95" i="9"/>
  <c r="E94" i="9" s="1"/>
  <c r="E19" i="9"/>
  <c r="E18" i="9" s="1"/>
  <c r="C29" i="4"/>
  <c r="C18" i="4"/>
  <c r="C16" i="4"/>
  <c r="C14" i="4"/>
  <c r="C15" i="3"/>
  <c r="C18" i="3" s="1"/>
  <c r="E93" i="9" l="1"/>
  <c r="E92" i="9" s="1"/>
  <c r="E200" i="9"/>
  <c r="E199" i="9" s="1"/>
  <c r="E198" i="9" s="1"/>
  <c r="E316" i="9"/>
  <c r="E315" i="9" s="1"/>
  <c r="E314" i="9" s="1"/>
  <c r="E17" i="9"/>
  <c r="E222" i="9"/>
  <c r="C13" i="8"/>
  <c r="C64" i="8" s="1"/>
  <c r="C13" i="4"/>
  <c r="E208" i="9"/>
  <c r="E509" i="9"/>
  <c r="E175" i="9"/>
  <c r="E165" i="9"/>
  <c r="E157" i="9"/>
  <c r="E156" i="9" l="1"/>
  <c r="E129" i="9" s="1"/>
  <c r="E249" i="9"/>
  <c r="E508" i="9"/>
  <c r="E221" i="9"/>
  <c r="E220" i="9" s="1"/>
  <c r="E207" i="9" s="1"/>
  <c r="E448" i="9"/>
  <c r="E487" i="9"/>
  <c r="C59" i="4"/>
  <c r="E507" i="9" l="1"/>
  <c r="E506" i="9" s="1"/>
  <c r="E91" i="9"/>
  <c r="E16" i="9" s="1"/>
  <c r="E313" i="9"/>
  <c r="E242" i="9"/>
  <c r="E529" i="9" l="1"/>
</calcChain>
</file>

<file path=xl/sharedStrings.xml><?xml version="1.0" encoding="utf-8"?>
<sst xmlns="http://schemas.openxmlformats.org/spreadsheetml/2006/main" count="9556" uniqueCount="750">
  <si>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</si>
  <si>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</si>
  <si>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</si>
  <si>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</si>
  <si>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</si>
  <si>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</si>
  <si>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</si>
  <si>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</si>
  <si>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</si>
  <si>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</si>
  <si>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</si>
  <si>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</si>
  <si>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</si>
  <si>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</si>
  <si>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</si>
  <si>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</si>
  <si>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</si>
  <si>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</si>
  <si>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</si>
  <si>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</si>
  <si>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</si>
  <si>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</si>
  <si>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</si>
  <si>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</si>
  <si>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</si>
  <si>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</si>
  <si>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</si>
  <si>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</si>
  <si>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</si>
  <si>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</si>
  <si>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</si>
  <si>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</si>
  <si>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</si>
  <si>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</si>
  <si>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</si>
  <si>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</si>
  <si>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</si>
  <si>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</si>
  <si>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</si>
  <si>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</si>
  <si>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</si>
  <si>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</si>
  <si>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</si>
  <si>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</si>
  <si>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</si>
  <si>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</si>
  <si>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</si>
  <si>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</si>
  <si>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</si>
  <si>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</si>
  <si>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</si>
  <si>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</si>
  <si>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</si>
  <si>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</si>
  <si>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</si>
  <si>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</si>
  <si>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</si>
  <si>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</si>
  <si>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</si>
  <si>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</si>
  <si>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</si>
  <si>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</si>
  <si>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</si>
  <si>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</si>
  <si>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</si>
  <si>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</si>
  <si>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</si>
  <si>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</si>
  <si>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</si>
  <si>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</si>
  <si>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</si>
  <si>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</si>
  <si>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</si>
  <si>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</si>
  <si>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</si>
  <si>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</si>
  <si>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</si>
  <si>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</si>
  <si>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</si>
  <si>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</si>
  <si>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</si>
  <si>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</si>
  <si>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</si>
  <si>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</si>
  <si>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</si>
  <si>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</si>
  <si>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</si>
  <si>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</si>
  <si>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</si>
  <si>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</si>
  <si>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</si>
  <si>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</si>
  <si>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</si>
  <si>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</si>
  <si>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</si>
  <si>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</si>
  <si>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</si>
  <si>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</si>
  <si>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</si>
  <si>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</si>
  <si>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</si>
  <si>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</si>
  <si>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</si>
  <si>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</si>
  <si>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</si>
  <si>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</si>
  <si>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</si>
  <si>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</si>
  <si>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</si>
  <si>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</si>
  <si>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</si>
  <si>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</si>
  <si>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</si>
  <si>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</si>
  <si>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</si>
  <si>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</si>
  <si>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</si>
  <si>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</si>
  <si>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</si>
  <si>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</si>
  <si>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</si>
  <si>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</si>
  <si>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</si>
  <si>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</si>
  <si>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</si>
  <si>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</si>
  <si>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</si>
  <si>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</si>
  <si>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</si>
  <si>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</si>
  <si>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</si>
  <si>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</si>
  <si>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</si>
  <si>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</si>
  <si>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</si>
  <si>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</si>
  <si>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</si>
  <si>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</si>
  <si>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</si>
  <si>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</si>
  <si>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</si>
  <si>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</si>
  <si>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</si>
  <si>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</si>
  <si>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</si>
  <si>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</si>
  <si>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</si>
  <si>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</si>
  <si>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</si>
  <si>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</si>
  <si>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</si>
  <si>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</si>
  <si>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</si>
  <si>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</si>
  <si>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</si>
  <si>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</si>
  <si>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</si>
  <si>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</si>
  <si>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</si>
  <si>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</si>
  <si>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</si>
  <si>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</si>
  <si>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</si>
  <si>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</si>
  <si>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</si>
  <si>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</si>
  <si>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</si>
  <si>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</si>
  <si>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</si>
  <si>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</si>
  <si>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</si>
  <si>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</si>
  <si>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</si>
  <si>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</si>
  <si>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</si>
  <si>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</si>
  <si>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</si>
  <si>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</si>
  <si>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</si>
  <si>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</si>
  <si>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</si>
  <si>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</si>
  <si>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</si>
  <si>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</si>
  <si>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</si>
  <si>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</si>
  <si>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</si>
  <si>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</si>
  <si>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</si>
  <si>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</si>
  <si>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</si>
  <si>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</si>
  <si>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</si>
  <si>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</si>
  <si>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</si>
  <si>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</si>
  <si>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</si>
  <si>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</si>
  <si>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</si>
  <si>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</si>
  <si>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</si>
  <si>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</si>
  <si>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</si>
  <si>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</si>
  <si>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</si>
  <si>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</si>
  <si>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</si>
  <si>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</si>
  <si>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</si>
  <si>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</si>
  <si>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</si>
  <si>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</si>
  <si>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</si>
  <si>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</si>
  <si>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</si>
  <si>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</si>
  <si>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</si>
  <si>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</si>
  <si>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</si>
  <si>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</si>
  <si>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</si>
  <si>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</si>
  <si>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</si>
  <si>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</si>
  <si>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</si>
  <si>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</si>
  <si>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</si>
  <si>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</si>
  <si>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</si>
  <si>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</si>
  <si>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</si>
  <si>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</si>
  <si>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</si>
  <si>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</si>
  <si>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</si>
  <si>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</si>
  <si>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</si>
  <si>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</si>
  <si>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</si>
  <si>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</si>
  <si>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</si>
  <si>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</si>
  <si>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</si>
  <si>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</si>
  <si>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</si>
  <si>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</si>
  <si>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</si>
  <si>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</si>
  <si>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</si>
  <si>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</si>
  <si>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</si>
  <si>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</si>
  <si>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</si>
  <si>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</si>
  <si>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</si>
  <si>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</si>
  <si>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</si>
  <si>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</si>
  <si>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</si>
  <si>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</si>
  <si>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</si>
  <si>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</si>
  <si>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</si>
  <si>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</si>
  <si>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</si>
  <si>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</si>
  <si>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</si>
  <si>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</si>
  <si>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</si>
  <si>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</si>
  <si>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</si>
  <si>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</si>
  <si>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</si>
  <si>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</si>
  <si>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</si>
  <si>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</si>
  <si>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</si>
  <si>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</si>
  <si>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</si>
  <si>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</si>
  <si>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</si>
  <si>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</si>
  <si>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</si>
  <si>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</si>
  <si>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</si>
  <si>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</si>
  <si>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</si>
  <si>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</si>
  <si>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</si>
  <si>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</si>
  <si>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</si>
  <si>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</si>
  <si>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</si>
  <si>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</si>
  <si>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</si>
  <si>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</si>
  <si>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</si>
  <si>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</si>
  <si>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</si>
  <si>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</si>
  <si>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</si>
  <si>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</si>
  <si>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</si>
  <si>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</si>
  <si>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</si>
  <si>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</si>
  <si>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</si>
  <si>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</si>
  <si>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</si>
  <si>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</si>
  <si>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</si>
  <si>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</si>
  <si>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</si>
  <si>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</si>
  <si>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</si>
  <si>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</si>
  <si>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</si>
  <si>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</si>
  <si>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</si>
  <si>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</si>
  <si>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</si>
  <si>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</si>
  <si>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</si>
  <si>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</si>
  <si>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</si>
  <si>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</si>
  <si>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</si>
  <si>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</si>
  <si>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</si>
  <si>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</si>
  <si>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</si>
  <si>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</si>
  <si>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</si>
  <si>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</si>
  <si>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</si>
  <si>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</si>
  <si>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</si>
  <si>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</si>
  <si>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</si>
  <si>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</si>
  <si>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</si>
  <si>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</si>
  <si>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</si>
  <si>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</si>
  <si>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</si>
  <si>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</si>
  <si>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</si>
  <si>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</si>
  <si>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</si>
  <si>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</si>
  <si>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</si>
  <si>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</si>
  <si>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</si>
  <si>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</si>
  <si>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</si>
  <si>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</si>
  <si>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</si>
  <si>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</si>
  <si>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</si>
  <si>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</si>
  <si>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</si>
  <si>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</si>
  <si>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</si>
  <si>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</si>
  <si>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</si>
  <si>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</si>
  <si>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</si>
  <si>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</si>
  <si>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</si>
  <si>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</si>
  <si>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</si>
  <si>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</si>
  <si>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</si>
  <si>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</si>
  <si>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</si>
  <si>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</si>
  <si>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</si>
  <si>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</si>
  <si>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</si>
  <si>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</si>
  <si>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</si>
  <si>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</si>
  <si>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</si>
  <si>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</si>
  <si>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</si>
  <si>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</si>
  <si>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</si>
  <si>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</si>
  <si>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</si>
  <si>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</si>
  <si>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</si>
  <si>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</si>
  <si>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</si>
  <si>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</si>
  <si>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</si>
  <si>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</si>
  <si>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</si>
  <si>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</si>
  <si>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</si>
  <si>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</si>
  <si>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</si>
  <si>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</si>
  <si>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</si>
  <si>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</si>
  <si>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</si>
  <si>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</si>
  <si>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</si>
  <si>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</si>
  <si>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</si>
  <si>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</si>
  <si>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</si>
  <si>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</si>
  <si>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</si>
  <si>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</si>
  <si>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</si>
  <si>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</si>
  <si>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</si>
  <si>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</si>
  <si>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</si>
  <si>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</si>
  <si>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</si>
  <si>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</si>
  <si>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</si>
  <si>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</si>
  <si>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</si>
  <si>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</si>
  <si>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</si>
  <si>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</si>
  <si>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</si>
  <si>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</si>
  <si>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</si>
  <si>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</si>
  <si>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</si>
  <si>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</si>
  <si>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</si>
  <si>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</si>
  <si>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</si>
  <si>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</si>
  <si>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</si>
  <si>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</si>
  <si>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</si>
  <si>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</si>
  <si>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</si>
  <si>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</si>
  <si>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</si>
  <si>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</si>
  <si>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</si>
  <si>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</si>
  <si>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</si>
  <si>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</si>
  <si>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</si>
  <si>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</si>
  <si>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</si>
  <si>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</si>
  <si>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</si>
  <si>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</si>
  <si>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</si>
  <si>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</si>
  <si>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</si>
  <si>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</si>
  <si>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</si>
  <si>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</si>
  <si>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</si>
  <si>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</si>
  <si>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</si>
  <si>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</si>
  <si>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</si>
  <si>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</si>
  <si>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</si>
  <si>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</si>
  <si>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</si>
  <si>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</si>
  <si>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</si>
  <si>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</si>
  <si>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</si>
  <si>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</si>
  <si>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</si>
  <si>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</si>
  <si>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</si>
  <si>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</si>
  <si>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</si>
  <si>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</si>
  <si>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</si>
  <si>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</si>
  <si>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</si>
  <si>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</si>
  <si>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</si>
  <si>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</si>
  <si>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</si>
  <si>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</si>
  <si>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</si>
  <si>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</si>
  <si>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</si>
  <si>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</si>
  <si>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</si>
  <si>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</si>
  <si>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</si>
  <si>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</si>
  <si>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</si>
  <si>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</si>
  <si>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</si>
  <si>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</si>
  <si>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</si>
  <si>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</si>
  <si>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</si>
  <si>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</si>
  <si>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</si>
  <si>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</si>
  <si>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</si>
  <si>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</si>
  <si>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</si>
  <si>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</si>
  <si>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</si>
  <si>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</si>
  <si>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</si>
  <si>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</si>
  <si>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</si>
  <si>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</si>
  <si>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</si>
  <si>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</si>
  <si>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</si>
  <si>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</si>
  <si>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</si>
  <si>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</si>
  <si>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</si>
  <si>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</si>
  <si>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</si>
  <si>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</si>
  <si>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</si>
  <si>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</si>
  <si>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</si>
  <si>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</si>
  <si>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</si>
  <si>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</si>
  <si>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</si>
  <si>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</si>
  <si>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</si>
  <si>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</si>
  <si>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</si>
  <si>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</si>
  <si>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</si>
  <si>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</si>
  <si>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</si>
  <si>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</si>
  <si>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</si>
  <si>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</si>
  <si>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</si>
  <si>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</si>
  <si>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</si>
  <si>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</si>
  <si>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</si>
  <si>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</si>
  <si>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</si>
  <si>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</si>
  <si>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</si>
  <si>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</si>
  <si>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</si>
  <si>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</si>
  <si>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</si>
  <si>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</si>
  <si>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</si>
  <si>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</si>
  <si>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</si>
  <si>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</si>
  <si>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</si>
  <si>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</si>
  <si>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</si>
  <si>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</si>
  <si>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</si>
  <si>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</si>
  <si>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</si>
  <si>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</si>
  <si>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</si>
  <si>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</si>
  <si>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</si>
  <si>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</si>
  <si>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</si>
  <si>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</si>
  <si>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</si>
  <si>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</si>
  <si>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</si>
  <si>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</si>
  <si>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</si>
  <si>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</si>
  <si>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</si>
  <si>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</si>
  <si>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</si>
  <si>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</si>
  <si>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</si>
  <si>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</si>
  <si>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</si>
  <si>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</si>
  <si>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</si>
  <si>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</si>
  <si>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</si>
  <si>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</si>
  <si>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</si>
  <si>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</si>
  <si>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</si>
  <si>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</si>
  <si>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</si>
  <si>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</si>
  <si>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</si>
  <si>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</si>
  <si>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</si>
  <si>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</si>
  <si>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</si>
  <si>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</si>
  <si>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</si>
  <si>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</si>
  <si>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</si>
  <si>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</si>
  <si>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</si>
  <si>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</si>
  <si>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</si>
  <si>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</si>
  <si>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</si>
  <si>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</si>
  <si>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</si>
  <si>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</si>
  <si>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</si>
  <si>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</si>
  <si>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</si>
  <si>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</si>
  <si>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</si>
  <si>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</si>
  <si>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</si>
  <si>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</si>
  <si>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</si>
  <si>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</si>
  <si>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</si>
  <si>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</si>
  <si>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</si>
  <si>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</si>
  <si>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</si>
  <si>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</si>
  <si>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</si>
  <si>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</si>
  <si>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</si>
  <si>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</si>
  <si>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</si>
  <si>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</si>
  <si>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</si>
  <si>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</si>
  <si>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</si>
  <si>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</si>
  <si>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</si>
  <si>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</si>
  <si>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</si>
  <si>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</si>
  <si>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</si>
  <si>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</si>
  <si>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</si>
  <si>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</si>
  <si>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</si>
  <si>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</si>
  <si>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</si>
  <si>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</si>
  <si>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</si>
  <si>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</si>
  <si>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</si>
  <si>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</si>
  <si>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</si>
  <si>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</si>
  <si>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</si>
  <si>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</si>
  <si>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</si>
  <si>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2021 год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</si>
  <si>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</si>
  <si>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</si>
  <si>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</si>
  <si>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</si>
  <si>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</si>
  <si>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</si>
  <si>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</si>
  <si>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</si>
  <si>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</si>
  <si>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</si>
  <si>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</si>
  <si>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</si>
  <si>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</si>
  <si>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</si>
  <si>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</si>
  <si>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</si>
  <si>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</si>
  <si>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</si>
  <si>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</si>
  <si>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Субвенции на осуществление полномочий по государственной регистрации актов гражданского состояния</t>
  </si>
  <si>
    <t>991995930F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</si>
  <si>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</si>
  <si>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</si>
  <si>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</si>
  <si>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</si>
  <si>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</si>
  <si>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</si>
  <si>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</si>
  <si>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</si>
  <si>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</si>
  <si>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</si>
  <si>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</si>
  <si>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</si>
  <si>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</si>
  <si>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</si>
  <si>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</si>
  <si>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</si>
  <si>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</si>
  <si>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</si>
  <si>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2 02 35304 05 0000 150</t>
  </si>
  <si>
    <t xml:space="preserve"> Ханкайского муниципального округа</t>
  </si>
  <si>
    <t>Дума Ханкайского муниципального округа Приморского края</t>
  </si>
  <si>
    <t>957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</si>
  <si>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</si>
  <si>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</si>
  <si>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</si>
  <si>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</si>
  <si>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</si>
  <si>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</si>
  <si>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</si>
  <si>
    <t>Председатель Думы Ханкайского  муниципального округа</t>
  </si>
  <si>
    <t>Председатель Думы Ханкайского  муниципального района</t>
  </si>
  <si>
    <t>Муниципальная программа "Управление муниципальным имуществом  в Ханкайском муниципальном районе" на 2020-2024 годы</t>
  </si>
  <si>
    <t>1 08 07150 01 0000 110</t>
  </si>
  <si>
    <t>Государственная пошлина за выдачу разрешения на установку рекламной конструкции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</si>
  <si>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</si>
  <si>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</si>
  <si>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</si>
  <si>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</si>
  <si>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1 16 10000 00 0000 140</t>
  </si>
  <si>
    <t>Платежи в целях возмещения причиненного ущерба (убытков)</t>
  </si>
  <si>
    <t>Резервный фонд Правительства Приморского края по ликвидации чрезвычайных ситуаций природного и техногенного характера</t>
  </si>
  <si>
    <t xml:space="preserve">бюджетных ассигнований из бюджета Ханкайского муниципального района на 2020 год в ведомственной структуре расходов бюджета </t>
  </si>
  <si>
    <t>Ханкайского муниципального района</t>
  </si>
  <si>
    <t>9909923800</t>
  </si>
  <si>
    <t>Финансовое управление Администрации Ханкайского муниципального округа Приморского края</t>
  </si>
  <si>
    <t>955</t>
  </si>
  <si>
    <t>Администрация Ханкайского муниципального округа Приморского края</t>
  </si>
  <si>
    <t>956</t>
  </si>
  <si>
    <t>Глава Ханкайского  муниципального округа</t>
  </si>
  <si>
    <t>9909910011</t>
  </si>
  <si>
    <t>Управление образования Администрации Ханкайского муниципального округа</t>
  </si>
  <si>
    <t>958</t>
  </si>
  <si>
    <t>0191110031</t>
  </si>
  <si>
    <t>Приложение 5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</si>
  <si>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</si>
  <si>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</si>
  <si>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плановый период 2021 и 2022 годов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</si>
  <si>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</si>
  <si>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</si>
  <si>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</si>
  <si>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011P252320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</si>
</sst>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4" fontId="9" fillId="2" borderId="1" xfId="0" applyNumberFormat="1" applyFont="1" applyFill="1" applyBorder="1" applyAlignment="1">
      <alignment horizontal="right" shrinkToFit="1"/>
    </xf>
    <xf numFmtId="4" fontId="4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6" fillId="2" borderId="1" xfId="0" applyFont="1" applyFill="1" applyBorder="1"/>
    <xf numFmtId="49" fontId="10" fillId="2" borderId="6" xfId="0" applyNumberFormat="1" applyFont="1" applyFill="1" applyBorder="1" applyAlignment="1">
      <alignment horizontal="center" vertical="top" shrinkToFit="1"/>
    </xf>
    <xf numFmtId="49" fontId="15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3" t="s">
        <v>281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281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B8" s="17"/>
      <c r="C8" s="93" t="s">
        <v>561</v>
      </c>
    </row>
    <row r="9" spans="1:3" s="8" customFormat="1" x14ac:dyDescent="0.25">
      <c r="A9" s="208" t="s">
        <v>182</v>
      </c>
      <c r="B9" s="208"/>
      <c r="C9" s="208"/>
    </row>
    <row r="10" spans="1:3" ht="37.5" customHeight="1" x14ac:dyDescent="0.25">
      <c r="A10" s="207" t="s">
        <v>397</v>
      </c>
      <c r="B10" s="207"/>
      <c r="C10" s="207"/>
    </row>
    <row r="11" spans="1:3" x14ac:dyDescent="0.25">
      <c r="A11" s="18"/>
      <c r="B11" s="18"/>
      <c r="C11" s="18"/>
    </row>
    <row r="12" spans="1:3" x14ac:dyDescent="0.3">
      <c r="A12" s="17" t="s">
        <v>183</v>
      </c>
      <c r="B12" s="15"/>
      <c r="C12" s="19"/>
    </row>
    <row r="13" spans="1:3" x14ac:dyDescent="0.3">
      <c r="A13" s="17"/>
      <c r="C13" s="17" t="s">
        <v>508</v>
      </c>
    </row>
    <row r="14" spans="1:3" ht="56.25" x14ac:dyDescent="0.25">
      <c r="A14" s="20" t="s">
        <v>184</v>
      </c>
      <c r="B14" s="20" t="s">
        <v>185</v>
      </c>
      <c r="C14" s="20" t="s">
        <v>284</v>
      </c>
    </row>
    <row r="15" spans="1:3" ht="37.5" x14ac:dyDescent="0.3">
      <c r="A15" s="21" t="s">
        <v>186</v>
      </c>
      <c r="B15" s="22" t="s">
        <v>187</v>
      </c>
      <c r="C15" s="116">
        <f>C16+C17</f>
        <v>19417804</v>
      </c>
    </row>
    <row r="16" spans="1:3" ht="56.25" x14ac:dyDescent="0.3">
      <c r="A16" s="21" t="s">
        <v>188</v>
      </c>
      <c r="B16" s="22" t="s">
        <v>189</v>
      </c>
      <c r="C16" s="116">
        <v>-824865060.45000005</v>
      </c>
    </row>
    <row r="17" spans="1:3" ht="56.25" x14ac:dyDescent="0.3">
      <c r="A17" s="21" t="s">
        <v>190</v>
      </c>
      <c r="B17" s="22" t="s">
        <v>191</v>
      </c>
      <c r="C17" s="116">
        <v>844282864.45000005</v>
      </c>
    </row>
    <row r="18" spans="1:3" x14ac:dyDescent="0.3">
      <c r="A18" s="21"/>
      <c r="B18" s="23" t="s">
        <v>192</v>
      </c>
      <c r="C18" s="142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view="pageBreakPreview" zoomScaleNormal="100" zoomScaleSheetLayoutView="100" workbookViewId="0">
      <selection activeCell="A455" sqref="A455:G521"/>
    </sheetView>
  </sheetViews>
  <sheetFormatPr defaultRowHeight="18.75" outlineLevelRow="6" x14ac:dyDescent="0.3"/>
  <cols>
    <col min="1" max="1" width="94.7109375" style="179" customWidth="1"/>
    <col min="2" max="2" width="6.85546875" style="62" customWidth="1"/>
    <col min="3" max="3" width="14.5703125" style="62" customWidth="1"/>
    <col min="4" max="4" width="6.42578125" style="62" customWidth="1"/>
    <col min="5" max="5" width="18.140625" style="62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93" t="s">
        <v>596</v>
      </c>
    </row>
    <row r="2" spans="1:8" x14ac:dyDescent="0.3">
      <c r="F2" s="93" t="s">
        <v>393</v>
      </c>
    </row>
    <row r="3" spans="1:8" x14ac:dyDescent="0.3">
      <c r="F3" s="93" t="s">
        <v>708</v>
      </c>
    </row>
    <row r="5" spans="1:8" x14ac:dyDescent="0.3">
      <c r="F5" s="93" t="s">
        <v>629</v>
      </c>
    </row>
    <row r="6" spans="1:8" x14ac:dyDescent="0.3">
      <c r="F6" s="93" t="s">
        <v>559</v>
      </c>
    </row>
    <row r="7" spans="1:8" x14ac:dyDescent="0.3">
      <c r="F7" s="93" t="s">
        <v>560</v>
      </c>
      <c r="H7" s="1" t="s">
        <v>64</v>
      </c>
    </row>
    <row r="8" spans="1:8" x14ac:dyDescent="0.3">
      <c r="F8" s="93" t="s">
        <v>561</v>
      </c>
    </row>
    <row r="9" spans="1:8" x14ac:dyDescent="0.3">
      <c r="A9" s="217" t="s">
        <v>239</v>
      </c>
      <c r="B9" s="217"/>
      <c r="C9" s="217"/>
      <c r="D9" s="217"/>
      <c r="E9" s="217"/>
      <c r="F9" s="217"/>
    </row>
    <row r="10" spans="1:8" x14ac:dyDescent="0.3">
      <c r="A10" s="214" t="s">
        <v>630</v>
      </c>
      <c r="B10" s="214"/>
      <c r="C10" s="214"/>
      <c r="D10" s="214"/>
      <c r="E10" s="214"/>
      <c r="F10" s="214"/>
    </row>
    <row r="11" spans="1:8" ht="19.5" customHeight="1" x14ac:dyDescent="0.3">
      <c r="A11" s="214" t="s">
        <v>631</v>
      </c>
      <c r="B11" s="214"/>
      <c r="C11" s="214"/>
      <c r="D11" s="214"/>
      <c r="E11" s="214"/>
      <c r="F11" s="214"/>
    </row>
    <row r="12" spans="1:8" ht="19.5" customHeight="1" x14ac:dyDescent="0.3">
      <c r="A12" s="214" t="s">
        <v>632</v>
      </c>
      <c r="B12" s="214"/>
      <c r="C12" s="214"/>
      <c r="D12" s="214"/>
      <c r="E12" s="214"/>
      <c r="F12" s="214"/>
    </row>
    <row r="13" spans="1:8" x14ac:dyDescent="0.3">
      <c r="A13" s="214" t="s">
        <v>633</v>
      </c>
      <c r="B13" s="214"/>
      <c r="C13" s="214"/>
      <c r="D13" s="214"/>
      <c r="E13" s="214"/>
      <c r="F13" s="214"/>
    </row>
    <row r="14" spans="1:8" x14ac:dyDescent="0.3">
      <c r="A14" s="44"/>
      <c r="B14" s="63"/>
      <c r="C14" s="63"/>
      <c r="D14" s="63"/>
      <c r="F14" s="77" t="s">
        <v>508</v>
      </c>
    </row>
    <row r="15" spans="1:8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180" t="s">
        <v>634</v>
      </c>
      <c r="F15" s="48" t="s">
        <v>635</v>
      </c>
      <c r="G15" s="127"/>
    </row>
    <row r="16" spans="1:8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81">
        <f>E17+E22+E44+E37+E50+E65</f>
        <v>75329820.75999999</v>
      </c>
      <c r="F16" s="107">
        <f>F17+F22+F44+F37+F50+F65</f>
        <v>72206241.75999999</v>
      </c>
      <c r="G16" s="9"/>
      <c r="H16" s="9"/>
    </row>
    <row r="17" spans="1:7" ht="38.25" customHeight="1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82">
        <f t="shared" ref="E17:F20" si="0">E18</f>
        <v>2449211</v>
      </c>
      <c r="F17" s="103">
        <f t="shared" si="0"/>
        <v>2449211</v>
      </c>
      <c r="G17" s="127"/>
    </row>
    <row r="18" spans="1:7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82">
        <f t="shared" si="0"/>
        <v>2449211</v>
      </c>
      <c r="F18" s="103">
        <f t="shared" si="0"/>
        <v>2449211</v>
      </c>
      <c r="G18" s="127"/>
    </row>
    <row r="19" spans="1:7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82">
        <f t="shared" si="0"/>
        <v>2449211</v>
      </c>
      <c r="F19" s="103">
        <f t="shared" si="0"/>
        <v>2449211</v>
      </c>
      <c r="G19" s="127"/>
    </row>
    <row r="20" spans="1:7" ht="38.25" customHeight="1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82">
        <f t="shared" si="0"/>
        <v>2449211</v>
      </c>
      <c r="F20" s="103">
        <f t="shared" si="0"/>
        <v>2449211</v>
      </c>
      <c r="G20" s="127"/>
    </row>
    <row r="21" spans="1:7" ht="19.5" customHeight="1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82">
        <v>2449211</v>
      </c>
      <c r="F21" s="103">
        <v>2449211</v>
      </c>
      <c r="G21" s="127"/>
    </row>
    <row r="22" spans="1:7" ht="40.5" customHeight="1" outlineLevel="1" x14ac:dyDescent="0.25">
      <c r="A22" s="51" t="s">
        <v>123</v>
      </c>
      <c r="B22" s="52" t="s">
        <v>124</v>
      </c>
      <c r="C22" s="52" t="s">
        <v>145</v>
      </c>
      <c r="D22" s="52" t="s">
        <v>8</v>
      </c>
      <c r="E22" s="182">
        <f>E23</f>
        <v>4690092</v>
      </c>
      <c r="F22" s="103">
        <f>F23</f>
        <v>4690092</v>
      </c>
      <c r="G22" s="127"/>
    </row>
    <row r="23" spans="1:7" outlineLevel="3" x14ac:dyDescent="0.25">
      <c r="A23" s="51" t="s">
        <v>241</v>
      </c>
      <c r="B23" s="52" t="s">
        <v>124</v>
      </c>
      <c r="C23" s="52" t="s">
        <v>146</v>
      </c>
      <c r="D23" s="52" t="s">
        <v>8</v>
      </c>
      <c r="E23" s="182">
        <f>E24+E27+E34</f>
        <v>4690092</v>
      </c>
      <c r="F23" s="103">
        <f>F24+F27+F34</f>
        <v>4690092</v>
      </c>
      <c r="G23" s="127"/>
    </row>
    <row r="24" spans="1:7" ht="18.75" customHeight="1" outlineLevel="4" x14ac:dyDescent="0.25">
      <c r="A24" s="51" t="s">
        <v>125</v>
      </c>
      <c r="B24" s="52" t="s">
        <v>124</v>
      </c>
      <c r="C24" s="52" t="s">
        <v>165</v>
      </c>
      <c r="D24" s="52" t="s">
        <v>8</v>
      </c>
      <c r="E24" s="182">
        <f>E25</f>
        <v>2121202</v>
      </c>
      <c r="F24" s="103">
        <f>F25</f>
        <v>2121202</v>
      </c>
      <c r="G24" s="127"/>
    </row>
    <row r="25" spans="1:7" ht="40.5" customHeight="1" outlineLevel="5" x14ac:dyDescent="0.25">
      <c r="A25" s="51" t="s">
        <v>14</v>
      </c>
      <c r="B25" s="52" t="s">
        <v>124</v>
      </c>
      <c r="C25" s="52" t="s">
        <v>165</v>
      </c>
      <c r="D25" s="52" t="s">
        <v>15</v>
      </c>
      <c r="E25" s="182">
        <f>E26</f>
        <v>2121202</v>
      </c>
      <c r="F25" s="103">
        <f>F26</f>
        <v>2121202</v>
      </c>
      <c r="G25" s="127"/>
    </row>
    <row r="26" spans="1:7" ht="19.5" customHeight="1" outlineLevel="6" x14ac:dyDescent="0.25">
      <c r="A26" s="51" t="s">
        <v>16</v>
      </c>
      <c r="B26" s="52" t="s">
        <v>124</v>
      </c>
      <c r="C26" s="52" t="s">
        <v>165</v>
      </c>
      <c r="D26" s="52" t="s">
        <v>17</v>
      </c>
      <c r="E26" s="182">
        <v>2121202</v>
      </c>
      <c r="F26" s="103">
        <v>2121202</v>
      </c>
      <c r="G26" s="127"/>
    </row>
    <row r="27" spans="1:7" ht="39.75" customHeight="1" outlineLevel="4" x14ac:dyDescent="0.25">
      <c r="A27" s="51" t="s">
        <v>13</v>
      </c>
      <c r="B27" s="52" t="s">
        <v>124</v>
      </c>
      <c r="C27" s="52" t="s">
        <v>147</v>
      </c>
      <c r="D27" s="52" t="s">
        <v>8</v>
      </c>
      <c r="E27" s="182">
        <f>E28+E30+E32</f>
        <v>2388890</v>
      </c>
      <c r="F27" s="103">
        <f>F28+F30+F32</f>
        <v>2388890</v>
      </c>
      <c r="G27" s="127"/>
    </row>
    <row r="28" spans="1:7" ht="54.75" customHeight="1" outlineLevel="5" x14ac:dyDescent="0.25">
      <c r="A28" s="51" t="s">
        <v>14</v>
      </c>
      <c r="B28" s="52" t="s">
        <v>124</v>
      </c>
      <c r="C28" s="52" t="s">
        <v>147</v>
      </c>
      <c r="D28" s="52" t="s">
        <v>15</v>
      </c>
      <c r="E28" s="182">
        <f>E29</f>
        <v>2243390</v>
      </c>
      <c r="F28" s="103">
        <f>F29</f>
        <v>2243390</v>
      </c>
      <c r="G28" s="127"/>
    </row>
    <row r="29" spans="1:7" ht="17.25" customHeight="1" outlineLevel="6" x14ac:dyDescent="0.25">
      <c r="A29" s="51" t="s">
        <v>16</v>
      </c>
      <c r="B29" s="52" t="s">
        <v>124</v>
      </c>
      <c r="C29" s="52" t="s">
        <v>147</v>
      </c>
      <c r="D29" s="52" t="s">
        <v>17</v>
      </c>
      <c r="E29" s="182">
        <v>2243390</v>
      </c>
      <c r="F29" s="103">
        <v>2243390</v>
      </c>
      <c r="G29" s="127"/>
    </row>
    <row r="30" spans="1:7" ht="17.25" customHeight="1" outlineLevel="5" x14ac:dyDescent="0.25">
      <c r="A30" s="51" t="s">
        <v>18</v>
      </c>
      <c r="B30" s="52" t="s">
        <v>124</v>
      </c>
      <c r="C30" s="52" t="s">
        <v>147</v>
      </c>
      <c r="D30" s="52" t="s">
        <v>19</v>
      </c>
      <c r="E30" s="182">
        <f>E31</f>
        <v>140000</v>
      </c>
      <c r="F30" s="103">
        <f>F31</f>
        <v>140000</v>
      </c>
      <c r="G30" s="127"/>
    </row>
    <row r="31" spans="1:7" ht="37.5" outlineLevel="6" x14ac:dyDescent="0.25">
      <c r="A31" s="51" t="s">
        <v>20</v>
      </c>
      <c r="B31" s="52" t="s">
        <v>124</v>
      </c>
      <c r="C31" s="52" t="s">
        <v>147</v>
      </c>
      <c r="D31" s="52" t="s">
        <v>21</v>
      </c>
      <c r="E31" s="182">
        <v>140000</v>
      </c>
      <c r="F31" s="103">
        <v>140000</v>
      </c>
      <c r="G31" s="127"/>
    </row>
    <row r="32" spans="1:7" outlineLevel="5" x14ac:dyDescent="0.25">
      <c r="A32" s="51" t="s">
        <v>22</v>
      </c>
      <c r="B32" s="52" t="s">
        <v>124</v>
      </c>
      <c r="C32" s="52" t="s">
        <v>147</v>
      </c>
      <c r="D32" s="52" t="s">
        <v>23</v>
      </c>
      <c r="E32" s="182">
        <f>E33</f>
        <v>5500</v>
      </c>
      <c r="F32" s="103">
        <f>F33</f>
        <v>5500</v>
      </c>
      <c r="G32" s="127"/>
    </row>
    <row r="33" spans="1:7" outlineLevel="6" x14ac:dyDescent="0.25">
      <c r="A33" s="51" t="s">
        <v>24</v>
      </c>
      <c r="B33" s="52" t="s">
        <v>124</v>
      </c>
      <c r="C33" s="52" t="s">
        <v>147</v>
      </c>
      <c r="D33" s="52" t="s">
        <v>25</v>
      </c>
      <c r="E33" s="182">
        <v>5500</v>
      </c>
      <c r="F33" s="103">
        <v>5500</v>
      </c>
      <c r="G33" s="127"/>
    </row>
    <row r="34" spans="1:7" outlineLevel="4" x14ac:dyDescent="0.25">
      <c r="A34" s="51" t="s">
        <v>126</v>
      </c>
      <c r="B34" s="52" t="s">
        <v>124</v>
      </c>
      <c r="C34" s="52" t="s">
        <v>166</v>
      </c>
      <c r="D34" s="52" t="s">
        <v>8</v>
      </c>
      <c r="E34" s="182">
        <f>E35</f>
        <v>180000</v>
      </c>
      <c r="F34" s="103">
        <f>F35</f>
        <v>180000</v>
      </c>
      <c r="G34" s="127"/>
    </row>
    <row r="35" spans="1:7" ht="39" customHeight="1" outlineLevel="5" x14ac:dyDescent="0.25">
      <c r="A35" s="51" t="s">
        <v>14</v>
      </c>
      <c r="B35" s="52" t="s">
        <v>124</v>
      </c>
      <c r="C35" s="52" t="s">
        <v>166</v>
      </c>
      <c r="D35" s="52" t="s">
        <v>15</v>
      </c>
      <c r="E35" s="182">
        <f>E36</f>
        <v>180000</v>
      </c>
      <c r="F35" s="103">
        <f>F36</f>
        <v>180000</v>
      </c>
      <c r="G35" s="127"/>
    </row>
    <row r="36" spans="1:7" ht="17.25" customHeight="1" outlineLevel="6" x14ac:dyDescent="0.25">
      <c r="A36" s="51" t="s">
        <v>16</v>
      </c>
      <c r="B36" s="52" t="s">
        <v>124</v>
      </c>
      <c r="C36" s="52" t="s">
        <v>166</v>
      </c>
      <c r="D36" s="52" t="s">
        <v>17</v>
      </c>
      <c r="E36" s="182">
        <v>180000</v>
      </c>
      <c r="F36" s="103">
        <v>180000</v>
      </c>
      <c r="G36" s="127"/>
    </row>
    <row r="37" spans="1:7" ht="58.5" customHeight="1" outlineLevel="1" x14ac:dyDescent="0.25">
      <c r="A37" s="51" t="s">
        <v>42</v>
      </c>
      <c r="B37" s="52" t="s">
        <v>43</v>
      </c>
      <c r="C37" s="52" t="s">
        <v>145</v>
      </c>
      <c r="D37" s="52" t="s">
        <v>8</v>
      </c>
      <c r="E37" s="182">
        <f>E38</f>
        <v>14554600</v>
      </c>
      <c r="F37" s="103">
        <f>F38</f>
        <v>14575600</v>
      </c>
      <c r="G37" s="127"/>
    </row>
    <row r="38" spans="1:7" outlineLevel="3" x14ac:dyDescent="0.25">
      <c r="A38" s="51" t="s">
        <v>241</v>
      </c>
      <c r="B38" s="52" t="s">
        <v>43</v>
      </c>
      <c r="C38" s="52" t="s">
        <v>146</v>
      </c>
      <c r="D38" s="52" t="s">
        <v>8</v>
      </c>
      <c r="E38" s="182">
        <f>E39</f>
        <v>14554600</v>
      </c>
      <c r="F38" s="103">
        <f>F39</f>
        <v>14575600</v>
      </c>
      <c r="G38" s="127"/>
    </row>
    <row r="39" spans="1:7" ht="38.25" customHeight="1" outlineLevel="4" x14ac:dyDescent="0.25">
      <c r="A39" s="51" t="s">
        <v>13</v>
      </c>
      <c r="B39" s="52" t="s">
        <v>43</v>
      </c>
      <c r="C39" s="52" t="s">
        <v>147</v>
      </c>
      <c r="D39" s="52" t="s">
        <v>8</v>
      </c>
      <c r="E39" s="182">
        <f>E40+E42</f>
        <v>14554600</v>
      </c>
      <c r="F39" s="103">
        <f>F40+F42</f>
        <v>14575600</v>
      </c>
      <c r="G39" s="127"/>
    </row>
    <row r="40" spans="1:7" ht="54.75" customHeight="1" outlineLevel="5" x14ac:dyDescent="0.25">
      <c r="A40" s="51" t="s">
        <v>14</v>
      </c>
      <c r="B40" s="52" t="s">
        <v>43</v>
      </c>
      <c r="C40" s="52" t="s">
        <v>147</v>
      </c>
      <c r="D40" s="52" t="s">
        <v>15</v>
      </c>
      <c r="E40" s="182">
        <f>E41</f>
        <v>14484600</v>
      </c>
      <c r="F40" s="103">
        <f>F41</f>
        <v>14484600</v>
      </c>
      <c r="G40" s="127"/>
    </row>
    <row r="41" spans="1:7" ht="17.25" customHeight="1" outlineLevel="6" x14ac:dyDescent="0.25">
      <c r="A41" s="51" t="s">
        <v>16</v>
      </c>
      <c r="B41" s="52" t="s">
        <v>43</v>
      </c>
      <c r="C41" s="52" t="s">
        <v>147</v>
      </c>
      <c r="D41" s="52" t="s">
        <v>17</v>
      </c>
      <c r="E41" s="182">
        <v>14484600</v>
      </c>
      <c r="F41" s="103">
        <v>14484600</v>
      </c>
      <c r="G41" s="127"/>
    </row>
    <row r="42" spans="1:7" ht="17.25" customHeight="1" outlineLevel="5" x14ac:dyDescent="0.25">
      <c r="A42" s="51" t="s">
        <v>18</v>
      </c>
      <c r="B42" s="52" t="s">
        <v>43</v>
      </c>
      <c r="C42" s="52" t="s">
        <v>147</v>
      </c>
      <c r="D42" s="52" t="s">
        <v>19</v>
      </c>
      <c r="E42" s="182">
        <f>E43</f>
        <v>70000</v>
      </c>
      <c r="F42" s="103">
        <f>F43</f>
        <v>91000</v>
      </c>
      <c r="G42" s="127"/>
    </row>
    <row r="43" spans="1:7" ht="37.5" outlineLevel="6" x14ac:dyDescent="0.25">
      <c r="A43" s="51" t="s">
        <v>20</v>
      </c>
      <c r="B43" s="52" t="s">
        <v>43</v>
      </c>
      <c r="C43" s="52" t="s">
        <v>147</v>
      </c>
      <c r="D43" s="52" t="s">
        <v>21</v>
      </c>
      <c r="E43" s="182">
        <v>70000</v>
      </c>
      <c r="F43" s="103">
        <v>91000</v>
      </c>
      <c r="G43" s="127"/>
    </row>
    <row r="44" spans="1:7" outlineLevel="6" x14ac:dyDescent="0.25">
      <c r="A44" s="51" t="s">
        <v>317</v>
      </c>
      <c r="B44" s="52" t="s">
        <v>318</v>
      </c>
      <c r="C44" s="52" t="s">
        <v>145</v>
      </c>
      <c r="D44" s="52" t="s">
        <v>8</v>
      </c>
      <c r="E44" s="182">
        <f t="shared" ref="E44:F48" si="1">E45</f>
        <v>22997</v>
      </c>
      <c r="F44" s="103">
        <f t="shared" si="1"/>
        <v>246362</v>
      </c>
      <c r="G44" s="127"/>
    </row>
    <row r="45" spans="1:7" ht="18" customHeight="1" outlineLevel="6" x14ac:dyDescent="0.25">
      <c r="A45" s="51" t="s">
        <v>154</v>
      </c>
      <c r="B45" s="52" t="s">
        <v>318</v>
      </c>
      <c r="C45" s="52" t="s">
        <v>146</v>
      </c>
      <c r="D45" s="52" t="s">
        <v>8</v>
      </c>
      <c r="E45" s="182">
        <f t="shared" si="1"/>
        <v>22997</v>
      </c>
      <c r="F45" s="103">
        <f t="shared" si="1"/>
        <v>246362</v>
      </c>
      <c r="G45" s="127"/>
    </row>
    <row r="46" spans="1:7" outlineLevel="6" x14ac:dyDescent="0.25">
      <c r="A46" s="51" t="s">
        <v>336</v>
      </c>
      <c r="B46" s="52" t="s">
        <v>318</v>
      </c>
      <c r="C46" s="52" t="s">
        <v>335</v>
      </c>
      <c r="D46" s="52" t="s">
        <v>8</v>
      </c>
      <c r="E46" s="182">
        <f t="shared" si="1"/>
        <v>22997</v>
      </c>
      <c r="F46" s="103">
        <f t="shared" si="1"/>
        <v>246362</v>
      </c>
      <c r="G46" s="127"/>
    </row>
    <row r="47" spans="1:7" ht="73.5" customHeight="1" outlineLevel="6" x14ac:dyDescent="0.25">
      <c r="A47" s="51" t="s">
        <v>517</v>
      </c>
      <c r="B47" s="52" t="s">
        <v>318</v>
      </c>
      <c r="C47" s="52" t="s">
        <v>346</v>
      </c>
      <c r="D47" s="52" t="s">
        <v>8</v>
      </c>
      <c r="E47" s="182">
        <f t="shared" si="1"/>
        <v>22997</v>
      </c>
      <c r="F47" s="103">
        <f t="shared" si="1"/>
        <v>246362</v>
      </c>
      <c r="G47" s="127"/>
    </row>
    <row r="48" spans="1:7" ht="18" customHeight="1" outlineLevel="6" x14ac:dyDescent="0.25">
      <c r="A48" s="51" t="s">
        <v>18</v>
      </c>
      <c r="B48" s="52" t="s">
        <v>318</v>
      </c>
      <c r="C48" s="52" t="s">
        <v>346</v>
      </c>
      <c r="D48" s="52" t="s">
        <v>19</v>
      </c>
      <c r="E48" s="182">
        <f t="shared" si="1"/>
        <v>22997</v>
      </c>
      <c r="F48" s="103">
        <f t="shared" si="1"/>
        <v>246362</v>
      </c>
      <c r="G48" s="127"/>
    </row>
    <row r="49" spans="1:7" ht="37.5" outlineLevel="6" x14ac:dyDescent="0.25">
      <c r="A49" s="51" t="s">
        <v>20</v>
      </c>
      <c r="B49" s="52" t="s">
        <v>318</v>
      </c>
      <c r="C49" s="52" t="s">
        <v>346</v>
      </c>
      <c r="D49" s="52" t="s">
        <v>21</v>
      </c>
      <c r="E49" s="182">
        <v>22997</v>
      </c>
      <c r="F49" s="103">
        <v>246362</v>
      </c>
      <c r="G49" s="127"/>
    </row>
    <row r="50" spans="1:7" ht="39" customHeight="1" outlineLevel="1" x14ac:dyDescent="0.25">
      <c r="A50" s="51" t="s">
        <v>11</v>
      </c>
      <c r="B50" s="52" t="s">
        <v>12</v>
      </c>
      <c r="C50" s="52" t="s">
        <v>145</v>
      </c>
      <c r="D50" s="52" t="s">
        <v>8</v>
      </c>
      <c r="E50" s="182">
        <f>E51</f>
        <v>8404007</v>
      </c>
      <c r="F50" s="103">
        <f>F51</f>
        <v>8404007</v>
      </c>
      <c r="G50" s="127"/>
    </row>
    <row r="51" spans="1:7" outlineLevel="3" x14ac:dyDescent="0.25">
      <c r="A51" s="51" t="s">
        <v>241</v>
      </c>
      <c r="B51" s="52" t="s">
        <v>12</v>
      </c>
      <c r="C51" s="52" t="s">
        <v>146</v>
      </c>
      <c r="D51" s="52" t="s">
        <v>8</v>
      </c>
      <c r="E51" s="182">
        <f>E52+E59+E62</f>
        <v>8404007</v>
      </c>
      <c r="F51" s="103">
        <f>F52+F59+F62</f>
        <v>8404007</v>
      </c>
      <c r="G51" s="127"/>
    </row>
    <row r="52" spans="1:7" ht="39" customHeight="1" outlineLevel="4" x14ac:dyDescent="0.25">
      <c r="A52" s="51" t="s">
        <v>13</v>
      </c>
      <c r="B52" s="52" t="s">
        <v>12</v>
      </c>
      <c r="C52" s="52" t="s">
        <v>147</v>
      </c>
      <c r="D52" s="52" t="s">
        <v>8</v>
      </c>
      <c r="E52" s="182">
        <f>E53+E55+E57</f>
        <v>6529609</v>
      </c>
      <c r="F52" s="103">
        <f>F53+F55+F57</f>
        <v>6529609</v>
      </c>
      <c r="G52" s="127"/>
    </row>
    <row r="53" spans="1:7" ht="55.5" customHeight="1" outlineLevel="5" x14ac:dyDescent="0.25">
      <c r="A53" s="51" t="s">
        <v>14</v>
      </c>
      <c r="B53" s="52" t="s">
        <v>12</v>
      </c>
      <c r="C53" s="52" t="s">
        <v>147</v>
      </c>
      <c r="D53" s="52" t="s">
        <v>15</v>
      </c>
      <c r="E53" s="182">
        <f>E54</f>
        <v>6358209</v>
      </c>
      <c r="F53" s="103">
        <f>F54</f>
        <v>6358209</v>
      </c>
      <c r="G53" s="127"/>
    </row>
    <row r="54" spans="1:7" ht="18" customHeight="1" outlineLevel="6" x14ac:dyDescent="0.25">
      <c r="A54" s="51" t="s">
        <v>16</v>
      </c>
      <c r="B54" s="52" t="s">
        <v>12</v>
      </c>
      <c r="C54" s="52" t="s">
        <v>147</v>
      </c>
      <c r="D54" s="52" t="s">
        <v>17</v>
      </c>
      <c r="E54" s="182">
        <v>6358209</v>
      </c>
      <c r="F54" s="103">
        <v>6358209</v>
      </c>
      <c r="G54" s="127"/>
    </row>
    <row r="55" spans="1:7" ht="18" customHeight="1" outlineLevel="5" x14ac:dyDescent="0.25">
      <c r="A55" s="51" t="s">
        <v>18</v>
      </c>
      <c r="B55" s="52" t="s">
        <v>12</v>
      </c>
      <c r="C55" s="52" t="s">
        <v>147</v>
      </c>
      <c r="D55" s="52" t="s">
        <v>19</v>
      </c>
      <c r="E55" s="182">
        <f>E56</f>
        <v>170400</v>
      </c>
      <c r="F55" s="103">
        <f>F56</f>
        <v>170400</v>
      </c>
      <c r="G55" s="127"/>
    </row>
    <row r="56" spans="1:7" ht="37.5" outlineLevel="6" x14ac:dyDescent="0.25">
      <c r="A56" s="51" t="s">
        <v>20</v>
      </c>
      <c r="B56" s="52" t="s">
        <v>12</v>
      </c>
      <c r="C56" s="52" t="s">
        <v>147</v>
      </c>
      <c r="D56" s="52" t="s">
        <v>21</v>
      </c>
      <c r="E56" s="182">
        <v>170400</v>
      </c>
      <c r="F56" s="103">
        <v>170400</v>
      </c>
      <c r="G56" s="127"/>
    </row>
    <row r="57" spans="1:7" outlineLevel="5" x14ac:dyDescent="0.25">
      <c r="A57" s="51" t="s">
        <v>22</v>
      </c>
      <c r="B57" s="52" t="s">
        <v>12</v>
      </c>
      <c r="C57" s="52" t="s">
        <v>147</v>
      </c>
      <c r="D57" s="52" t="s">
        <v>23</v>
      </c>
      <c r="E57" s="182">
        <f>E58</f>
        <v>1000</v>
      </c>
      <c r="F57" s="103">
        <f>F58</f>
        <v>1000</v>
      </c>
      <c r="G57" s="127"/>
    </row>
    <row r="58" spans="1:7" outlineLevel="6" x14ac:dyDescent="0.25">
      <c r="A58" s="51" t="s">
        <v>24</v>
      </c>
      <c r="B58" s="52" t="s">
        <v>12</v>
      </c>
      <c r="C58" s="52" t="s">
        <v>147</v>
      </c>
      <c r="D58" s="52" t="s">
        <v>25</v>
      </c>
      <c r="E58" s="182">
        <v>1000</v>
      </c>
      <c r="F58" s="103">
        <v>1000</v>
      </c>
      <c r="G58" s="127"/>
    </row>
    <row r="59" spans="1:7" outlineLevel="4" x14ac:dyDescent="0.25">
      <c r="A59" s="51" t="s">
        <v>242</v>
      </c>
      <c r="B59" s="52" t="s">
        <v>12</v>
      </c>
      <c r="C59" s="52" t="s">
        <v>167</v>
      </c>
      <c r="D59" s="52" t="s">
        <v>8</v>
      </c>
      <c r="E59" s="182">
        <f>E60</f>
        <v>1194679</v>
      </c>
      <c r="F59" s="103">
        <f>F60</f>
        <v>1194679</v>
      </c>
      <c r="G59" s="127"/>
    </row>
    <row r="60" spans="1:7" ht="56.25" customHeight="1" outlineLevel="5" x14ac:dyDescent="0.25">
      <c r="A60" s="51" t="s">
        <v>14</v>
      </c>
      <c r="B60" s="52" t="s">
        <v>12</v>
      </c>
      <c r="C60" s="52" t="s">
        <v>167</v>
      </c>
      <c r="D60" s="52" t="s">
        <v>15</v>
      </c>
      <c r="E60" s="182">
        <f>E61</f>
        <v>1194679</v>
      </c>
      <c r="F60" s="103">
        <f>F61</f>
        <v>1194679</v>
      </c>
      <c r="G60" s="127"/>
    </row>
    <row r="61" spans="1:7" ht="17.25" customHeight="1" outlineLevel="6" x14ac:dyDescent="0.25">
      <c r="A61" s="51" t="s">
        <v>16</v>
      </c>
      <c r="B61" s="52" t="s">
        <v>12</v>
      </c>
      <c r="C61" s="52" t="s">
        <v>167</v>
      </c>
      <c r="D61" s="52" t="s">
        <v>17</v>
      </c>
      <c r="E61" s="182">
        <v>1194679</v>
      </c>
      <c r="F61" s="103">
        <v>1194679</v>
      </c>
      <c r="G61" s="127"/>
    </row>
    <row r="62" spans="1:7" ht="17.25" customHeight="1" outlineLevel="4" x14ac:dyDescent="0.25">
      <c r="A62" s="51" t="s">
        <v>44</v>
      </c>
      <c r="B62" s="52" t="s">
        <v>12</v>
      </c>
      <c r="C62" s="52" t="s">
        <v>151</v>
      </c>
      <c r="D62" s="52" t="s">
        <v>8</v>
      </c>
      <c r="E62" s="182">
        <f>E63</f>
        <v>679719</v>
      </c>
      <c r="F62" s="103">
        <f>F63</f>
        <v>679719</v>
      </c>
      <c r="G62" s="127"/>
    </row>
    <row r="63" spans="1:7" ht="55.5" customHeight="1" outlineLevel="5" x14ac:dyDescent="0.25">
      <c r="A63" s="51" t="s">
        <v>14</v>
      </c>
      <c r="B63" s="52" t="s">
        <v>12</v>
      </c>
      <c r="C63" s="52" t="s">
        <v>151</v>
      </c>
      <c r="D63" s="52" t="s">
        <v>15</v>
      </c>
      <c r="E63" s="182">
        <f>E64</f>
        <v>679719</v>
      </c>
      <c r="F63" s="103">
        <f>F64</f>
        <v>679719</v>
      </c>
      <c r="G63" s="127"/>
    </row>
    <row r="64" spans="1:7" ht="17.25" customHeight="1" outlineLevel="6" x14ac:dyDescent="0.25">
      <c r="A64" s="51" t="s">
        <v>16</v>
      </c>
      <c r="B64" s="52" t="s">
        <v>12</v>
      </c>
      <c r="C64" s="52" t="s">
        <v>151</v>
      </c>
      <c r="D64" s="52" t="s">
        <v>17</v>
      </c>
      <c r="E64" s="182">
        <v>679719</v>
      </c>
      <c r="F64" s="103">
        <v>679719</v>
      </c>
      <c r="G64" s="127"/>
    </row>
    <row r="65" spans="1:7" outlineLevel="6" x14ac:dyDescent="0.25">
      <c r="A65" s="51" t="s">
        <v>26</v>
      </c>
      <c r="B65" s="52" t="s">
        <v>27</v>
      </c>
      <c r="C65" s="52" t="s">
        <v>145</v>
      </c>
      <c r="D65" s="52" t="s">
        <v>8</v>
      </c>
      <c r="E65" s="182">
        <f>E66+E82+E87+E95+E102</f>
        <v>45208913.759999998</v>
      </c>
      <c r="F65" s="103">
        <f>F66+F82+F87+F95+F102</f>
        <v>41840969.759999998</v>
      </c>
      <c r="G65" s="127"/>
    </row>
    <row r="66" spans="1:7" ht="38.25" customHeight="1" outlineLevel="4" x14ac:dyDescent="0.25">
      <c r="A66" s="96" t="s">
        <v>474</v>
      </c>
      <c r="B66" s="72" t="s">
        <v>27</v>
      </c>
      <c r="C66" s="72" t="s">
        <v>148</v>
      </c>
      <c r="D66" s="72" t="s">
        <v>8</v>
      </c>
      <c r="E66" s="182">
        <f>E67+E74</f>
        <v>13996867</v>
      </c>
      <c r="F66" s="103">
        <f>F67+F74</f>
        <v>13858923</v>
      </c>
      <c r="G66" s="127"/>
    </row>
    <row r="67" spans="1:7" ht="39.75" customHeight="1" outlineLevel="5" x14ac:dyDescent="0.25">
      <c r="A67" s="51" t="s">
        <v>258</v>
      </c>
      <c r="B67" s="52" t="s">
        <v>27</v>
      </c>
      <c r="C67" s="52" t="s">
        <v>400</v>
      </c>
      <c r="D67" s="52" t="s">
        <v>8</v>
      </c>
      <c r="E67" s="182">
        <f>E68+E71</f>
        <v>311385</v>
      </c>
      <c r="F67" s="103">
        <f>F68+F71</f>
        <v>311385</v>
      </c>
      <c r="G67" s="127"/>
    </row>
    <row r="68" spans="1:7" outlineLevel="6" x14ac:dyDescent="0.25">
      <c r="A68" s="51" t="s">
        <v>412</v>
      </c>
      <c r="B68" s="52" t="s">
        <v>27</v>
      </c>
      <c r="C68" s="52" t="s">
        <v>401</v>
      </c>
      <c r="D68" s="52" t="s">
        <v>8</v>
      </c>
      <c r="E68" s="182">
        <f>E69</f>
        <v>261385</v>
      </c>
      <c r="F68" s="103">
        <f>F69</f>
        <v>261385</v>
      </c>
      <c r="G68" s="127"/>
    </row>
    <row r="69" spans="1:7" ht="18" customHeight="1" outlineLevel="4" x14ac:dyDescent="0.25">
      <c r="A69" s="51" t="s">
        <v>18</v>
      </c>
      <c r="B69" s="52" t="s">
        <v>27</v>
      </c>
      <c r="C69" s="52" t="s">
        <v>401</v>
      </c>
      <c r="D69" s="52" t="s">
        <v>19</v>
      </c>
      <c r="E69" s="182">
        <f>E70</f>
        <v>261385</v>
      </c>
      <c r="F69" s="103">
        <f>F70</f>
        <v>261385</v>
      </c>
      <c r="G69" s="127"/>
    </row>
    <row r="70" spans="1:7" ht="37.5" outlineLevel="5" x14ac:dyDescent="0.25">
      <c r="A70" s="51" t="s">
        <v>20</v>
      </c>
      <c r="B70" s="52" t="s">
        <v>27</v>
      </c>
      <c r="C70" s="52" t="s">
        <v>401</v>
      </c>
      <c r="D70" s="52" t="s">
        <v>21</v>
      </c>
      <c r="E70" s="182">
        <f>212385+19000+30000</f>
        <v>261385</v>
      </c>
      <c r="F70" s="103">
        <v>261385</v>
      </c>
      <c r="G70" s="127"/>
    </row>
    <row r="71" spans="1:7" outlineLevel="6" x14ac:dyDescent="0.25">
      <c r="A71" s="51" t="s">
        <v>413</v>
      </c>
      <c r="B71" s="52" t="s">
        <v>27</v>
      </c>
      <c r="C71" s="52" t="s">
        <v>414</v>
      </c>
      <c r="D71" s="52" t="s">
        <v>8</v>
      </c>
      <c r="E71" s="182">
        <f>E72</f>
        <v>50000</v>
      </c>
      <c r="F71" s="103">
        <f>F72</f>
        <v>50000</v>
      </c>
      <c r="G71" s="127"/>
    </row>
    <row r="72" spans="1:7" ht="18" customHeight="1" outlineLevel="5" x14ac:dyDescent="0.25">
      <c r="A72" s="51" t="s">
        <v>18</v>
      </c>
      <c r="B72" s="52" t="s">
        <v>27</v>
      </c>
      <c r="C72" s="52" t="s">
        <v>414</v>
      </c>
      <c r="D72" s="52" t="s">
        <v>19</v>
      </c>
      <c r="E72" s="182">
        <f>E73</f>
        <v>50000</v>
      </c>
      <c r="F72" s="103">
        <f>F73</f>
        <v>50000</v>
      </c>
      <c r="G72" s="127"/>
    </row>
    <row r="73" spans="1:7" ht="37.5" outlineLevel="6" x14ac:dyDescent="0.25">
      <c r="A73" s="51" t="s">
        <v>20</v>
      </c>
      <c r="B73" s="52" t="s">
        <v>27</v>
      </c>
      <c r="C73" s="52" t="s">
        <v>414</v>
      </c>
      <c r="D73" s="52" t="s">
        <v>21</v>
      </c>
      <c r="E73" s="182">
        <v>50000</v>
      </c>
      <c r="F73" s="103">
        <v>50000</v>
      </c>
      <c r="G73" s="127"/>
    </row>
    <row r="74" spans="1:7" ht="37.5" outlineLevel="4" x14ac:dyDescent="0.25">
      <c r="A74" s="51" t="s">
        <v>260</v>
      </c>
      <c r="B74" s="52" t="s">
        <v>27</v>
      </c>
      <c r="C74" s="52" t="s">
        <v>276</v>
      </c>
      <c r="D74" s="52" t="s">
        <v>8</v>
      </c>
      <c r="E74" s="182">
        <f>E75</f>
        <v>13685482</v>
      </c>
      <c r="F74" s="103">
        <f>F75</f>
        <v>13547538</v>
      </c>
      <c r="G74" s="127"/>
    </row>
    <row r="75" spans="1:7" ht="39" customHeight="1" outlineLevel="5" x14ac:dyDescent="0.25">
      <c r="A75" s="51" t="s">
        <v>46</v>
      </c>
      <c r="B75" s="52" t="s">
        <v>27</v>
      </c>
      <c r="C75" s="52" t="s">
        <v>152</v>
      </c>
      <c r="D75" s="52" t="s">
        <v>8</v>
      </c>
      <c r="E75" s="182">
        <f>E76+E78+E80</f>
        <v>13685482</v>
      </c>
      <c r="F75" s="103">
        <f>F76+F78+F80</f>
        <v>13547538</v>
      </c>
      <c r="G75" s="127"/>
    </row>
    <row r="76" spans="1:7" ht="55.5" customHeight="1" outlineLevel="6" x14ac:dyDescent="0.25">
      <c r="A76" s="51" t="s">
        <v>14</v>
      </c>
      <c r="B76" s="52" t="s">
        <v>27</v>
      </c>
      <c r="C76" s="52" t="s">
        <v>152</v>
      </c>
      <c r="D76" s="52" t="s">
        <v>15</v>
      </c>
      <c r="E76" s="182">
        <f>E77</f>
        <v>6992000</v>
      </c>
      <c r="F76" s="103">
        <f>F77</f>
        <v>6992000</v>
      </c>
      <c r="G76" s="127"/>
    </row>
    <row r="77" spans="1:7" outlineLevel="5" x14ac:dyDescent="0.25">
      <c r="A77" s="51" t="s">
        <v>47</v>
      </c>
      <c r="B77" s="52" t="s">
        <v>27</v>
      </c>
      <c r="C77" s="52" t="s">
        <v>152</v>
      </c>
      <c r="D77" s="52" t="s">
        <v>48</v>
      </c>
      <c r="E77" s="182">
        <v>6992000</v>
      </c>
      <c r="F77" s="103">
        <v>6992000</v>
      </c>
      <c r="G77" s="127"/>
    </row>
    <row r="78" spans="1:7" ht="18" customHeight="1" outlineLevel="6" x14ac:dyDescent="0.25">
      <c r="A78" s="51" t="s">
        <v>18</v>
      </c>
      <c r="B78" s="52" t="s">
        <v>27</v>
      </c>
      <c r="C78" s="52" t="s">
        <v>152</v>
      </c>
      <c r="D78" s="52" t="s">
        <v>19</v>
      </c>
      <c r="E78" s="182">
        <f>E79</f>
        <v>5967312</v>
      </c>
      <c r="F78" s="103">
        <f>F79</f>
        <v>5829368</v>
      </c>
      <c r="G78" s="127"/>
    </row>
    <row r="79" spans="1:7" ht="37.5" outlineLevel="5" x14ac:dyDescent="0.25">
      <c r="A79" s="51" t="s">
        <v>20</v>
      </c>
      <c r="B79" s="52" t="s">
        <v>27</v>
      </c>
      <c r="C79" s="52" t="s">
        <v>152</v>
      </c>
      <c r="D79" s="52" t="s">
        <v>21</v>
      </c>
      <c r="E79" s="182">
        <f>6717782-750470</f>
        <v>5967312</v>
      </c>
      <c r="F79" s="103">
        <f>6549838-720470</f>
        <v>5829368</v>
      </c>
      <c r="G79" s="127"/>
    </row>
    <row r="80" spans="1:7" outlineLevel="6" x14ac:dyDescent="0.25">
      <c r="A80" s="51" t="s">
        <v>22</v>
      </c>
      <c r="B80" s="52" t="s">
        <v>27</v>
      </c>
      <c r="C80" s="52" t="s">
        <v>152</v>
      </c>
      <c r="D80" s="52" t="s">
        <v>23</v>
      </c>
      <c r="E80" s="182">
        <f>E81</f>
        <v>726170</v>
      </c>
      <c r="F80" s="103">
        <f>F81</f>
        <v>726170</v>
      </c>
      <c r="G80" s="127"/>
    </row>
    <row r="81" spans="1:7" outlineLevel="2" x14ac:dyDescent="0.25">
      <c r="A81" s="51" t="s">
        <v>24</v>
      </c>
      <c r="B81" s="52" t="s">
        <v>27</v>
      </c>
      <c r="C81" s="52" t="s">
        <v>152</v>
      </c>
      <c r="D81" s="52" t="s">
        <v>25</v>
      </c>
      <c r="E81" s="182">
        <v>726170</v>
      </c>
      <c r="F81" s="103">
        <v>726170</v>
      </c>
      <c r="G81" s="127"/>
    </row>
    <row r="82" spans="1:7" ht="37.5" outlineLevel="4" x14ac:dyDescent="0.25">
      <c r="A82" s="96" t="s">
        <v>543</v>
      </c>
      <c r="B82" s="72" t="s">
        <v>27</v>
      </c>
      <c r="C82" s="72" t="s">
        <v>153</v>
      </c>
      <c r="D82" s="72" t="s">
        <v>8</v>
      </c>
      <c r="E82" s="182">
        <f t="shared" ref="E82:F85" si="2">E83</f>
        <v>50000</v>
      </c>
      <c r="F82" s="103">
        <f t="shared" si="2"/>
        <v>50000</v>
      </c>
      <c r="G82" s="127"/>
    </row>
    <row r="83" spans="1:7" ht="21" customHeight="1" outlineLevel="5" x14ac:dyDescent="0.25">
      <c r="A83" s="51" t="s">
        <v>415</v>
      </c>
      <c r="B83" s="52" t="s">
        <v>27</v>
      </c>
      <c r="C83" s="52" t="s">
        <v>278</v>
      </c>
      <c r="D83" s="52" t="s">
        <v>8</v>
      </c>
      <c r="E83" s="182">
        <f t="shared" si="2"/>
        <v>50000</v>
      </c>
      <c r="F83" s="103">
        <f t="shared" si="2"/>
        <v>50000</v>
      </c>
      <c r="G83" s="127"/>
    </row>
    <row r="84" spans="1:7" ht="18" customHeight="1" outlineLevel="6" x14ac:dyDescent="0.25">
      <c r="A84" s="51" t="s">
        <v>416</v>
      </c>
      <c r="B84" s="52" t="s">
        <v>27</v>
      </c>
      <c r="C84" s="52" t="s">
        <v>417</v>
      </c>
      <c r="D84" s="52" t="s">
        <v>8</v>
      </c>
      <c r="E84" s="182">
        <f t="shared" si="2"/>
        <v>50000</v>
      </c>
      <c r="F84" s="103">
        <f t="shared" si="2"/>
        <v>50000</v>
      </c>
      <c r="G84" s="127"/>
    </row>
    <row r="85" spans="1:7" ht="18" customHeight="1" outlineLevel="6" x14ac:dyDescent="0.25">
      <c r="A85" s="51" t="s">
        <v>18</v>
      </c>
      <c r="B85" s="52" t="s">
        <v>27</v>
      </c>
      <c r="C85" s="52" t="s">
        <v>417</v>
      </c>
      <c r="D85" s="52" t="s">
        <v>19</v>
      </c>
      <c r="E85" s="182">
        <f t="shared" si="2"/>
        <v>50000</v>
      </c>
      <c r="F85" s="103">
        <f t="shared" si="2"/>
        <v>50000</v>
      </c>
      <c r="G85" s="127"/>
    </row>
    <row r="86" spans="1:7" ht="41.25" customHeight="1" outlineLevel="6" x14ac:dyDescent="0.25">
      <c r="A86" s="51" t="s">
        <v>20</v>
      </c>
      <c r="B86" s="52" t="s">
        <v>27</v>
      </c>
      <c r="C86" s="52" t="s">
        <v>417</v>
      </c>
      <c r="D86" s="52" t="s">
        <v>21</v>
      </c>
      <c r="E86" s="182">
        <v>50000</v>
      </c>
      <c r="F86" s="103">
        <v>50000</v>
      </c>
      <c r="G86" s="127"/>
    </row>
    <row r="87" spans="1:7" ht="38.25" customHeight="1" outlineLevel="6" x14ac:dyDescent="0.25">
      <c r="A87" s="96" t="s">
        <v>544</v>
      </c>
      <c r="B87" s="72" t="s">
        <v>27</v>
      </c>
      <c r="C87" s="72" t="s">
        <v>402</v>
      </c>
      <c r="D87" s="72" t="s">
        <v>8</v>
      </c>
      <c r="E87" s="182">
        <f>E88</f>
        <v>1548221</v>
      </c>
      <c r="F87" s="103">
        <f>F88</f>
        <v>1518221</v>
      </c>
      <c r="G87" s="127"/>
    </row>
    <row r="88" spans="1:7" ht="37.5" outlineLevel="6" x14ac:dyDescent="0.25">
      <c r="A88" s="54" t="s">
        <v>418</v>
      </c>
      <c r="B88" s="52" t="s">
        <v>27</v>
      </c>
      <c r="C88" s="52" t="s">
        <v>404</v>
      </c>
      <c r="D88" s="52" t="s">
        <v>8</v>
      </c>
      <c r="E88" s="182">
        <f>E89+E92</f>
        <v>1548221</v>
      </c>
      <c r="F88" s="103">
        <f>F89+F92</f>
        <v>1518221</v>
      </c>
      <c r="G88" s="127"/>
    </row>
    <row r="89" spans="1:7" ht="39.75" customHeight="1" outlineLevel="6" x14ac:dyDescent="0.25">
      <c r="A89" s="54" t="s">
        <v>419</v>
      </c>
      <c r="B89" s="52" t="s">
        <v>27</v>
      </c>
      <c r="C89" s="52" t="s">
        <v>420</v>
      </c>
      <c r="D89" s="52" t="s">
        <v>8</v>
      </c>
      <c r="E89" s="182">
        <f>E90</f>
        <v>1505721</v>
      </c>
      <c r="F89" s="103">
        <f>F90</f>
        <v>1475721</v>
      </c>
      <c r="G89" s="127"/>
    </row>
    <row r="90" spans="1:7" ht="16.5" customHeight="1" outlineLevel="6" x14ac:dyDescent="0.25">
      <c r="A90" s="51" t="s">
        <v>18</v>
      </c>
      <c r="B90" s="52" t="s">
        <v>27</v>
      </c>
      <c r="C90" s="52" t="s">
        <v>420</v>
      </c>
      <c r="D90" s="52" t="s">
        <v>19</v>
      </c>
      <c r="E90" s="182">
        <f>E91</f>
        <v>1505721</v>
      </c>
      <c r="F90" s="103">
        <f>F91</f>
        <v>1475721</v>
      </c>
      <c r="G90" s="127"/>
    </row>
    <row r="91" spans="1:7" ht="37.5" outlineLevel="6" x14ac:dyDescent="0.25">
      <c r="A91" s="51" t="s">
        <v>20</v>
      </c>
      <c r="B91" s="52" t="s">
        <v>27</v>
      </c>
      <c r="C91" s="52" t="s">
        <v>420</v>
      </c>
      <c r="D91" s="52" t="s">
        <v>21</v>
      </c>
      <c r="E91" s="182">
        <f>240000+515251+750470</f>
        <v>1505721</v>
      </c>
      <c r="F91" s="103">
        <f>755251+720470</f>
        <v>1475721</v>
      </c>
      <c r="G91" s="127"/>
    </row>
    <row r="92" spans="1:7" ht="19.5" customHeight="1" outlineLevel="6" x14ac:dyDescent="0.25">
      <c r="A92" s="54" t="s">
        <v>421</v>
      </c>
      <c r="B92" s="52" t="s">
        <v>27</v>
      </c>
      <c r="C92" s="52" t="s">
        <v>405</v>
      </c>
      <c r="D92" s="52" t="s">
        <v>8</v>
      </c>
      <c r="E92" s="182">
        <f>E93</f>
        <v>42500</v>
      </c>
      <c r="F92" s="103">
        <f>F93</f>
        <v>42500</v>
      </c>
      <c r="G92" s="127"/>
    </row>
    <row r="93" spans="1:7" ht="17.25" customHeight="1" outlineLevel="6" x14ac:dyDescent="0.25">
      <c r="A93" s="51" t="s">
        <v>18</v>
      </c>
      <c r="B93" s="52" t="s">
        <v>27</v>
      </c>
      <c r="C93" s="52" t="s">
        <v>405</v>
      </c>
      <c r="D93" s="52" t="s">
        <v>19</v>
      </c>
      <c r="E93" s="182">
        <f>E94</f>
        <v>42500</v>
      </c>
      <c r="F93" s="103">
        <f>F94</f>
        <v>42500</v>
      </c>
      <c r="G93" s="127"/>
    </row>
    <row r="94" spans="1:7" ht="37.5" outlineLevel="6" x14ac:dyDescent="0.25">
      <c r="A94" s="51" t="s">
        <v>20</v>
      </c>
      <c r="B94" s="52" t="s">
        <v>27</v>
      </c>
      <c r="C94" s="52" t="s">
        <v>405</v>
      </c>
      <c r="D94" s="52" t="s">
        <v>21</v>
      </c>
      <c r="E94" s="182">
        <v>42500</v>
      </c>
      <c r="F94" s="103">
        <v>42500</v>
      </c>
      <c r="G94" s="127"/>
    </row>
    <row r="95" spans="1:7" ht="39.75" customHeight="1" outlineLevel="4" x14ac:dyDescent="0.25">
      <c r="A95" s="96" t="s">
        <v>475</v>
      </c>
      <c r="B95" s="72" t="s">
        <v>27</v>
      </c>
      <c r="C95" s="72" t="s">
        <v>422</v>
      </c>
      <c r="D95" s="72" t="s">
        <v>8</v>
      </c>
      <c r="E95" s="182">
        <f>E96</f>
        <v>3840000</v>
      </c>
      <c r="F95" s="103">
        <f>F96</f>
        <v>640000</v>
      </c>
      <c r="G95" s="127"/>
    </row>
    <row r="96" spans="1:7" ht="39.75" customHeight="1" outlineLevel="5" x14ac:dyDescent="0.25">
      <c r="A96" s="51" t="s">
        <v>259</v>
      </c>
      <c r="B96" s="52" t="s">
        <v>27</v>
      </c>
      <c r="C96" s="52" t="s">
        <v>423</v>
      </c>
      <c r="D96" s="52" t="s">
        <v>8</v>
      </c>
      <c r="E96" s="182">
        <f>E97</f>
        <v>3840000</v>
      </c>
      <c r="F96" s="103">
        <f>F97</f>
        <v>640000</v>
      </c>
      <c r="G96" s="127"/>
    </row>
    <row r="97" spans="1:7" ht="36" customHeight="1" outlineLevel="6" x14ac:dyDescent="0.25">
      <c r="A97" s="51" t="s">
        <v>45</v>
      </c>
      <c r="B97" s="52" t="s">
        <v>27</v>
      </c>
      <c r="C97" s="52" t="s">
        <v>424</v>
      </c>
      <c r="D97" s="52" t="s">
        <v>8</v>
      </c>
      <c r="E97" s="182">
        <f>E98+E100</f>
        <v>3840000</v>
      </c>
      <c r="F97" s="103">
        <f>F98+F100</f>
        <v>640000</v>
      </c>
      <c r="G97" s="127"/>
    </row>
    <row r="98" spans="1:7" ht="16.5" customHeight="1" outlineLevel="5" x14ac:dyDescent="0.25">
      <c r="A98" s="51" t="s">
        <v>18</v>
      </c>
      <c r="B98" s="52" t="s">
        <v>27</v>
      </c>
      <c r="C98" s="52" t="s">
        <v>424</v>
      </c>
      <c r="D98" s="52" t="s">
        <v>19</v>
      </c>
      <c r="E98" s="182">
        <f>E99</f>
        <v>3700000</v>
      </c>
      <c r="F98" s="103">
        <f>F99</f>
        <v>500000</v>
      </c>
      <c r="G98" s="127"/>
    </row>
    <row r="99" spans="1:7" ht="37.5" outlineLevel="6" x14ac:dyDescent="0.25">
      <c r="A99" s="51" t="s">
        <v>20</v>
      </c>
      <c r="B99" s="52" t="s">
        <v>27</v>
      </c>
      <c r="C99" s="52" t="s">
        <v>424</v>
      </c>
      <c r="D99" s="52" t="s">
        <v>21</v>
      </c>
      <c r="E99" s="182">
        <v>3700000</v>
      </c>
      <c r="F99" s="103">
        <v>500000</v>
      </c>
      <c r="G99" s="127"/>
    </row>
    <row r="100" spans="1:7" ht="19.5" customHeight="1" outlineLevel="4" x14ac:dyDescent="0.25">
      <c r="A100" s="51" t="s">
        <v>22</v>
      </c>
      <c r="B100" s="52" t="s">
        <v>27</v>
      </c>
      <c r="C100" s="52" t="s">
        <v>424</v>
      </c>
      <c r="D100" s="52" t="s">
        <v>23</v>
      </c>
      <c r="E100" s="182">
        <f>E101</f>
        <v>140000</v>
      </c>
      <c r="F100" s="103">
        <f>F101</f>
        <v>140000</v>
      </c>
      <c r="G100" s="127"/>
    </row>
    <row r="101" spans="1:7" ht="19.5" customHeight="1" outlineLevel="5" x14ac:dyDescent="0.25">
      <c r="A101" s="51" t="s">
        <v>24</v>
      </c>
      <c r="B101" s="52" t="s">
        <v>27</v>
      </c>
      <c r="C101" s="52" t="s">
        <v>424</v>
      </c>
      <c r="D101" s="52" t="s">
        <v>25</v>
      </c>
      <c r="E101" s="182">
        <v>140000</v>
      </c>
      <c r="F101" s="103">
        <v>140000</v>
      </c>
      <c r="G101" s="127"/>
    </row>
    <row r="102" spans="1:7" outlineLevel="6" x14ac:dyDescent="0.25">
      <c r="A102" s="51" t="s">
        <v>241</v>
      </c>
      <c r="B102" s="52" t="s">
        <v>27</v>
      </c>
      <c r="C102" s="52" t="s">
        <v>146</v>
      </c>
      <c r="D102" s="52" t="s">
        <v>8</v>
      </c>
      <c r="E102" s="182">
        <f>E103+E108+E111+E114</f>
        <v>25773825.759999998</v>
      </c>
      <c r="F102" s="103">
        <f>F103+F108+F111+F114</f>
        <v>25773825.759999998</v>
      </c>
      <c r="G102" s="127"/>
    </row>
    <row r="103" spans="1:7" ht="39" customHeight="1" outlineLevel="5" x14ac:dyDescent="0.25">
      <c r="A103" s="51" t="s">
        <v>13</v>
      </c>
      <c r="B103" s="52" t="s">
        <v>27</v>
      </c>
      <c r="C103" s="52" t="s">
        <v>147</v>
      </c>
      <c r="D103" s="52" t="s">
        <v>8</v>
      </c>
      <c r="E103" s="182">
        <f>E104+E106</f>
        <v>18868578</v>
      </c>
      <c r="F103" s="103">
        <f>F104+F106</f>
        <v>18868578</v>
      </c>
      <c r="G103" s="127"/>
    </row>
    <row r="104" spans="1:7" ht="54.75" customHeight="1" outlineLevel="6" x14ac:dyDescent="0.25">
      <c r="A104" s="51" t="s">
        <v>14</v>
      </c>
      <c r="B104" s="52" t="s">
        <v>27</v>
      </c>
      <c r="C104" s="52" t="s">
        <v>147</v>
      </c>
      <c r="D104" s="52" t="s">
        <v>15</v>
      </c>
      <c r="E104" s="182">
        <f>E105</f>
        <v>18848578</v>
      </c>
      <c r="F104" s="103">
        <f>F105</f>
        <v>18848578</v>
      </c>
      <c r="G104" s="127"/>
    </row>
    <row r="105" spans="1:7" ht="18" customHeight="1" outlineLevel="4" x14ac:dyDescent="0.25">
      <c r="A105" s="51" t="s">
        <v>16</v>
      </c>
      <c r="B105" s="52" t="s">
        <v>27</v>
      </c>
      <c r="C105" s="52" t="s">
        <v>147</v>
      </c>
      <c r="D105" s="52" t="s">
        <v>17</v>
      </c>
      <c r="E105" s="182">
        <v>18848578</v>
      </c>
      <c r="F105" s="103">
        <v>18848578</v>
      </c>
      <c r="G105" s="127"/>
    </row>
    <row r="106" spans="1:7" ht="18" customHeight="1" outlineLevel="5" x14ac:dyDescent="0.25">
      <c r="A106" s="51" t="s">
        <v>18</v>
      </c>
      <c r="B106" s="52" t="s">
        <v>27</v>
      </c>
      <c r="C106" s="52" t="s">
        <v>147</v>
      </c>
      <c r="D106" s="52" t="s">
        <v>19</v>
      </c>
      <c r="E106" s="182">
        <f>E107</f>
        <v>20000</v>
      </c>
      <c r="F106" s="103">
        <f>F107</f>
        <v>20000</v>
      </c>
      <c r="G106" s="127"/>
    </row>
    <row r="107" spans="1:7" ht="37.5" outlineLevel="6" x14ac:dyDescent="0.25">
      <c r="A107" s="51" t="s">
        <v>20</v>
      </c>
      <c r="B107" s="52" t="s">
        <v>27</v>
      </c>
      <c r="C107" s="52" t="s">
        <v>147</v>
      </c>
      <c r="D107" s="52" t="s">
        <v>21</v>
      </c>
      <c r="E107" s="182">
        <v>20000</v>
      </c>
      <c r="F107" s="103">
        <v>20000</v>
      </c>
      <c r="G107" s="127"/>
    </row>
    <row r="108" spans="1:7" ht="37.5" outlineLevel="6" x14ac:dyDescent="0.25">
      <c r="A108" s="51" t="s">
        <v>295</v>
      </c>
      <c r="B108" s="52" t="s">
        <v>27</v>
      </c>
      <c r="C108" s="52" t="s">
        <v>296</v>
      </c>
      <c r="D108" s="52" t="s">
        <v>8</v>
      </c>
      <c r="E108" s="182">
        <f>E109</f>
        <v>212000</v>
      </c>
      <c r="F108" s="103">
        <f>F109</f>
        <v>212000</v>
      </c>
      <c r="G108" s="127"/>
    </row>
    <row r="109" spans="1:7" ht="18" customHeight="1" outlineLevel="6" x14ac:dyDescent="0.25">
      <c r="A109" s="51" t="s">
        <v>18</v>
      </c>
      <c r="B109" s="52" t="s">
        <v>27</v>
      </c>
      <c r="C109" s="52" t="s">
        <v>296</v>
      </c>
      <c r="D109" s="52" t="s">
        <v>19</v>
      </c>
      <c r="E109" s="182">
        <f>E110</f>
        <v>212000</v>
      </c>
      <c r="F109" s="103">
        <f>F110</f>
        <v>212000</v>
      </c>
      <c r="G109" s="127"/>
    </row>
    <row r="110" spans="1:7" ht="38.25" customHeight="1" outlineLevel="4" x14ac:dyDescent="0.25">
      <c r="A110" s="51" t="s">
        <v>20</v>
      </c>
      <c r="B110" s="52" t="s">
        <v>27</v>
      </c>
      <c r="C110" s="52" t="s">
        <v>296</v>
      </c>
      <c r="D110" s="52" t="s">
        <v>21</v>
      </c>
      <c r="E110" s="182">
        <v>212000</v>
      </c>
      <c r="F110" s="103">
        <v>212000</v>
      </c>
      <c r="G110" s="127"/>
    </row>
    <row r="111" spans="1:7" ht="18.75" customHeight="1" outlineLevel="5" x14ac:dyDescent="0.25">
      <c r="A111" s="51" t="s">
        <v>325</v>
      </c>
      <c r="B111" s="52" t="s">
        <v>27</v>
      </c>
      <c r="C111" s="52" t="s">
        <v>328</v>
      </c>
      <c r="D111" s="52" t="s">
        <v>8</v>
      </c>
      <c r="E111" s="182">
        <f>E112</f>
        <v>100000</v>
      </c>
      <c r="F111" s="103">
        <f>F112</f>
        <v>100000</v>
      </c>
      <c r="G111" s="127"/>
    </row>
    <row r="112" spans="1:7" ht="18.75" customHeight="1" outlineLevel="6" x14ac:dyDescent="0.25">
      <c r="A112" s="51" t="s">
        <v>18</v>
      </c>
      <c r="B112" s="52" t="s">
        <v>27</v>
      </c>
      <c r="C112" s="52" t="s">
        <v>328</v>
      </c>
      <c r="D112" s="52" t="s">
        <v>19</v>
      </c>
      <c r="E112" s="182">
        <f>E113</f>
        <v>100000</v>
      </c>
      <c r="F112" s="103">
        <f>F113</f>
        <v>100000</v>
      </c>
      <c r="G112" s="127"/>
    </row>
    <row r="113" spans="1:7" ht="37.5" outlineLevel="5" x14ac:dyDescent="0.25">
      <c r="A113" s="51" t="s">
        <v>20</v>
      </c>
      <c r="B113" s="52" t="s">
        <v>27</v>
      </c>
      <c r="C113" s="52" t="s">
        <v>328</v>
      </c>
      <c r="D113" s="52" t="s">
        <v>21</v>
      </c>
      <c r="E113" s="182">
        <v>100000</v>
      </c>
      <c r="F113" s="103">
        <v>100000</v>
      </c>
      <c r="G113" s="127"/>
    </row>
    <row r="114" spans="1:7" outlineLevel="6" x14ac:dyDescent="0.25">
      <c r="A114" s="51" t="s">
        <v>336</v>
      </c>
      <c r="B114" s="52" t="s">
        <v>27</v>
      </c>
      <c r="C114" s="52" t="s">
        <v>335</v>
      </c>
      <c r="D114" s="52" t="s">
        <v>8</v>
      </c>
      <c r="E114" s="182">
        <f>E138+E115+E120+E125+E128+E133</f>
        <v>6593247.7599999998</v>
      </c>
      <c r="F114" s="182">
        <f>F138+F115+F120+F125+F128+F133</f>
        <v>6593247.7599999998</v>
      </c>
      <c r="G114" s="127"/>
    </row>
    <row r="115" spans="1:7" ht="58.5" customHeight="1" outlineLevel="3" x14ac:dyDescent="0.25">
      <c r="A115" s="32" t="s">
        <v>519</v>
      </c>
      <c r="B115" s="52" t="s">
        <v>27</v>
      </c>
      <c r="C115" s="52" t="s">
        <v>348</v>
      </c>
      <c r="D115" s="52" t="s">
        <v>8</v>
      </c>
      <c r="E115" s="182">
        <f>E116+E118</f>
        <v>1400000</v>
      </c>
      <c r="F115" s="103">
        <f>F116+F118</f>
        <v>1400000</v>
      </c>
      <c r="G115" s="127"/>
    </row>
    <row r="116" spans="1:7" ht="55.5" customHeight="1" outlineLevel="4" x14ac:dyDescent="0.25">
      <c r="A116" s="51" t="s">
        <v>14</v>
      </c>
      <c r="B116" s="52" t="s">
        <v>27</v>
      </c>
      <c r="C116" s="52" t="s">
        <v>348</v>
      </c>
      <c r="D116" s="52" t="s">
        <v>15</v>
      </c>
      <c r="E116" s="182">
        <f>E117</f>
        <v>1280000</v>
      </c>
      <c r="F116" s="103">
        <f>F117</f>
        <v>1280000</v>
      </c>
      <c r="G116" s="127"/>
    </row>
    <row r="117" spans="1:7" ht="18" customHeight="1" outlineLevel="5" x14ac:dyDescent="0.25">
      <c r="A117" s="51" t="s">
        <v>16</v>
      </c>
      <c r="B117" s="52" t="s">
        <v>27</v>
      </c>
      <c r="C117" s="52" t="s">
        <v>348</v>
      </c>
      <c r="D117" s="52" t="s">
        <v>17</v>
      </c>
      <c r="E117" s="182">
        <v>1280000</v>
      </c>
      <c r="F117" s="103">
        <v>1280000</v>
      </c>
      <c r="G117" s="127"/>
    </row>
    <row r="118" spans="1:7" ht="18" customHeight="1" outlineLevel="6" x14ac:dyDescent="0.25">
      <c r="A118" s="51" t="s">
        <v>18</v>
      </c>
      <c r="B118" s="52" t="s">
        <v>27</v>
      </c>
      <c r="C118" s="52" t="s">
        <v>348</v>
      </c>
      <c r="D118" s="52" t="s">
        <v>19</v>
      </c>
      <c r="E118" s="182">
        <f>E119</f>
        <v>120000</v>
      </c>
      <c r="F118" s="103">
        <f>F119</f>
        <v>120000</v>
      </c>
      <c r="G118" s="127"/>
    </row>
    <row r="119" spans="1:7" s="3" customFormat="1" ht="37.5" x14ac:dyDescent="0.25">
      <c r="A119" s="51" t="s">
        <v>20</v>
      </c>
      <c r="B119" s="52" t="s">
        <v>27</v>
      </c>
      <c r="C119" s="52" t="s">
        <v>348</v>
      </c>
      <c r="D119" s="52" t="s">
        <v>21</v>
      </c>
      <c r="E119" s="182">
        <v>120000</v>
      </c>
      <c r="F119" s="103">
        <v>120000</v>
      </c>
      <c r="G119" s="127"/>
    </row>
    <row r="120" spans="1:7" ht="42" customHeight="1" outlineLevel="1" x14ac:dyDescent="0.25">
      <c r="A120" s="32" t="s">
        <v>479</v>
      </c>
      <c r="B120" s="52" t="s">
        <v>27</v>
      </c>
      <c r="C120" s="52" t="s">
        <v>349</v>
      </c>
      <c r="D120" s="52" t="s">
        <v>8</v>
      </c>
      <c r="E120" s="182">
        <f>E121+E123</f>
        <v>1171216</v>
      </c>
      <c r="F120" s="103">
        <f>F121+F123</f>
        <v>1171216</v>
      </c>
      <c r="G120" s="127"/>
    </row>
    <row r="121" spans="1:7" ht="54.75" customHeight="1" outlineLevel="3" x14ac:dyDescent="0.25">
      <c r="A121" s="51" t="s">
        <v>14</v>
      </c>
      <c r="B121" s="52" t="s">
        <v>27</v>
      </c>
      <c r="C121" s="52" t="s">
        <v>349</v>
      </c>
      <c r="D121" s="52" t="s">
        <v>15</v>
      </c>
      <c r="E121" s="182">
        <f>E122</f>
        <v>1156216</v>
      </c>
      <c r="F121" s="103">
        <f>F122</f>
        <v>1156216</v>
      </c>
      <c r="G121" s="127"/>
    </row>
    <row r="122" spans="1:7" ht="18" customHeight="1" outlineLevel="4" x14ac:dyDescent="0.25">
      <c r="A122" s="51" t="s">
        <v>16</v>
      </c>
      <c r="B122" s="52" t="s">
        <v>27</v>
      </c>
      <c r="C122" s="52" t="s">
        <v>349</v>
      </c>
      <c r="D122" s="52" t="s">
        <v>17</v>
      </c>
      <c r="E122" s="182">
        <v>1156216</v>
      </c>
      <c r="F122" s="103">
        <v>1156216</v>
      </c>
      <c r="G122" s="127"/>
    </row>
    <row r="123" spans="1:7" ht="18" customHeight="1" outlineLevel="5" x14ac:dyDescent="0.25">
      <c r="A123" s="51" t="s">
        <v>18</v>
      </c>
      <c r="B123" s="52" t="s">
        <v>27</v>
      </c>
      <c r="C123" s="52" t="s">
        <v>349</v>
      </c>
      <c r="D123" s="52" t="s">
        <v>19</v>
      </c>
      <c r="E123" s="182">
        <f>E124</f>
        <v>15000</v>
      </c>
      <c r="F123" s="103">
        <f>F124</f>
        <v>15000</v>
      </c>
      <c r="G123" s="127"/>
    </row>
    <row r="124" spans="1:7" ht="37.5" outlineLevel="6" x14ac:dyDescent="0.25">
      <c r="A124" s="51" t="s">
        <v>20</v>
      </c>
      <c r="B124" s="52" t="s">
        <v>27</v>
      </c>
      <c r="C124" s="52" t="s">
        <v>349</v>
      </c>
      <c r="D124" s="52" t="s">
        <v>21</v>
      </c>
      <c r="E124" s="182">
        <v>15000</v>
      </c>
      <c r="F124" s="103">
        <v>15000</v>
      </c>
      <c r="G124" s="127"/>
    </row>
    <row r="125" spans="1:7" s="3" customFormat="1" ht="55.5" customHeight="1" x14ac:dyDescent="0.25">
      <c r="A125" s="32" t="s">
        <v>478</v>
      </c>
      <c r="B125" s="52" t="s">
        <v>27</v>
      </c>
      <c r="C125" s="52" t="s">
        <v>350</v>
      </c>
      <c r="D125" s="52" t="s">
        <v>8</v>
      </c>
      <c r="E125" s="182">
        <f>E126</f>
        <v>759387</v>
      </c>
      <c r="F125" s="103">
        <f>F126</f>
        <v>759387</v>
      </c>
      <c r="G125" s="127"/>
    </row>
    <row r="126" spans="1:7" s="3" customFormat="1" ht="55.5" customHeight="1" x14ac:dyDescent="0.25">
      <c r="A126" s="51" t="s">
        <v>14</v>
      </c>
      <c r="B126" s="52" t="s">
        <v>27</v>
      </c>
      <c r="C126" s="52" t="s">
        <v>350</v>
      </c>
      <c r="D126" s="52" t="s">
        <v>15</v>
      </c>
      <c r="E126" s="182">
        <f>E127</f>
        <v>759387</v>
      </c>
      <c r="F126" s="103">
        <f>F127</f>
        <v>759387</v>
      </c>
      <c r="G126" s="127"/>
    </row>
    <row r="127" spans="1:7" s="3" customFormat="1" ht="18" customHeight="1" x14ac:dyDescent="0.25">
      <c r="A127" s="51" t="s">
        <v>16</v>
      </c>
      <c r="B127" s="52" t="s">
        <v>27</v>
      </c>
      <c r="C127" s="52" t="s">
        <v>350</v>
      </c>
      <c r="D127" s="52" t="s">
        <v>17</v>
      </c>
      <c r="E127" s="182">
        <v>759387</v>
      </c>
      <c r="F127" s="103">
        <v>759387</v>
      </c>
      <c r="G127" s="127"/>
    </row>
    <row r="128" spans="1:7" s="3" customFormat="1" ht="58.5" customHeight="1" x14ac:dyDescent="0.25">
      <c r="A128" s="32" t="s">
        <v>477</v>
      </c>
      <c r="B128" s="52" t="s">
        <v>27</v>
      </c>
      <c r="C128" s="52" t="s">
        <v>351</v>
      </c>
      <c r="D128" s="52" t="s">
        <v>8</v>
      </c>
      <c r="E128" s="182">
        <f>E129+E131</f>
        <v>768474</v>
      </c>
      <c r="F128" s="103">
        <f>F129+F131</f>
        <v>768474</v>
      </c>
      <c r="G128" s="127"/>
    </row>
    <row r="129" spans="1:8" s="3" customFormat="1" ht="55.5" customHeight="1" x14ac:dyDescent="0.25">
      <c r="A129" s="51" t="s">
        <v>14</v>
      </c>
      <c r="B129" s="52" t="s">
        <v>27</v>
      </c>
      <c r="C129" s="52" t="s">
        <v>351</v>
      </c>
      <c r="D129" s="52" t="s">
        <v>15</v>
      </c>
      <c r="E129" s="182">
        <f>E130</f>
        <v>753474</v>
      </c>
      <c r="F129" s="103">
        <f>F130</f>
        <v>753474</v>
      </c>
      <c r="G129" s="127"/>
    </row>
    <row r="130" spans="1:8" s="3" customFormat="1" ht="18" customHeight="1" x14ac:dyDescent="0.25">
      <c r="A130" s="51" t="s">
        <v>16</v>
      </c>
      <c r="B130" s="52" t="s">
        <v>27</v>
      </c>
      <c r="C130" s="52" t="s">
        <v>351</v>
      </c>
      <c r="D130" s="52" t="s">
        <v>17</v>
      </c>
      <c r="E130" s="182">
        <v>753474</v>
      </c>
      <c r="F130" s="103">
        <v>753474</v>
      </c>
      <c r="G130" s="127"/>
    </row>
    <row r="131" spans="1:8" s="3" customFormat="1" ht="18" customHeight="1" x14ac:dyDescent="0.25">
      <c r="A131" s="51" t="s">
        <v>18</v>
      </c>
      <c r="B131" s="52" t="s">
        <v>27</v>
      </c>
      <c r="C131" s="52" t="s">
        <v>351</v>
      </c>
      <c r="D131" s="52" t="s">
        <v>19</v>
      </c>
      <c r="E131" s="182">
        <f>E132</f>
        <v>15000</v>
      </c>
      <c r="F131" s="103">
        <f>F132</f>
        <v>15000</v>
      </c>
      <c r="G131" s="127"/>
    </row>
    <row r="132" spans="1:8" s="3" customFormat="1" ht="37.5" x14ac:dyDescent="0.25">
      <c r="A132" s="51" t="s">
        <v>20</v>
      </c>
      <c r="B132" s="52" t="s">
        <v>27</v>
      </c>
      <c r="C132" s="52" t="s">
        <v>351</v>
      </c>
      <c r="D132" s="52" t="s">
        <v>21</v>
      </c>
      <c r="E132" s="182">
        <v>15000</v>
      </c>
      <c r="F132" s="103">
        <v>15000</v>
      </c>
      <c r="G132" s="127"/>
    </row>
    <row r="133" spans="1:8" s="3" customFormat="1" ht="37.5" x14ac:dyDescent="0.25">
      <c r="A133" s="51" t="s">
        <v>506</v>
      </c>
      <c r="B133" s="52" t="s">
        <v>27</v>
      </c>
      <c r="C133" s="52" t="s">
        <v>507</v>
      </c>
      <c r="D133" s="52" t="s">
        <v>8</v>
      </c>
      <c r="E133" s="182">
        <f>E134+E136</f>
        <v>1804088</v>
      </c>
      <c r="F133" s="182">
        <f>F134+F136</f>
        <v>1804088</v>
      </c>
      <c r="G133" s="127"/>
    </row>
    <row r="134" spans="1:8" s="3" customFormat="1" ht="60" customHeight="1" x14ac:dyDescent="0.25">
      <c r="A134" s="51" t="s">
        <v>14</v>
      </c>
      <c r="B134" s="52" t="s">
        <v>27</v>
      </c>
      <c r="C134" s="52" t="s">
        <v>507</v>
      </c>
      <c r="D134" s="52" t="s">
        <v>15</v>
      </c>
      <c r="E134" s="182">
        <f>E135</f>
        <v>1646488</v>
      </c>
      <c r="F134" s="182">
        <f>F135</f>
        <v>1646488</v>
      </c>
      <c r="G134" s="127"/>
    </row>
    <row r="135" spans="1:8" s="3" customFormat="1" ht="20.25" customHeight="1" x14ac:dyDescent="0.25">
      <c r="A135" s="51" t="s">
        <v>16</v>
      </c>
      <c r="B135" s="52" t="s">
        <v>27</v>
      </c>
      <c r="C135" s="52" t="s">
        <v>507</v>
      </c>
      <c r="D135" s="52" t="s">
        <v>17</v>
      </c>
      <c r="E135" s="182">
        <v>1646488</v>
      </c>
      <c r="F135" s="103">
        <v>1646488</v>
      </c>
      <c r="G135" s="127"/>
    </row>
    <row r="136" spans="1:8" s="3" customFormat="1" ht="20.25" customHeight="1" x14ac:dyDescent="0.25">
      <c r="A136" s="51" t="s">
        <v>18</v>
      </c>
      <c r="B136" s="52" t="s">
        <v>27</v>
      </c>
      <c r="C136" s="52" t="s">
        <v>507</v>
      </c>
      <c r="D136" s="52" t="s">
        <v>19</v>
      </c>
      <c r="E136" s="182">
        <f>E137</f>
        <v>157600</v>
      </c>
      <c r="F136" s="182">
        <f>F137</f>
        <v>157600</v>
      </c>
      <c r="G136" s="127"/>
    </row>
    <row r="137" spans="1:8" s="3" customFormat="1" ht="37.5" x14ac:dyDescent="0.25">
      <c r="A137" s="51" t="s">
        <v>20</v>
      </c>
      <c r="B137" s="52" t="s">
        <v>27</v>
      </c>
      <c r="C137" s="52" t="s">
        <v>507</v>
      </c>
      <c r="D137" s="52" t="s">
        <v>21</v>
      </c>
      <c r="E137" s="182">
        <v>157600</v>
      </c>
      <c r="F137" s="103">
        <v>157600</v>
      </c>
      <c r="G137" s="127"/>
    </row>
    <row r="138" spans="1:8" s="3" customFormat="1" ht="57" customHeight="1" x14ac:dyDescent="0.25">
      <c r="A138" s="32" t="s">
        <v>476</v>
      </c>
      <c r="B138" s="52" t="s">
        <v>27</v>
      </c>
      <c r="C138" s="52" t="s">
        <v>371</v>
      </c>
      <c r="D138" s="52" t="s">
        <v>8</v>
      </c>
      <c r="E138" s="182">
        <f>E139</f>
        <v>690082.76</v>
      </c>
      <c r="F138" s="103">
        <f>F139</f>
        <v>690082.76</v>
      </c>
      <c r="G138" s="127"/>
    </row>
    <row r="139" spans="1:8" ht="55.5" customHeight="1" outlineLevel="1" x14ac:dyDescent="0.25">
      <c r="A139" s="51" t="s">
        <v>14</v>
      </c>
      <c r="B139" s="52" t="s">
        <v>27</v>
      </c>
      <c r="C139" s="52" t="s">
        <v>371</v>
      </c>
      <c r="D139" s="52" t="s">
        <v>15</v>
      </c>
      <c r="E139" s="182">
        <f>E140</f>
        <v>690082.76</v>
      </c>
      <c r="F139" s="103">
        <f>F140</f>
        <v>690082.76</v>
      </c>
      <c r="G139" s="127"/>
    </row>
    <row r="140" spans="1:8" ht="18" customHeight="1" outlineLevel="3" x14ac:dyDescent="0.25">
      <c r="A140" s="51" t="s">
        <v>16</v>
      </c>
      <c r="B140" s="52" t="s">
        <v>27</v>
      </c>
      <c r="C140" s="52" t="s">
        <v>371</v>
      </c>
      <c r="D140" s="52" t="s">
        <v>17</v>
      </c>
      <c r="E140" s="182">
        <v>690082.76</v>
      </c>
      <c r="F140" s="103">
        <v>690082.76</v>
      </c>
      <c r="G140" s="127"/>
    </row>
    <row r="141" spans="1:8" ht="37.5" customHeight="1" outlineLevel="1" x14ac:dyDescent="0.25">
      <c r="A141" s="49" t="s">
        <v>54</v>
      </c>
      <c r="B141" s="50" t="s">
        <v>55</v>
      </c>
      <c r="C141" s="50" t="s">
        <v>145</v>
      </c>
      <c r="D141" s="50" t="s">
        <v>8</v>
      </c>
      <c r="E141" s="181">
        <f t="shared" ref="E141:F145" si="3">E142</f>
        <v>100000</v>
      </c>
      <c r="F141" s="107">
        <f t="shared" si="3"/>
        <v>100000</v>
      </c>
      <c r="G141" s="128"/>
      <c r="H141" s="128"/>
    </row>
    <row r="142" spans="1:8" ht="39" customHeight="1" outlineLevel="1" x14ac:dyDescent="0.25">
      <c r="A142" s="51" t="s">
        <v>56</v>
      </c>
      <c r="B142" s="52" t="s">
        <v>57</v>
      </c>
      <c r="C142" s="52" t="s">
        <v>145</v>
      </c>
      <c r="D142" s="52" t="s">
        <v>8</v>
      </c>
      <c r="E142" s="182">
        <f t="shared" si="3"/>
        <v>100000</v>
      </c>
      <c r="F142" s="103">
        <f t="shared" si="3"/>
        <v>100000</v>
      </c>
      <c r="G142" s="127"/>
    </row>
    <row r="143" spans="1:8" outlineLevel="1" x14ac:dyDescent="0.25">
      <c r="A143" s="51" t="s">
        <v>241</v>
      </c>
      <c r="B143" s="52" t="s">
        <v>57</v>
      </c>
      <c r="C143" s="52" t="s">
        <v>146</v>
      </c>
      <c r="D143" s="52" t="s">
        <v>8</v>
      </c>
      <c r="E143" s="182">
        <f t="shared" si="3"/>
        <v>100000</v>
      </c>
      <c r="F143" s="103">
        <f t="shared" si="3"/>
        <v>100000</v>
      </c>
      <c r="G143" s="127"/>
    </row>
    <row r="144" spans="1:8" ht="37.5" outlineLevel="1" x14ac:dyDescent="0.25">
      <c r="A144" s="51" t="s">
        <v>58</v>
      </c>
      <c r="B144" s="52" t="s">
        <v>57</v>
      </c>
      <c r="C144" s="52" t="s">
        <v>155</v>
      </c>
      <c r="D144" s="52" t="s">
        <v>8</v>
      </c>
      <c r="E144" s="182">
        <f t="shared" si="3"/>
        <v>100000</v>
      </c>
      <c r="F144" s="103">
        <f t="shared" si="3"/>
        <v>100000</v>
      </c>
      <c r="G144" s="127"/>
    </row>
    <row r="145" spans="1:8" ht="18" customHeight="1" outlineLevel="4" x14ac:dyDescent="0.25">
      <c r="A145" s="51" t="s">
        <v>18</v>
      </c>
      <c r="B145" s="52" t="s">
        <v>57</v>
      </c>
      <c r="C145" s="52" t="s">
        <v>155</v>
      </c>
      <c r="D145" s="52" t="s">
        <v>19</v>
      </c>
      <c r="E145" s="182">
        <f t="shared" si="3"/>
        <v>100000</v>
      </c>
      <c r="F145" s="103">
        <f t="shared" si="3"/>
        <v>100000</v>
      </c>
      <c r="G145" s="127"/>
    </row>
    <row r="146" spans="1:8" ht="37.5" outlineLevel="5" x14ac:dyDescent="0.25">
      <c r="A146" s="51" t="s">
        <v>20</v>
      </c>
      <c r="B146" s="52" t="s">
        <v>57</v>
      </c>
      <c r="C146" s="52" t="s">
        <v>155</v>
      </c>
      <c r="D146" s="52" t="s">
        <v>21</v>
      </c>
      <c r="E146" s="182">
        <v>100000</v>
      </c>
      <c r="F146" s="103">
        <v>100000</v>
      </c>
      <c r="G146" s="127"/>
    </row>
    <row r="147" spans="1:8" outlineLevel="6" x14ac:dyDescent="0.25">
      <c r="A147" s="49" t="s">
        <v>138</v>
      </c>
      <c r="B147" s="50" t="s">
        <v>59</v>
      </c>
      <c r="C147" s="50" t="s">
        <v>145</v>
      </c>
      <c r="D147" s="50" t="s">
        <v>8</v>
      </c>
      <c r="E147" s="181">
        <f>E148+E154+E160+E169</f>
        <v>11235213</v>
      </c>
      <c r="F147" s="107">
        <f>F148+F154+F160+F169</f>
        <v>11235213</v>
      </c>
      <c r="G147" s="128"/>
      <c r="H147" s="128"/>
    </row>
    <row r="148" spans="1:8" s="3" customFormat="1" x14ac:dyDescent="0.25">
      <c r="A148" s="51" t="s">
        <v>140</v>
      </c>
      <c r="B148" s="52" t="s">
        <v>141</v>
      </c>
      <c r="C148" s="52" t="s">
        <v>145</v>
      </c>
      <c r="D148" s="52" t="s">
        <v>8</v>
      </c>
      <c r="E148" s="182">
        <f t="shared" ref="E148:F152" si="4">E149</f>
        <v>374490</v>
      </c>
      <c r="F148" s="103">
        <f t="shared" si="4"/>
        <v>374490</v>
      </c>
      <c r="G148" s="128"/>
    </row>
    <row r="149" spans="1:8" s="3" customFormat="1" x14ac:dyDescent="0.25">
      <c r="A149" s="51" t="s">
        <v>241</v>
      </c>
      <c r="B149" s="52" t="s">
        <v>141</v>
      </c>
      <c r="C149" s="52" t="s">
        <v>146</v>
      </c>
      <c r="D149" s="52" t="s">
        <v>8</v>
      </c>
      <c r="E149" s="182">
        <f t="shared" si="4"/>
        <v>374490</v>
      </c>
      <c r="F149" s="103">
        <f t="shared" si="4"/>
        <v>374490</v>
      </c>
      <c r="G149" s="128"/>
    </row>
    <row r="150" spans="1:8" s="3" customFormat="1" ht="21.75" customHeight="1" x14ac:dyDescent="0.25">
      <c r="A150" s="51" t="s">
        <v>336</v>
      </c>
      <c r="B150" s="52" t="s">
        <v>141</v>
      </c>
      <c r="C150" s="52" t="s">
        <v>335</v>
      </c>
      <c r="D150" s="52" t="s">
        <v>8</v>
      </c>
      <c r="E150" s="182">
        <f t="shared" si="4"/>
        <v>374490</v>
      </c>
      <c r="F150" s="103">
        <f t="shared" si="4"/>
        <v>374490</v>
      </c>
      <c r="G150" s="128"/>
    </row>
    <row r="151" spans="1:8" s="3" customFormat="1" ht="75.75" customHeight="1" x14ac:dyDescent="0.25">
      <c r="A151" s="54" t="s">
        <v>480</v>
      </c>
      <c r="B151" s="52" t="s">
        <v>141</v>
      </c>
      <c r="C151" s="52" t="s">
        <v>347</v>
      </c>
      <c r="D151" s="52" t="s">
        <v>8</v>
      </c>
      <c r="E151" s="182">
        <f t="shared" si="4"/>
        <v>374490</v>
      </c>
      <c r="F151" s="103">
        <f t="shared" si="4"/>
        <v>374490</v>
      </c>
      <c r="G151" s="128"/>
    </row>
    <row r="152" spans="1:8" s="3" customFormat="1" ht="18.75" customHeight="1" x14ac:dyDescent="0.25">
      <c r="A152" s="51" t="s">
        <v>18</v>
      </c>
      <c r="B152" s="52" t="s">
        <v>141</v>
      </c>
      <c r="C152" s="52" t="s">
        <v>347</v>
      </c>
      <c r="D152" s="52" t="s">
        <v>19</v>
      </c>
      <c r="E152" s="182">
        <f t="shared" si="4"/>
        <v>374490</v>
      </c>
      <c r="F152" s="103">
        <f t="shared" si="4"/>
        <v>374490</v>
      </c>
      <c r="G152" s="128"/>
    </row>
    <row r="153" spans="1:8" s="3" customFormat="1" ht="37.5" x14ac:dyDescent="0.25">
      <c r="A153" s="51" t="s">
        <v>20</v>
      </c>
      <c r="B153" s="52" t="s">
        <v>141</v>
      </c>
      <c r="C153" s="52" t="s">
        <v>347</v>
      </c>
      <c r="D153" s="52" t="s">
        <v>21</v>
      </c>
      <c r="E153" s="182">
        <v>374490</v>
      </c>
      <c r="F153" s="103">
        <v>374490</v>
      </c>
      <c r="G153" s="128"/>
    </row>
    <row r="154" spans="1:8" s="3" customFormat="1" x14ac:dyDescent="0.25">
      <c r="A154" s="51" t="s">
        <v>363</v>
      </c>
      <c r="B154" s="52" t="s">
        <v>364</v>
      </c>
      <c r="C154" s="52" t="s">
        <v>145</v>
      </c>
      <c r="D154" s="52" t="s">
        <v>8</v>
      </c>
      <c r="E154" s="182">
        <f t="shared" ref="E154:F158" si="5">E155</f>
        <v>3223</v>
      </c>
      <c r="F154" s="103">
        <f t="shared" si="5"/>
        <v>3223</v>
      </c>
      <c r="G154" s="128"/>
    </row>
    <row r="155" spans="1:8" s="3" customFormat="1" ht="18" customHeight="1" x14ac:dyDescent="0.25">
      <c r="A155" s="51" t="s">
        <v>154</v>
      </c>
      <c r="B155" s="52" t="s">
        <v>364</v>
      </c>
      <c r="C155" s="52" t="s">
        <v>146</v>
      </c>
      <c r="D155" s="52" t="s">
        <v>8</v>
      </c>
      <c r="E155" s="182">
        <f t="shared" si="5"/>
        <v>3223</v>
      </c>
      <c r="F155" s="103">
        <f t="shared" si="5"/>
        <v>3223</v>
      </c>
      <c r="G155" s="128"/>
    </row>
    <row r="156" spans="1:8" s="3" customFormat="1" ht="21" customHeight="1" x14ac:dyDescent="0.25">
      <c r="A156" s="51" t="s">
        <v>336</v>
      </c>
      <c r="B156" s="52" t="s">
        <v>364</v>
      </c>
      <c r="C156" s="52" t="s">
        <v>335</v>
      </c>
      <c r="D156" s="52" t="s">
        <v>8</v>
      </c>
      <c r="E156" s="182">
        <f t="shared" si="5"/>
        <v>3223</v>
      </c>
      <c r="F156" s="103">
        <f t="shared" si="5"/>
        <v>3223</v>
      </c>
      <c r="G156" s="128"/>
    </row>
    <row r="157" spans="1:8" s="3" customFormat="1" ht="93" customHeight="1" x14ac:dyDescent="0.25">
      <c r="A157" s="32" t="s">
        <v>482</v>
      </c>
      <c r="B157" s="52" t="s">
        <v>364</v>
      </c>
      <c r="C157" s="52" t="s">
        <v>481</v>
      </c>
      <c r="D157" s="52" t="s">
        <v>8</v>
      </c>
      <c r="E157" s="182">
        <f t="shared" si="5"/>
        <v>3223</v>
      </c>
      <c r="F157" s="103">
        <f t="shared" si="5"/>
        <v>3223</v>
      </c>
      <c r="G157" s="128"/>
    </row>
    <row r="158" spans="1:8" s="3" customFormat="1" ht="18.75" customHeight="1" x14ac:dyDescent="0.25">
      <c r="A158" s="51" t="s">
        <v>18</v>
      </c>
      <c r="B158" s="52" t="s">
        <v>364</v>
      </c>
      <c r="C158" s="52" t="s">
        <v>481</v>
      </c>
      <c r="D158" s="52" t="s">
        <v>19</v>
      </c>
      <c r="E158" s="182">
        <f t="shared" si="5"/>
        <v>3223</v>
      </c>
      <c r="F158" s="103">
        <f t="shared" si="5"/>
        <v>3223</v>
      </c>
      <c r="G158" s="128"/>
    </row>
    <row r="159" spans="1:8" s="3" customFormat="1" ht="37.5" x14ac:dyDescent="0.25">
      <c r="A159" s="51" t="s">
        <v>20</v>
      </c>
      <c r="B159" s="52" t="s">
        <v>364</v>
      </c>
      <c r="C159" s="52" t="s">
        <v>481</v>
      </c>
      <c r="D159" s="52" t="s">
        <v>21</v>
      </c>
      <c r="E159" s="182">
        <v>3223</v>
      </c>
      <c r="F159" s="103">
        <v>3223</v>
      </c>
      <c r="G159" s="128"/>
    </row>
    <row r="160" spans="1:8" s="3" customFormat="1" x14ac:dyDescent="0.25">
      <c r="A160" s="51" t="s">
        <v>62</v>
      </c>
      <c r="B160" s="52" t="s">
        <v>63</v>
      </c>
      <c r="C160" s="52" t="s">
        <v>145</v>
      </c>
      <c r="D160" s="52" t="s">
        <v>8</v>
      </c>
      <c r="E160" s="182">
        <f>E161</f>
        <v>10507500</v>
      </c>
      <c r="F160" s="103">
        <f>F161</f>
        <v>10507500</v>
      </c>
      <c r="G160" s="127"/>
    </row>
    <row r="161" spans="1:7" s="3" customFormat="1" ht="57.75" customHeight="1" x14ac:dyDescent="0.25">
      <c r="A161" s="96" t="s">
        <v>425</v>
      </c>
      <c r="B161" s="72" t="s">
        <v>63</v>
      </c>
      <c r="C161" s="72" t="s">
        <v>426</v>
      </c>
      <c r="D161" s="72" t="s">
        <v>8</v>
      </c>
      <c r="E161" s="182">
        <f>E162</f>
        <v>10507500</v>
      </c>
      <c r="F161" s="103">
        <f>F162</f>
        <v>10507500</v>
      </c>
      <c r="G161" s="127"/>
    </row>
    <row r="162" spans="1:7" s="3" customFormat="1" ht="37.5" x14ac:dyDescent="0.25">
      <c r="A162" s="51" t="s">
        <v>427</v>
      </c>
      <c r="B162" s="52" t="s">
        <v>63</v>
      </c>
      <c r="C162" s="52" t="s">
        <v>428</v>
      </c>
      <c r="D162" s="52" t="s">
        <v>8</v>
      </c>
      <c r="E162" s="182">
        <f>E163+E166</f>
        <v>10507500</v>
      </c>
      <c r="F162" s="103">
        <f>F163+F166</f>
        <v>10507500</v>
      </c>
      <c r="G162" s="127"/>
    </row>
    <row r="163" spans="1:7" s="3" customFormat="1" ht="56.25" x14ac:dyDescent="0.25">
      <c r="A163" s="99" t="s">
        <v>429</v>
      </c>
      <c r="B163" s="52" t="s">
        <v>63</v>
      </c>
      <c r="C163" s="52" t="s">
        <v>430</v>
      </c>
      <c r="D163" s="52" t="s">
        <v>8</v>
      </c>
      <c r="E163" s="182">
        <f>E164</f>
        <v>10407500</v>
      </c>
      <c r="F163" s="103">
        <f>F164</f>
        <v>10407500</v>
      </c>
      <c r="G163" s="127"/>
    </row>
    <row r="164" spans="1:7" s="3" customFormat="1" ht="18" customHeight="1" x14ac:dyDescent="0.25">
      <c r="A164" s="51" t="s">
        <v>18</v>
      </c>
      <c r="B164" s="52" t="s">
        <v>63</v>
      </c>
      <c r="C164" s="52" t="s">
        <v>430</v>
      </c>
      <c r="D164" s="52" t="s">
        <v>19</v>
      </c>
      <c r="E164" s="182">
        <f>E165</f>
        <v>10407500</v>
      </c>
      <c r="F164" s="103">
        <f>F165</f>
        <v>10407500</v>
      </c>
      <c r="G164" s="127"/>
    </row>
    <row r="165" spans="1:7" s="3" customFormat="1" ht="37.5" x14ac:dyDescent="0.25">
      <c r="A165" s="51" t="s">
        <v>20</v>
      </c>
      <c r="B165" s="52" t="s">
        <v>63</v>
      </c>
      <c r="C165" s="52" t="s">
        <v>430</v>
      </c>
      <c r="D165" s="52" t="s">
        <v>21</v>
      </c>
      <c r="E165" s="182">
        <v>10407500</v>
      </c>
      <c r="F165" s="103">
        <v>10407500</v>
      </c>
      <c r="G165" s="127"/>
    </row>
    <row r="166" spans="1:7" s="3" customFormat="1" ht="39" customHeight="1" x14ac:dyDescent="0.25">
      <c r="A166" s="51" t="s">
        <v>341</v>
      </c>
      <c r="B166" s="52" t="s">
        <v>63</v>
      </c>
      <c r="C166" s="52" t="s">
        <v>513</v>
      </c>
      <c r="D166" s="52" t="s">
        <v>8</v>
      </c>
      <c r="E166" s="182">
        <f>E167</f>
        <v>100000</v>
      </c>
      <c r="F166" s="103">
        <f>F167</f>
        <v>100000</v>
      </c>
      <c r="G166" s="127"/>
    </row>
    <row r="167" spans="1:7" s="3" customFormat="1" ht="18" customHeight="1" x14ac:dyDescent="0.25">
      <c r="A167" s="51" t="s">
        <v>18</v>
      </c>
      <c r="B167" s="52" t="s">
        <v>63</v>
      </c>
      <c r="C167" s="52" t="s">
        <v>513</v>
      </c>
      <c r="D167" s="52" t="s">
        <v>19</v>
      </c>
      <c r="E167" s="182">
        <f>E168</f>
        <v>100000</v>
      </c>
      <c r="F167" s="103">
        <f>F168</f>
        <v>100000</v>
      </c>
      <c r="G167" s="127"/>
    </row>
    <row r="168" spans="1:7" s="3" customFormat="1" ht="39" customHeight="1" x14ac:dyDescent="0.25">
      <c r="A168" s="51" t="s">
        <v>20</v>
      </c>
      <c r="B168" s="52" t="s">
        <v>63</v>
      </c>
      <c r="C168" s="52" t="s">
        <v>513</v>
      </c>
      <c r="D168" s="52" t="s">
        <v>21</v>
      </c>
      <c r="E168" s="182">
        <v>100000</v>
      </c>
      <c r="F168" s="103">
        <v>100000</v>
      </c>
      <c r="G168" s="127"/>
    </row>
    <row r="169" spans="1:7" s="3" customFormat="1" x14ac:dyDescent="0.25">
      <c r="A169" s="51" t="s">
        <v>65</v>
      </c>
      <c r="B169" s="52" t="s">
        <v>66</v>
      </c>
      <c r="C169" s="52" t="s">
        <v>145</v>
      </c>
      <c r="D169" s="52" t="s">
        <v>8</v>
      </c>
      <c r="E169" s="182">
        <f>E170</f>
        <v>350000</v>
      </c>
      <c r="F169" s="103">
        <f>F170</f>
        <v>350000</v>
      </c>
      <c r="G169" s="127"/>
    </row>
    <row r="170" spans="1:7" s="3" customFormat="1" ht="59.25" customHeight="1" x14ac:dyDescent="0.25">
      <c r="A170" s="96" t="s">
        <v>487</v>
      </c>
      <c r="B170" s="72" t="s">
        <v>66</v>
      </c>
      <c r="C170" s="72" t="s">
        <v>431</v>
      </c>
      <c r="D170" s="72" t="s">
        <v>8</v>
      </c>
      <c r="E170" s="182">
        <f>E171+E175</f>
        <v>350000</v>
      </c>
      <c r="F170" s="103">
        <f>F171+F175</f>
        <v>350000</v>
      </c>
      <c r="G170" s="127"/>
    </row>
    <row r="171" spans="1:7" s="3" customFormat="1" ht="18" customHeight="1" x14ac:dyDescent="0.25">
      <c r="A171" s="51" t="s">
        <v>484</v>
      </c>
      <c r="B171" s="52" t="s">
        <v>66</v>
      </c>
      <c r="C171" s="52" t="s">
        <v>432</v>
      </c>
      <c r="D171" s="52" t="s">
        <v>8</v>
      </c>
      <c r="E171" s="182">
        <f t="shared" ref="E171:F173" si="6">E172</f>
        <v>30000</v>
      </c>
      <c r="F171" s="103">
        <f t="shared" si="6"/>
        <v>30000</v>
      </c>
      <c r="G171" s="127"/>
    </row>
    <row r="172" spans="1:7" s="3" customFormat="1" x14ac:dyDescent="0.25">
      <c r="A172" s="51" t="s">
        <v>433</v>
      </c>
      <c r="B172" s="52" t="s">
        <v>66</v>
      </c>
      <c r="C172" s="52" t="s">
        <v>434</v>
      </c>
      <c r="D172" s="52" t="s">
        <v>8</v>
      </c>
      <c r="E172" s="182">
        <f t="shared" si="6"/>
        <v>30000</v>
      </c>
      <c r="F172" s="103">
        <f t="shared" si="6"/>
        <v>30000</v>
      </c>
      <c r="G172" s="127"/>
    </row>
    <row r="173" spans="1:7" s="3" customFormat="1" ht="18" customHeight="1" x14ac:dyDescent="0.25">
      <c r="A173" s="51" t="s">
        <v>18</v>
      </c>
      <c r="B173" s="52" t="s">
        <v>66</v>
      </c>
      <c r="C173" s="52" t="s">
        <v>434</v>
      </c>
      <c r="D173" s="52" t="s">
        <v>19</v>
      </c>
      <c r="E173" s="182">
        <f t="shared" si="6"/>
        <v>30000</v>
      </c>
      <c r="F173" s="103">
        <f t="shared" si="6"/>
        <v>30000</v>
      </c>
      <c r="G173" s="127"/>
    </row>
    <row r="174" spans="1:7" s="3" customFormat="1" ht="37.5" x14ac:dyDescent="0.25">
      <c r="A174" s="51" t="s">
        <v>20</v>
      </c>
      <c r="B174" s="52" t="s">
        <v>66</v>
      </c>
      <c r="C174" s="52" t="s">
        <v>434</v>
      </c>
      <c r="D174" s="52" t="s">
        <v>21</v>
      </c>
      <c r="E174" s="182">
        <v>30000</v>
      </c>
      <c r="F174" s="103">
        <v>30000</v>
      </c>
      <c r="G174" s="127"/>
    </row>
    <row r="175" spans="1:7" s="3" customFormat="1" ht="37.5" x14ac:dyDescent="0.25">
      <c r="A175" s="54" t="s">
        <v>486</v>
      </c>
      <c r="B175" s="52" t="s">
        <v>66</v>
      </c>
      <c r="C175" s="52" t="s">
        <v>485</v>
      </c>
      <c r="D175" s="52" t="s">
        <v>8</v>
      </c>
      <c r="E175" s="182">
        <f t="shared" ref="E175:F177" si="7">E176</f>
        <v>320000</v>
      </c>
      <c r="F175" s="103">
        <f t="shared" si="7"/>
        <v>320000</v>
      </c>
      <c r="G175" s="127"/>
    </row>
    <row r="176" spans="1:7" s="3" customFormat="1" x14ac:dyDescent="0.25">
      <c r="A176" s="51" t="s">
        <v>435</v>
      </c>
      <c r="B176" s="52" t="s">
        <v>66</v>
      </c>
      <c r="C176" s="52" t="s">
        <v>522</v>
      </c>
      <c r="D176" s="52" t="s">
        <v>8</v>
      </c>
      <c r="E176" s="182">
        <f t="shared" si="7"/>
        <v>320000</v>
      </c>
      <c r="F176" s="103">
        <f t="shared" si="7"/>
        <v>320000</v>
      </c>
      <c r="G176" s="127"/>
    </row>
    <row r="177" spans="1:8" s="3" customFormat="1" ht="18" customHeight="1" x14ac:dyDescent="0.25">
      <c r="A177" s="51" t="s">
        <v>18</v>
      </c>
      <c r="B177" s="52" t="s">
        <v>66</v>
      </c>
      <c r="C177" s="52" t="s">
        <v>522</v>
      </c>
      <c r="D177" s="52" t="s">
        <v>19</v>
      </c>
      <c r="E177" s="182">
        <f t="shared" si="7"/>
        <v>320000</v>
      </c>
      <c r="F177" s="103">
        <f t="shared" si="7"/>
        <v>320000</v>
      </c>
      <c r="G177" s="127"/>
    </row>
    <row r="178" spans="1:8" s="3" customFormat="1" ht="37.5" x14ac:dyDescent="0.25">
      <c r="A178" s="51" t="s">
        <v>20</v>
      </c>
      <c r="B178" s="52" t="s">
        <v>66</v>
      </c>
      <c r="C178" s="52" t="s">
        <v>522</v>
      </c>
      <c r="D178" s="52" t="s">
        <v>21</v>
      </c>
      <c r="E178" s="182">
        <v>320000</v>
      </c>
      <c r="F178" s="103">
        <v>320000</v>
      </c>
      <c r="G178" s="127"/>
    </row>
    <row r="179" spans="1:8" outlineLevel="1" x14ac:dyDescent="0.25">
      <c r="A179" s="49" t="s">
        <v>67</v>
      </c>
      <c r="B179" s="50" t="s">
        <v>68</v>
      </c>
      <c r="C179" s="50" t="s">
        <v>145</v>
      </c>
      <c r="D179" s="50" t="s">
        <v>8</v>
      </c>
      <c r="E179" s="181">
        <f>E180+E186+E208+E217</f>
        <v>157962681.63999999</v>
      </c>
      <c r="F179" s="107">
        <f>F180+F186+F208+F217</f>
        <v>2975000</v>
      </c>
      <c r="G179" s="128"/>
      <c r="H179" s="128"/>
    </row>
    <row r="180" spans="1:8" ht="19.5" customHeight="1" outlineLevel="2" x14ac:dyDescent="0.25">
      <c r="A180" s="51" t="s">
        <v>69</v>
      </c>
      <c r="B180" s="52" t="s">
        <v>70</v>
      </c>
      <c r="C180" s="52" t="s">
        <v>145</v>
      </c>
      <c r="D180" s="52" t="s">
        <v>8</v>
      </c>
      <c r="E180" s="182">
        <f t="shared" ref="E180:F184" si="8">E181</f>
        <v>500000</v>
      </c>
      <c r="F180" s="103">
        <f t="shared" si="8"/>
        <v>600000</v>
      </c>
      <c r="G180" s="128"/>
    </row>
    <row r="181" spans="1:8" ht="38.25" customHeight="1" outlineLevel="2" x14ac:dyDescent="0.25">
      <c r="A181" s="96" t="s">
        <v>720</v>
      </c>
      <c r="B181" s="72" t="s">
        <v>70</v>
      </c>
      <c r="C181" s="72" t="s">
        <v>422</v>
      </c>
      <c r="D181" s="72" t="s">
        <v>8</v>
      </c>
      <c r="E181" s="182">
        <f t="shared" si="8"/>
        <v>500000</v>
      </c>
      <c r="F181" s="103">
        <f t="shared" si="8"/>
        <v>600000</v>
      </c>
      <c r="G181" s="128"/>
    </row>
    <row r="182" spans="1:8" ht="37.5" outlineLevel="2" x14ac:dyDescent="0.25">
      <c r="A182" s="51" t="s">
        <v>436</v>
      </c>
      <c r="B182" s="52" t="s">
        <v>70</v>
      </c>
      <c r="C182" s="52" t="s">
        <v>423</v>
      </c>
      <c r="D182" s="52" t="s">
        <v>8</v>
      </c>
      <c r="E182" s="182">
        <f t="shared" si="8"/>
        <v>500000</v>
      </c>
      <c r="F182" s="103">
        <f t="shared" si="8"/>
        <v>600000</v>
      </c>
      <c r="G182" s="128"/>
    </row>
    <row r="183" spans="1:8" ht="19.5" customHeight="1" outlineLevel="2" x14ac:dyDescent="0.25">
      <c r="A183" s="51" t="s">
        <v>437</v>
      </c>
      <c r="B183" s="52" t="s">
        <v>70</v>
      </c>
      <c r="C183" s="52" t="s">
        <v>438</v>
      </c>
      <c r="D183" s="52" t="s">
        <v>8</v>
      </c>
      <c r="E183" s="182">
        <f t="shared" si="8"/>
        <v>500000</v>
      </c>
      <c r="F183" s="103">
        <f t="shared" si="8"/>
        <v>600000</v>
      </c>
      <c r="G183" s="128"/>
    </row>
    <row r="184" spans="1:8" ht="18" customHeight="1" outlineLevel="2" x14ac:dyDescent="0.25">
      <c r="A184" s="51" t="s">
        <v>18</v>
      </c>
      <c r="B184" s="52" t="s">
        <v>70</v>
      </c>
      <c r="C184" s="52" t="s">
        <v>438</v>
      </c>
      <c r="D184" s="52" t="s">
        <v>19</v>
      </c>
      <c r="E184" s="182">
        <f t="shared" si="8"/>
        <v>500000</v>
      </c>
      <c r="F184" s="103">
        <f t="shared" si="8"/>
        <v>600000</v>
      </c>
      <c r="G184" s="128"/>
    </row>
    <row r="185" spans="1:8" ht="37.5" outlineLevel="4" x14ac:dyDescent="0.25">
      <c r="A185" s="51" t="s">
        <v>20</v>
      </c>
      <c r="B185" s="52" t="s">
        <v>70</v>
      </c>
      <c r="C185" s="52" t="s">
        <v>438</v>
      </c>
      <c r="D185" s="52" t="s">
        <v>21</v>
      </c>
      <c r="E185" s="182">
        <v>500000</v>
      </c>
      <c r="F185" s="103">
        <v>600000</v>
      </c>
      <c r="G185" s="128"/>
    </row>
    <row r="186" spans="1:8" outlineLevel="5" x14ac:dyDescent="0.25">
      <c r="A186" s="51" t="s">
        <v>71</v>
      </c>
      <c r="B186" s="52" t="s">
        <v>72</v>
      </c>
      <c r="C186" s="52" t="s">
        <v>145</v>
      </c>
      <c r="D186" s="52" t="s">
        <v>8</v>
      </c>
      <c r="E186" s="182">
        <f>E187</f>
        <v>157012681.63999999</v>
      </c>
      <c r="F186" s="103">
        <f>F187</f>
        <v>1925000</v>
      </c>
      <c r="G186" s="128"/>
    </row>
    <row r="187" spans="1:8" ht="39.75" customHeight="1" outlineLevel="6" x14ac:dyDescent="0.25">
      <c r="A187" s="96" t="s">
        <v>439</v>
      </c>
      <c r="B187" s="72" t="s">
        <v>72</v>
      </c>
      <c r="C187" s="72" t="s">
        <v>156</v>
      </c>
      <c r="D187" s="72" t="s">
        <v>8</v>
      </c>
      <c r="E187" s="182">
        <f>E188+E204</f>
        <v>157012681.63999999</v>
      </c>
      <c r="F187" s="182">
        <f>F188+F204</f>
        <v>1925000</v>
      </c>
      <c r="G187" s="128"/>
    </row>
    <row r="188" spans="1:8" ht="36.75" customHeight="1" outlineLevel="4" x14ac:dyDescent="0.25">
      <c r="A188" s="51" t="s">
        <v>440</v>
      </c>
      <c r="B188" s="52" t="s">
        <v>72</v>
      </c>
      <c r="C188" s="52" t="s">
        <v>441</v>
      </c>
      <c r="D188" s="52" t="s">
        <v>8</v>
      </c>
      <c r="E188" s="182">
        <f>E189+E192+E195+E198+E201</f>
        <v>1018600</v>
      </c>
      <c r="F188" s="182">
        <f>F189+F192+F195+F198+F201</f>
        <v>1925000</v>
      </c>
      <c r="G188" s="128"/>
    </row>
    <row r="189" spans="1:8" ht="76.5" customHeight="1" outlineLevel="5" x14ac:dyDescent="0.25">
      <c r="A189" s="55" t="s">
        <v>73</v>
      </c>
      <c r="B189" s="52" t="s">
        <v>72</v>
      </c>
      <c r="C189" s="52" t="s">
        <v>442</v>
      </c>
      <c r="D189" s="52" t="s">
        <v>8</v>
      </c>
      <c r="E189" s="182">
        <f>E190</f>
        <v>40000</v>
      </c>
      <c r="F189" s="182">
        <f>F190</f>
        <v>1000000</v>
      </c>
      <c r="G189" s="128"/>
    </row>
    <row r="190" spans="1:8" ht="18" customHeight="1" outlineLevel="6" x14ac:dyDescent="0.25">
      <c r="A190" s="51" t="s">
        <v>18</v>
      </c>
      <c r="B190" s="52" t="s">
        <v>72</v>
      </c>
      <c r="C190" s="52" t="s">
        <v>442</v>
      </c>
      <c r="D190" s="52" t="s">
        <v>19</v>
      </c>
      <c r="E190" s="182">
        <f>E191</f>
        <v>40000</v>
      </c>
      <c r="F190" s="103">
        <f>F191</f>
        <v>1000000</v>
      </c>
      <c r="G190" s="128"/>
    </row>
    <row r="191" spans="1:8" s="3" customFormat="1" ht="37.5" x14ac:dyDescent="0.25">
      <c r="A191" s="51" t="s">
        <v>20</v>
      </c>
      <c r="B191" s="52" t="s">
        <v>72</v>
      </c>
      <c r="C191" s="52" t="s">
        <v>442</v>
      </c>
      <c r="D191" s="52" t="s">
        <v>21</v>
      </c>
      <c r="E191" s="182">
        <v>40000</v>
      </c>
      <c r="F191" s="103">
        <v>1000000</v>
      </c>
      <c r="G191" s="128"/>
    </row>
    <row r="192" spans="1:8" ht="39.75" customHeight="1" outlineLevel="1" x14ac:dyDescent="0.25">
      <c r="A192" s="51" t="s">
        <v>298</v>
      </c>
      <c r="B192" s="52" t="s">
        <v>72</v>
      </c>
      <c r="C192" s="52" t="s">
        <v>443</v>
      </c>
      <c r="D192" s="52" t="s">
        <v>8</v>
      </c>
      <c r="E192" s="182">
        <f>E193</f>
        <v>500000</v>
      </c>
      <c r="F192" s="103">
        <f>F193</f>
        <v>500000</v>
      </c>
      <c r="G192" s="128"/>
    </row>
    <row r="193" spans="1:7" ht="20.25" customHeight="1" outlineLevel="2" x14ac:dyDescent="0.25">
      <c r="A193" s="51" t="s">
        <v>22</v>
      </c>
      <c r="B193" s="52" t="s">
        <v>72</v>
      </c>
      <c r="C193" s="52" t="s">
        <v>443</v>
      </c>
      <c r="D193" s="52" t="s">
        <v>23</v>
      </c>
      <c r="E193" s="182">
        <f>E194</f>
        <v>500000</v>
      </c>
      <c r="F193" s="103">
        <f>F194</f>
        <v>500000</v>
      </c>
      <c r="G193" s="128"/>
    </row>
    <row r="194" spans="1:7" ht="39" customHeight="1" outlineLevel="3" x14ac:dyDescent="0.25">
      <c r="A194" s="51" t="s">
        <v>60</v>
      </c>
      <c r="B194" s="52" t="s">
        <v>72</v>
      </c>
      <c r="C194" s="52" t="s">
        <v>443</v>
      </c>
      <c r="D194" s="52" t="s">
        <v>61</v>
      </c>
      <c r="E194" s="182">
        <v>500000</v>
      </c>
      <c r="F194" s="103">
        <v>500000</v>
      </c>
      <c r="G194" s="128"/>
    </row>
    <row r="195" spans="1:7" ht="37.5" outlineLevel="4" x14ac:dyDescent="0.25">
      <c r="A195" s="51" t="s">
        <v>319</v>
      </c>
      <c r="B195" s="52" t="s">
        <v>72</v>
      </c>
      <c r="C195" s="52" t="s">
        <v>444</v>
      </c>
      <c r="D195" s="52" t="s">
        <v>8</v>
      </c>
      <c r="E195" s="182">
        <f>E196</f>
        <v>353600</v>
      </c>
      <c r="F195" s="103">
        <f>F196</f>
        <v>400000</v>
      </c>
      <c r="G195" s="128"/>
    </row>
    <row r="196" spans="1:7" ht="17.25" customHeight="1" outlineLevel="5" x14ac:dyDescent="0.25">
      <c r="A196" s="51" t="s">
        <v>22</v>
      </c>
      <c r="B196" s="52" t="s">
        <v>72</v>
      </c>
      <c r="C196" s="52" t="s">
        <v>444</v>
      </c>
      <c r="D196" s="52" t="s">
        <v>23</v>
      </c>
      <c r="E196" s="182">
        <f>E197</f>
        <v>353600</v>
      </c>
      <c r="F196" s="103">
        <f>F197</f>
        <v>400000</v>
      </c>
      <c r="G196" s="128"/>
    </row>
    <row r="197" spans="1:7" ht="39" customHeight="1" outlineLevel="6" x14ac:dyDescent="0.25">
      <c r="A197" s="51" t="s">
        <v>60</v>
      </c>
      <c r="B197" s="52" t="s">
        <v>72</v>
      </c>
      <c r="C197" s="52" t="s">
        <v>444</v>
      </c>
      <c r="D197" s="52" t="s">
        <v>61</v>
      </c>
      <c r="E197" s="182">
        <v>353600</v>
      </c>
      <c r="F197" s="103">
        <v>400000</v>
      </c>
      <c r="G197" s="128"/>
    </row>
    <row r="198" spans="1:7" ht="56.25" outlineLevel="6" x14ac:dyDescent="0.25">
      <c r="A198" s="94" t="s">
        <v>378</v>
      </c>
      <c r="B198" s="52" t="s">
        <v>72</v>
      </c>
      <c r="C198" s="52" t="s">
        <v>488</v>
      </c>
      <c r="D198" s="52" t="s">
        <v>8</v>
      </c>
      <c r="E198" s="182">
        <f>E199</f>
        <v>50000</v>
      </c>
      <c r="F198" s="182">
        <f>F199</f>
        <v>0</v>
      </c>
      <c r="G198" s="128"/>
    </row>
    <row r="199" spans="1:7" ht="19.5" customHeight="1" outlineLevel="6" x14ac:dyDescent="0.25">
      <c r="A199" s="51" t="s">
        <v>18</v>
      </c>
      <c r="B199" s="52" t="s">
        <v>72</v>
      </c>
      <c r="C199" s="52" t="s">
        <v>488</v>
      </c>
      <c r="D199" s="52" t="s">
        <v>19</v>
      </c>
      <c r="E199" s="182">
        <f>E200</f>
        <v>50000</v>
      </c>
      <c r="F199" s="182">
        <f>F200</f>
        <v>0</v>
      </c>
      <c r="G199" s="128"/>
    </row>
    <row r="200" spans="1:7" ht="39" customHeight="1" outlineLevel="6" x14ac:dyDescent="0.25">
      <c r="A200" s="51" t="s">
        <v>20</v>
      </c>
      <c r="B200" s="52" t="s">
        <v>72</v>
      </c>
      <c r="C200" s="52" t="s">
        <v>488</v>
      </c>
      <c r="D200" s="52" t="s">
        <v>21</v>
      </c>
      <c r="E200" s="182">
        <v>50000</v>
      </c>
      <c r="F200" s="103">
        <v>0</v>
      </c>
      <c r="G200" s="128"/>
    </row>
    <row r="201" spans="1:7" ht="56.25" customHeight="1" outlineLevel="6" x14ac:dyDescent="0.25">
      <c r="A201" s="51" t="s">
        <v>320</v>
      </c>
      <c r="B201" s="52" t="s">
        <v>72</v>
      </c>
      <c r="C201" s="52" t="s">
        <v>489</v>
      </c>
      <c r="D201" s="52" t="s">
        <v>8</v>
      </c>
      <c r="E201" s="182">
        <f>E202</f>
        <v>75000</v>
      </c>
      <c r="F201" s="182">
        <f>F202</f>
        <v>25000</v>
      </c>
      <c r="G201" s="128"/>
    </row>
    <row r="202" spans="1:7" ht="21" customHeight="1" outlineLevel="6" x14ac:dyDescent="0.25">
      <c r="A202" s="51" t="s">
        <v>18</v>
      </c>
      <c r="B202" s="52" t="s">
        <v>72</v>
      </c>
      <c r="C202" s="52" t="s">
        <v>489</v>
      </c>
      <c r="D202" s="52" t="s">
        <v>19</v>
      </c>
      <c r="E202" s="182">
        <f>E203</f>
        <v>75000</v>
      </c>
      <c r="F202" s="182">
        <f>F203</f>
        <v>25000</v>
      </c>
      <c r="G202" s="128"/>
    </row>
    <row r="203" spans="1:7" ht="37.5" outlineLevel="6" x14ac:dyDescent="0.25">
      <c r="A203" s="51" t="s">
        <v>20</v>
      </c>
      <c r="B203" s="52" t="s">
        <v>72</v>
      </c>
      <c r="C203" s="52" t="s">
        <v>489</v>
      </c>
      <c r="D203" s="52" t="s">
        <v>21</v>
      </c>
      <c r="E203" s="182">
        <v>75000</v>
      </c>
      <c r="F203" s="103">
        <v>25000</v>
      </c>
      <c r="G203" s="128"/>
    </row>
    <row r="204" spans="1:7" outlineLevel="6" x14ac:dyDescent="0.25">
      <c r="A204" s="54" t="s">
        <v>639</v>
      </c>
      <c r="B204" s="52" t="s">
        <v>72</v>
      </c>
      <c r="C204" s="52" t="s">
        <v>640</v>
      </c>
      <c r="D204" s="52" t="s">
        <v>8</v>
      </c>
      <c r="E204" s="182">
        <f t="shared" ref="E204:F206" si="9">E205</f>
        <v>155994081.63999999</v>
      </c>
      <c r="F204" s="182">
        <f t="shared" si="9"/>
        <v>0</v>
      </c>
      <c r="G204" s="128"/>
    </row>
    <row r="205" spans="1:7" ht="56.25" outlineLevel="6" x14ac:dyDescent="0.25">
      <c r="A205" s="51" t="s">
        <v>656</v>
      </c>
      <c r="B205" s="52" t="s">
        <v>72</v>
      </c>
      <c r="C205" s="52" t="s">
        <v>653</v>
      </c>
      <c r="D205" s="52" t="s">
        <v>8</v>
      </c>
      <c r="E205" s="182">
        <f t="shared" si="9"/>
        <v>155994081.63999999</v>
      </c>
      <c r="F205" s="182">
        <f t="shared" si="9"/>
        <v>0</v>
      </c>
      <c r="G205" s="128"/>
    </row>
    <row r="206" spans="1:7" ht="37.5" outlineLevel="6" x14ac:dyDescent="0.25">
      <c r="A206" s="51" t="s">
        <v>321</v>
      </c>
      <c r="B206" s="52" t="s">
        <v>72</v>
      </c>
      <c r="C206" s="52" t="s">
        <v>653</v>
      </c>
      <c r="D206" s="52" t="s">
        <v>322</v>
      </c>
      <c r="E206" s="182">
        <f t="shared" si="9"/>
        <v>155994081.63999999</v>
      </c>
      <c r="F206" s="182">
        <f t="shared" si="9"/>
        <v>0</v>
      </c>
      <c r="G206" s="128"/>
    </row>
    <row r="207" spans="1:7" outlineLevel="6" x14ac:dyDescent="0.25">
      <c r="A207" s="51" t="s">
        <v>323</v>
      </c>
      <c r="B207" s="52" t="s">
        <v>72</v>
      </c>
      <c r="C207" s="52" t="s">
        <v>653</v>
      </c>
      <c r="D207" s="52" t="s">
        <v>324</v>
      </c>
      <c r="E207" s="182">
        <v>155994081.63999999</v>
      </c>
      <c r="F207" s="103">
        <v>0</v>
      </c>
      <c r="G207" s="128"/>
    </row>
    <row r="208" spans="1:7" outlineLevel="1" x14ac:dyDescent="0.25">
      <c r="A208" s="51" t="s">
        <v>74</v>
      </c>
      <c r="B208" s="52" t="s">
        <v>75</v>
      </c>
      <c r="C208" s="52" t="s">
        <v>145</v>
      </c>
      <c r="D208" s="52" t="s">
        <v>8</v>
      </c>
      <c r="E208" s="182">
        <f t="shared" ref="E208:F215" si="10">E209</f>
        <v>400000</v>
      </c>
      <c r="F208" s="103">
        <f t="shared" si="10"/>
        <v>400000</v>
      </c>
      <c r="G208" s="128"/>
    </row>
    <row r="209" spans="1:8" ht="37.5" customHeight="1" outlineLevel="2" x14ac:dyDescent="0.25">
      <c r="A209" s="96" t="s">
        <v>439</v>
      </c>
      <c r="B209" s="72" t="s">
        <v>75</v>
      </c>
      <c r="C209" s="72" t="s">
        <v>156</v>
      </c>
      <c r="D209" s="72" t="s">
        <v>8</v>
      </c>
      <c r="E209" s="182">
        <f>E210</f>
        <v>400000</v>
      </c>
      <c r="F209" s="103">
        <f t="shared" si="10"/>
        <v>400000</v>
      </c>
      <c r="G209" s="128"/>
    </row>
    <row r="210" spans="1:8" ht="19.5" customHeight="1" outlineLevel="3" x14ac:dyDescent="0.25">
      <c r="A210" s="51" t="s">
        <v>445</v>
      </c>
      <c r="B210" s="52" t="s">
        <v>75</v>
      </c>
      <c r="C210" s="52" t="s">
        <v>277</v>
      </c>
      <c r="D210" s="52" t="s">
        <v>8</v>
      </c>
      <c r="E210" s="182">
        <f>E211+E214</f>
        <v>400000</v>
      </c>
      <c r="F210" s="182">
        <f>F211+F214</f>
        <v>400000</v>
      </c>
      <c r="G210" s="128"/>
    </row>
    <row r="211" spans="1:8" ht="19.5" customHeight="1" outlineLevel="3" x14ac:dyDescent="0.25">
      <c r="A211" s="51" t="s">
        <v>452</v>
      </c>
      <c r="B211" s="52" t="s">
        <v>75</v>
      </c>
      <c r="C211" s="52" t="s">
        <v>671</v>
      </c>
      <c r="D211" s="52" t="s">
        <v>8</v>
      </c>
      <c r="E211" s="182">
        <f>E212</f>
        <v>200000</v>
      </c>
      <c r="F211" s="182">
        <f>F212</f>
        <v>200000</v>
      </c>
      <c r="G211" s="128"/>
    </row>
    <row r="212" spans="1:8" ht="19.5" customHeight="1" outlineLevel="3" x14ac:dyDescent="0.25">
      <c r="A212" s="53" t="s">
        <v>18</v>
      </c>
      <c r="B212" s="52" t="s">
        <v>75</v>
      </c>
      <c r="C212" s="52" t="s">
        <v>671</v>
      </c>
      <c r="D212" s="52" t="s">
        <v>19</v>
      </c>
      <c r="E212" s="182">
        <f>E213</f>
        <v>200000</v>
      </c>
      <c r="F212" s="182">
        <f>F213</f>
        <v>200000</v>
      </c>
      <c r="G212" s="128"/>
    </row>
    <row r="213" spans="1:8" ht="37.5" outlineLevel="3" x14ac:dyDescent="0.25">
      <c r="A213" s="53" t="s">
        <v>20</v>
      </c>
      <c r="B213" s="52" t="s">
        <v>75</v>
      </c>
      <c r="C213" s="52" t="s">
        <v>671</v>
      </c>
      <c r="D213" s="52" t="s">
        <v>21</v>
      </c>
      <c r="E213" s="182">
        <v>200000</v>
      </c>
      <c r="F213" s="103">
        <v>200000</v>
      </c>
      <c r="G213" s="128"/>
    </row>
    <row r="214" spans="1:8" ht="18" customHeight="1" outlineLevel="4" x14ac:dyDescent="0.25">
      <c r="A214" s="55" t="s">
        <v>76</v>
      </c>
      <c r="B214" s="52" t="s">
        <v>75</v>
      </c>
      <c r="C214" s="52" t="s">
        <v>446</v>
      </c>
      <c r="D214" s="52" t="s">
        <v>8</v>
      </c>
      <c r="E214" s="182">
        <f t="shared" si="10"/>
        <v>200000</v>
      </c>
      <c r="F214" s="103">
        <f t="shared" si="10"/>
        <v>200000</v>
      </c>
      <c r="G214" s="128"/>
    </row>
    <row r="215" spans="1:8" ht="18" customHeight="1" outlineLevel="5" x14ac:dyDescent="0.25">
      <c r="A215" s="51" t="s">
        <v>18</v>
      </c>
      <c r="B215" s="52" t="s">
        <v>75</v>
      </c>
      <c r="C215" s="52" t="s">
        <v>446</v>
      </c>
      <c r="D215" s="52" t="s">
        <v>19</v>
      </c>
      <c r="E215" s="182">
        <f t="shared" si="10"/>
        <v>200000</v>
      </c>
      <c r="F215" s="103">
        <f t="shared" si="10"/>
        <v>200000</v>
      </c>
      <c r="G215" s="128"/>
    </row>
    <row r="216" spans="1:8" ht="37.5" outlineLevel="6" x14ac:dyDescent="0.25">
      <c r="A216" s="51" t="s">
        <v>20</v>
      </c>
      <c r="B216" s="52" t="s">
        <v>75</v>
      </c>
      <c r="C216" s="52" t="s">
        <v>446</v>
      </c>
      <c r="D216" s="52" t="s">
        <v>21</v>
      </c>
      <c r="E216" s="182">
        <v>200000</v>
      </c>
      <c r="F216" s="103">
        <v>200000</v>
      </c>
      <c r="G216" s="128"/>
    </row>
    <row r="217" spans="1:8" ht="20.25" customHeight="1" outlineLevel="4" x14ac:dyDescent="0.25">
      <c r="A217" s="51" t="s">
        <v>366</v>
      </c>
      <c r="B217" s="52" t="s">
        <v>367</v>
      </c>
      <c r="C217" s="52" t="s">
        <v>145</v>
      </c>
      <c r="D217" s="52" t="s">
        <v>8</v>
      </c>
      <c r="E217" s="182">
        <f t="shared" ref="E217:F221" si="11">E218</f>
        <v>50000</v>
      </c>
      <c r="F217" s="103">
        <f t="shared" si="11"/>
        <v>50000</v>
      </c>
      <c r="G217" s="128"/>
    </row>
    <row r="218" spans="1:8" ht="38.25" customHeight="1" outlineLevel="5" x14ac:dyDescent="0.25">
      <c r="A218" s="96" t="s">
        <v>530</v>
      </c>
      <c r="B218" s="72" t="s">
        <v>367</v>
      </c>
      <c r="C218" s="72" t="s">
        <v>156</v>
      </c>
      <c r="D218" s="72" t="s">
        <v>8</v>
      </c>
      <c r="E218" s="182">
        <f t="shared" si="11"/>
        <v>50000</v>
      </c>
      <c r="F218" s="103">
        <f t="shared" si="11"/>
        <v>50000</v>
      </c>
      <c r="G218" s="128"/>
    </row>
    <row r="219" spans="1:8" ht="39" customHeight="1" outlineLevel="6" x14ac:dyDescent="0.25">
      <c r="A219" s="51" t="s">
        <v>447</v>
      </c>
      <c r="B219" s="52" t="s">
        <v>367</v>
      </c>
      <c r="C219" s="52" t="s">
        <v>441</v>
      </c>
      <c r="D219" s="52" t="s">
        <v>8</v>
      </c>
      <c r="E219" s="182">
        <f t="shared" si="11"/>
        <v>50000</v>
      </c>
      <c r="F219" s="103">
        <f t="shared" si="11"/>
        <v>50000</v>
      </c>
      <c r="G219" s="128"/>
    </row>
    <row r="220" spans="1:8" ht="21.75" customHeight="1" outlineLevel="6" x14ac:dyDescent="0.25">
      <c r="A220" s="51" t="s">
        <v>386</v>
      </c>
      <c r="B220" s="52" t="s">
        <v>367</v>
      </c>
      <c r="C220" s="52" t="s">
        <v>448</v>
      </c>
      <c r="D220" s="52" t="s">
        <v>8</v>
      </c>
      <c r="E220" s="182">
        <f t="shared" si="11"/>
        <v>50000</v>
      </c>
      <c r="F220" s="103">
        <f t="shared" si="11"/>
        <v>50000</v>
      </c>
      <c r="G220" s="128"/>
    </row>
    <row r="221" spans="1:8" outlineLevel="6" x14ac:dyDescent="0.25">
      <c r="A221" s="51" t="s">
        <v>22</v>
      </c>
      <c r="B221" s="52" t="s">
        <v>367</v>
      </c>
      <c r="C221" s="52" t="s">
        <v>448</v>
      </c>
      <c r="D221" s="52" t="s">
        <v>23</v>
      </c>
      <c r="E221" s="182">
        <f t="shared" si="11"/>
        <v>50000</v>
      </c>
      <c r="F221" s="103">
        <f t="shared" si="11"/>
        <v>50000</v>
      </c>
      <c r="G221" s="128"/>
    </row>
    <row r="222" spans="1:8" ht="39" customHeight="1" outlineLevel="6" x14ac:dyDescent="0.25">
      <c r="A222" s="51" t="s">
        <v>60</v>
      </c>
      <c r="B222" s="52" t="s">
        <v>367</v>
      </c>
      <c r="C222" s="52" t="s">
        <v>448</v>
      </c>
      <c r="D222" s="52" t="s">
        <v>61</v>
      </c>
      <c r="E222" s="182">
        <v>50000</v>
      </c>
      <c r="F222" s="103">
        <v>50000</v>
      </c>
      <c r="G222" s="128"/>
    </row>
    <row r="223" spans="1:8" outlineLevel="6" x14ac:dyDescent="0.25">
      <c r="A223" s="49" t="s">
        <v>77</v>
      </c>
      <c r="B223" s="50" t="s">
        <v>78</v>
      </c>
      <c r="C223" s="50" t="s">
        <v>145</v>
      </c>
      <c r="D223" s="50" t="s">
        <v>8</v>
      </c>
      <c r="E223" s="181">
        <f>E224</f>
        <v>515000</v>
      </c>
      <c r="F223" s="107">
        <f>F224</f>
        <v>515000</v>
      </c>
      <c r="G223" s="128"/>
      <c r="H223" s="128"/>
    </row>
    <row r="224" spans="1:8" ht="18" customHeight="1" outlineLevel="6" x14ac:dyDescent="0.25">
      <c r="A224" s="51" t="s">
        <v>79</v>
      </c>
      <c r="B224" s="52" t="s">
        <v>80</v>
      </c>
      <c r="C224" s="52" t="s">
        <v>145</v>
      </c>
      <c r="D224" s="52" t="s">
        <v>8</v>
      </c>
      <c r="E224" s="182">
        <f>E225+E234</f>
        <v>515000</v>
      </c>
      <c r="F224" s="103">
        <f>F225+F234</f>
        <v>515000</v>
      </c>
      <c r="G224" s="127"/>
    </row>
    <row r="225" spans="1:8" ht="37.5" outlineLevel="3" x14ac:dyDescent="0.25">
      <c r="A225" s="96" t="s">
        <v>450</v>
      </c>
      <c r="B225" s="72" t="s">
        <v>80</v>
      </c>
      <c r="C225" s="72" t="s">
        <v>157</v>
      </c>
      <c r="D225" s="72" t="s">
        <v>8</v>
      </c>
      <c r="E225" s="182">
        <f>E226+E230</f>
        <v>470000</v>
      </c>
      <c r="F225" s="103">
        <f>F226+F230</f>
        <v>470000</v>
      </c>
      <c r="G225" s="127"/>
    </row>
    <row r="226" spans="1:8" ht="38.25" customHeight="1" outlineLevel="4" x14ac:dyDescent="0.25">
      <c r="A226" s="51" t="s">
        <v>451</v>
      </c>
      <c r="B226" s="52" t="s">
        <v>80</v>
      </c>
      <c r="C226" s="52" t="s">
        <v>491</v>
      </c>
      <c r="D226" s="52" t="s">
        <v>8</v>
      </c>
      <c r="E226" s="182">
        <f t="shared" ref="E226:F228" si="12">E227</f>
        <v>440000</v>
      </c>
      <c r="F226" s="182">
        <f t="shared" si="12"/>
        <v>440000</v>
      </c>
      <c r="G226" s="127"/>
    </row>
    <row r="227" spans="1:8" ht="19.5" customHeight="1" outlineLevel="6" x14ac:dyDescent="0.25">
      <c r="A227" s="51" t="s">
        <v>289</v>
      </c>
      <c r="B227" s="52" t="s">
        <v>80</v>
      </c>
      <c r="C227" s="52" t="s">
        <v>453</v>
      </c>
      <c r="D227" s="52" t="s">
        <v>8</v>
      </c>
      <c r="E227" s="182">
        <f t="shared" si="12"/>
        <v>440000</v>
      </c>
      <c r="F227" s="103">
        <f t="shared" si="12"/>
        <v>440000</v>
      </c>
      <c r="G227" s="127"/>
    </row>
    <row r="228" spans="1:8" ht="18" customHeight="1" outlineLevel="6" x14ac:dyDescent="0.25">
      <c r="A228" s="51" t="s">
        <v>18</v>
      </c>
      <c r="B228" s="52" t="s">
        <v>80</v>
      </c>
      <c r="C228" s="52" t="s">
        <v>453</v>
      </c>
      <c r="D228" s="52" t="s">
        <v>19</v>
      </c>
      <c r="E228" s="182">
        <f t="shared" si="12"/>
        <v>440000</v>
      </c>
      <c r="F228" s="103">
        <f t="shared" si="12"/>
        <v>440000</v>
      </c>
      <c r="G228" s="127"/>
    </row>
    <row r="229" spans="1:8" ht="23.25" customHeight="1" outlineLevel="6" x14ac:dyDescent="0.25">
      <c r="A229" s="51" t="s">
        <v>20</v>
      </c>
      <c r="B229" s="52" t="s">
        <v>80</v>
      </c>
      <c r="C229" s="52" t="s">
        <v>453</v>
      </c>
      <c r="D229" s="52" t="s">
        <v>21</v>
      </c>
      <c r="E229" s="182">
        <v>440000</v>
      </c>
      <c r="F229" s="103">
        <v>440000</v>
      </c>
      <c r="G229" s="127"/>
    </row>
    <row r="230" spans="1:8" ht="19.5" customHeight="1" outlineLevel="6" x14ac:dyDescent="0.25">
      <c r="A230" s="51" t="s">
        <v>454</v>
      </c>
      <c r="B230" s="52" t="s">
        <v>80</v>
      </c>
      <c r="C230" s="52" t="s">
        <v>291</v>
      </c>
      <c r="D230" s="52" t="s">
        <v>8</v>
      </c>
      <c r="E230" s="182">
        <f t="shared" ref="E230:F232" si="13">E231</f>
        <v>30000</v>
      </c>
      <c r="F230" s="103">
        <f t="shared" si="13"/>
        <v>30000</v>
      </c>
      <c r="G230" s="127"/>
    </row>
    <row r="231" spans="1:8" outlineLevel="6" x14ac:dyDescent="0.25">
      <c r="A231" s="51" t="s">
        <v>81</v>
      </c>
      <c r="B231" s="52" t="s">
        <v>80</v>
      </c>
      <c r="C231" s="52" t="s">
        <v>290</v>
      </c>
      <c r="D231" s="52" t="s">
        <v>8</v>
      </c>
      <c r="E231" s="182">
        <f t="shared" si="13"/>
        <v>30000</v>
      </c>
      <c r="F231" s="103">
        <f t="shared" si="13"/>
        <v>30000</v>
      </c>
      <c r="G231" s="127"/>
    </row>
    <row r="232" spans="1:8" ht="18.75" customHeight="1" outlineLevel="4" x14ac:dyDescent="0.25">
      <c r="A232" s="51" t="s">
        <v>18</v>
      </c>
      <c r="B232" s="52" t="s">
        <v>80</v>
      </c>
      <c r="C232" s="52" t="s">
        <v>290</v>
      </c>
      <c r="D232" s="52" t="s">
        <v>19</v>
      </c>
      <c r="E232" s="182">
        <f t="shared" si="13"/>
        <v>30000</v>
      </c>
      <c r="F232" s="103">
        <f t="shared" si="13"/>
        <v>30000</v>
      </c>
      <c r="G232" s="127"/>
    </row>
    <row r="233" spans="1:8" ht="37.5" outlineLevel="5" x14ac:dyDescent="0.25">
      <c r="A233" s="51" t="s">
        <v>20</v>
      </c>
      <c r="B233" s="52" t="s">
        <v>80</v>
      </c>
      <c r="C233" s="52" t="s">
        <v>290</v>
      </c>
      <c r="D233" s="52" t="s">
        <v>21</v>
      </c>
      <c r="E233" s="182">
        <v>30000</v>
      </c>
      <c r="F233" s="103">
        <v>30000</v>
      </c>
      <c r="G233" s="127"/>
    </row>
    <row r="234" spans="1:8" ht="56.25" customHeight="1" outlineLevel="6" x14ac:dyDescent="0.25">
      <c r="A234" s="96" t="s">
        <v>547</v>
      </c>
      <c r="B234" s="72" t="s">
        <v>80</v>
      </c>
      <c r="C234" s="72" t="s">
        <v>456</v>
      </c>
      <c r="D234" s="72" t="s">
        <v>8</v>
      </c>
      <c r="E234" s="182">
        <f t="shared" ref="E234:F237" si="14">E235</f>
        <v>45000</v>
      </c>
      <c r="F234" s="103">
        <f t="shared" si="14"/>
        <v>45000</v>
      </c>
      <c r="G234" s="127"/>
    </row>
    <row r="235" spans="1:8" ht="17.25" customHeight="1" outlineLevel="2" x14ac:dyDescent="0.25">
      <c r="A235" s="51" t="s">
        <v>457</v>
      </c>
      <c r="B235" s="52" t="s">
        <v>80</v>
      </c>
      <c r="C235" s="52" t="s">
        <v>458</v>
      </c>
      <c r="D235" s="52" t="s">
        <v>8</v>
      </c>
      <c r="E235" s="182">
        <f t="shared" si="14"/>
        <v>45000</v>
      </c>
      <c r="F235" s="103">
        <f t="shared" si="14"/>
        <v>45000</v>
      </c>
      <c r="G235" s="127"/>
    </row>
    <row r="236" spans="1:8" outlineLevel="4" x14ac:dyDescent="0.25">
      <c r="A236" s="51" t="s">
        <v>459</v>
      </c>
      <c r="B236" s="52" t="s">
        <v>80</v>
      </c>
      <c r="C236" s="52" t="s">
        <v>460</v>
      </c>
      <c r="D236" s="52" t="s">
        <v>8</v>
      </c>
      <c r="E236" s="182">
        <f t="shared" si="14"/>
        <v>45000</v>
      </c>
      <c r="F236" s="103">
        <f t="shared" si="14"/>
        <v>45000</v>
      </c>
      <c r="G236" s="127"/>
    </row>
    <row r="237" spans="1:8" ht="18" customHeight="1" outlineLevel="5" x14ac:dyDescent="0.25">
      <c r="A237" s="51" t="s">
        <v>18</v>
      </c>
      <c r="B237" s="52" t="s">
        <v>80</v>
      </c>
      <c r="C237" s="52" t="s">
        <v>460</v>
      </c>
      <c r="D237" s="52" t="s">
        <v>19</v>
      </c>
      <c r="E237" s="182">
        <f t="shared" si="14"/>
        <v>45000</v>
      </c>
      <c r="F237" s="103">
        <f t="shared" si="14"/>
        <v>45000</v>
      </c>
      <c r="G237" s="127"/>
    </row>
    <row r="238" spans="1:8" ht="37.5" outlineLevel="6" x14ac:dyDescent="0.25">
      <c r="A238" s="51" t="s">
        <v>20</v>
      </c>
      <c r="B238" s="52" t="s">
        <v>80</v>
      </c>
      <c r="C238" s="52" t="s">
        <v>460</v>
      </c>
      <c r="D238" s="52" t="s">
        <v>21</v>
      </c>
      <c r="E238" s="182">
        <v>45000</v>
      </c>
      <c r="F238" s="103">
        <v>45000</v>
      </c>
      <c r="G238" s="127"/>
    </row>
    <row r="239" spans="1:8" outlineLevel="1" x14ac:dyDescent="0.25">
      <c r="A239" s="49" t="s">
        <v>82</v>
      </c>
      <c r="B239" s="50" t="s">
        <v>83</v>
      </c>
      <c r="C239" s="50" t="s">
        <v>145</v>
      </c>
      <c r="D239" s="50" t="s">
        <v>8</v>
      </c>
      <c r="E239" s="181">
        <f>E240+E267+E295+E317+E334</f>
        <v>660634442.26999998</v>
      </c>
      <c r="F239" s="107">
        <f>F240+F267+F295+F317+F334</f>
        <v>446122767.32999998</v>
      </c>
      <c r="G239" s="128"/>
      <c r="H239" s="128"/>
    </row>
    <row r="240" spans="1:8" ht="17.25" customHeight="1" outlineLevel="2" x14ac:dyDescent="0.25">
      <c r="A240" s="51" t="s">
        <v>129</v>
      </c>
      <c r="B240" s="52" t="s">
        <v>130</v>
      </c>
      <c r="C240" s="52" t="s">
        <v>145</v>
      </c>
      <c r="D240" s="52" t="s">
        <v>8</v>
      </c>
      <c r="E240" s="182">
        <f>E241</f>
        <v>308801239.47000003</v>
      </c>
      <c r="F240" s="103">
        <f>F241</f>
        <v>100292398</v>
      </c>
      <c r="G240" s="127"/>
    </row>
    <row r="241" spans="1:7" ht="39.75" customHeight="1" outlineLevel="3" x14ac:dyDescent="0.25">
      <c r="A241" s="96" t="s">
        <v>494</v>
      </c>
      <c r="B241" s="72" t="s">
        <v>130</v>
      </c>
      <c r="C241" s="72" t="s">
        <v>160</v>
      </c>
      <c r="D241" s="72" t="s">
        <v>8</v>
      </c>
      <c r="E241" s="182">
        <f>E242</f>
        <v>308801239.47000003</v>
      </c>
      <c r="F241" s="103">
        <f>F242</f>
        <v>100292398</v>
      </c>
      <c r="G241" s="127"/>
    </row>
    <row r="242" spans="1:7" ht="37.5" outlineLevel="3" x14ac:dyDescent="0.25">
      <c r="A242" s="51" t="s">
        <v>495</v>
      </c>
      <c r="B242" s="52" t="s">
        <v>130</v>
      </c>
      <c r="C242" s="52" t="s">
        <v>161</v>
      </c>
      <c r="D242" s="52" t="s">
        <v>8</v>
      </c>
      <c r="E242" s="182">
        <f>E243+E250+E263</f>
        <v>308801239.47000003</v>
      </c>
      <c r="F242" s="182">
        <f>F243+F250+F263</f>
        <v>100292398</v>
      </c>
      <c r="G242" s="127"/>
    </row>
    <row r="243" spans="1:7" ht="37.5" outlineLevel="3" x14ac:dyDescent="0.25">
      <c r="A243" s="54" t="s">
        <v>245</v>
      </c>
      <c r="B243" s="52" t="s">
        <v>130</v>
      </c>
      <c r="C243" s="52" t="s">
        <v>264</v>
      </c>
      <c r="D243" s="52" t="s">
        <v>8</v>
      </c>
      <c r="E243" s="182">
        <f>E244+E247</f>
        <v>101013812</v>
      </c>
      <c r="F243" s="103">
        <f>F244+F247</f>
        <v>100052398</v>
      </c>
      <c r="G243" s="127"/>
    </row>
    <row r="244" spans="1:7" ht="38.25" customHeight="1" outlineLevel="3" x14ac:dyDescent="0.25">
      <c r="A244" s="51" t="s">
        <v>132</v>
      </c>
      <c r="B244" s="52" t="s">
        <v>130</v>
      </c>
      <c r="C244" s="52" t="s">
        <v>168</v>
      </c>
      <c r="D244" s="52" t="s">
        <v>8</v>
      </c>
      <c r="E244" s="182">
        <f>E245</f>
        <v>34510583</v>
      </c>
      <c r="F244" s="103">
        <f>F245</f>
        <v>33549169</v>
      </c>
      <c r="G244" s="127"/>
    </row>
    <row r="245" spans="1:7" ht="39" customHeight="1" outlineLevel="4" x14ac:dyDescent="0.25">
      <c r="A245" s="51" t="s">
        <v>50</v>
      </c>
      <c r="B245" s="52" t="s">
        <v>130</v>
      </c>
      <c r="C245" s="52" t="s">
        <v>168</v>
      </c>
      <c r="D245" s="52" t="s">
        <v>51</v>
      </c>
      <c r="E245" s="182">
        <f>E246</f>
        <v>34510583</v>
      </c>
      <c r="F245" s="103">
        <f>F246</f>
        <v>33549169</v>
      </c>
      <c r="G245" s="127"/>
    </row>
    <row r="246" spans="1:7" outlineLevel="6" x14ac:dyDescent="0.25">
      <c r="A246" s="51" t="s">
        <v>87</v>
      </c>
      <c r="B246" s="52" t="s">
        <v>130</v>
      </c>
      <c r="C246" s="52" t="s">
        <v>168</v>
      </c>
      <c r="D246" s="52" t="s">
        <v>88</v>
      </c>
      <c r="E246" s="182">
        <f>34456583+54000</f>
        <v>34510583</v>
      </c>
      <c r="F246" s="103">
        <f>33495169+54000</f>
        <v>33549169</v>
      </c>
      <c r="G246" s="127"/>
    </row>
    <row r="247" spans="1:7" ht="77.25" customHeight="1" outlineLevel="6" x14ac:dyDescent="0.25">
      <c r="A247" s="54" t="s">
        <v>496</v>
      </c>
      <c r="B247" s="52" t="s">
        <v>130</v>
      </c>
      <c r="C247" s="52" t="s">
        <v>169</v>
      </c>
      <c r="D247" s="52" t="s">
        <v>8</v>
      </c>
      <c r="E247" s="182">
        <f>E248</f>
        <v>66503229</v>
      </c>
      <c r="F247" s="103">
        <f>F248</f>
        <v>66503229</v>
      </c>
      <c r="G247" s="127"/>
    </row>
    <row r="248" spans="1:7" ht="37.5" outlineLevel="5" x14ac:dyDescent="0.25">
      <c r="A248" s="51" t="s">
        <v>50</v>
      </c>
      <c r="B248" s="52" t="s">
        <v>130</v>
      </c>
      <c r="C248" s="52" t="s">
        <v>169</v>
      </c>
      <c r="D248" s="52" t="s">
        <v>51</v>
      </c>
      <c r="E248" s="182">
        <f>E249</f>
        <v>66503229</v>
      </c>
      <c r="F248" s="103">
        <f>F249</f>
        <v>66503229</v>
      </c>
      <c r="G248" s="127"/>
    </row>
    <row r="249" spans="1:7" outlineLevel="6" x14ac:dyDescent="0.25">
      <c r="A249" s="51" t="s">
        <v>87</v>
      </c>
      <c r="B249" s="52" t="s">
        <v>130</v>
      </c>
      <c r="C249" s="52" t="s">
        <v>169</v>
      </c>
      <c r="D249" s="52" t="s">
        <v>88</v>
      </c>
      <c r="E249" s="182">
        <v>66503229</v>
      </c>
      <c r="F249" s="103">
        <v>66503229</v>
      </c>
      <c r="G249" s="127"/>
    </row>
    <row r="250" spans="1:7" ht="37.5" outlineLevel="4" x14ac:dyDescent="0.25">
      <c r="A250" s="54" t="s">
        <v>246</v>
      </c>
      <c r="B250" s="52" t="s">
        <v>130</v>
      </c>
      <c r="C250" s="52" t="s">
        <v>266</v>
      </c>
      <c r="D250" s="52" t="s">
        <v>8</v>
      </c>
      <c r="E250" s="182">
        <f>E257+E260+E251+E254</f>
        <v>1285585</v>
      </c>
      <c r="F250" s="103">
        <f>F257+F260+F251+F254</f>
        <v>240000</v>
      </c>
      <c r="G250" s="127"/>
    </row>
    <row r="251" spans="1:7" ht="37.5" outlineLevel="6" x14ac:dyDescent="0.25">
      <c r="A251" s="51" t="s">
        <v>343</v>
      </c>
      <c r="B251" s="52" t="s">
        <v>130</v>
      </c>
      <c r="C251" s="52" t="s">
        <v>344</v>
      </c>
      <c r="D251" s="52" t="s">
        <v>8</v>
      </c>
      <c r="E251" s="182">
        <f>E252</f>
        <v>97500</v>
      </c>
      <c r="F251" s="103">
        <f>F252</f>
        <v>95000</v>
      </c>
      <c r="G251" s="127"/>
    </row>
    <row r="252" spans="1:7" ht="37.5" outlineLevel="5" x14ac:dyDescent="0.25">
      <c r="A252" s="51" t="s">
        <v>50</v>
      </c>
      <c r="B252" s="52" t="s">
        <v>130</v>
      </c>
      <c r="C252" s="52" t="s">
        <v>344</v>
      </c>
      <c r="D252" s="52" t="s">
        <v>51</v>
      </c>
      <c r="E252" s="182">
        <f>E253</f>
        <v>97500</v>
      </c>
      <c r="F252" s="103">
        <f>F253</f>
        <v>95000</v>
      </c>
      <c r="G252" s="127"/>
    </row>
    <row r="253" spans="1:7" outlineLevel="6" x14ac:dyDescent="0.25">
      <c r="A253" s="51" t="s">
        <v>87</v>
      </c>
      <c r="B253" s="52" t="s">
        <v>130</v>
      </c>
      <c r="C253" s="52" t="s">
        <v>344</v>
      </c>
      <c r="D253" s="52" t="s">
        <v>88</v>
      </c>
      <c r="E253" s="182">
        <v>97500</v>
      </c>
      <c r="F253" s="103">
        <v>95000</v>
      </c>
      <c r="G253" s="127"/>
    </row>
    <row r="254" spans="1:7" outlineLevel="4" x14ac:dyDescent="0.25">
      <c r="A254" s="51" t="s">
        <v>326</v>
      </c>
      <c r="B254" s="52" t="s">
        <v>130</v>
      </c>
      <c r="C254" s="52" t="s">
        <v>345</v>
      </c>
      <c r="D254" s="52" t="s">
        <v>8</v>
      </c>
      <c r="E254" s="182">
        <f>E255</f>
        <v>45000</v>
      </c>
      <c r="F254" s="103">
        <f>F255</f>
        <v>45000</v>
      </c>
      <c r="G254" s="127"/>
    </row>
    <row r="255" spans="1:7" ht="40.5" customHeight="1" outlineLevel="5" x14ac:dyDescent="0.25">
      <c r="A255" s="51" t="s">
        <v>50</v>
      </c>
      <c r="B255" s="52" t="s">
        <v>130</v>
      </c>
      <c r="C255" s="52" t="s">
        <v>345</v>
      </c>
      <c r="D255" s="52" t="s">
        <v>51</v>
      </c>
      <c r="E255" s="182">
        <f>E256</f>
        <v>45000</v>
      </c>
      <c r="F255" s="103">
        <f>F256</f>
        <v>45000</v>
      </c>
      <c r="G255" s="127"/>
    </row>
    <row r="256" spans="1:7" outlineLevel="6" x14ac:dyDescent="0.25">
      <c r="A256" s="51" t="s">
        <v>87</v>
      </c>
      <c r="B256" s="52" t="s">
        <v>130</v>
      </c>
      <c r="C256" s="52" t="s">
        <v>345</v>
      </c>
      <c r="D256" s="52" t="s">
        <v>88</v>
      </c>
      <c r="E256" s="182">
        <v>45000</v>
      </c>
      <c r="F256" s="103">
        <v>45000</v>
      </c>
      <c r="G256" s="127"/>
    </row>
    <row r="257" spans="1:7" ht="77.25" customHeight="1" outlineLevel="5" x14ac:dyDescent="0.25">
      <c r="A257" s="32" t="s">
        <v>372</v>
      </c>
      <c r="B257" s="52" t="s">
        <v>130</v>
      </c>
      <c r="C257" s="52" t="s">
        <v>373</v>
      </c>
      <c r="D257" s="52" t="s">
        <v>8</v>
      </c>
      <c r="E257" s="182">
        <f>E258</f>
        <v>1002500</v>
      </c>
      <c r="F257" s="103">
        <f>F258</f>
        <v>0</v>
      </c>
      <c r="G257" s="127"/>
    </row>
    <row r="258" spans="1:7" ht="38.25" customHeight="1" outlineLevel="6" x14ac:dyDescent="0.25">
      <c r="A258" s="51" t="s">
        <v>321</v>
      </c>
      <c r="B258" s="52" t="s">
        <v>130</v>
      </c>
      <c r="C258" s="52" t="s">
        <v>373</v>
      </c>
      <c r="D258" s="52" t="s">
        <v>322</v>
      </c>
      <c r="E258" s="182">
        <f>E259</f>
        <v>1002500</v>
      </c>
      <c r="F258" s="103">
        <f>F259</f>
        <v>0</v>
      </c>
      <c r="G258" s="127"/>
    </row>
    <row r="259" spans="1:7" outlineLevel="1" x14ac:dyDescent="0.25">
      <c r="A259" s="51" t="s">
        <v>323</v>
      </c>
      <c r="B259" s="52" t="s">
        <v>130</v>
      </c>
      <c r="C259" s="52" t="s">
        <v>373</v>
      </c>
      <c r="D259" s="52" t="s">
        <v>324</v>
      </c>
      <c r="E259" s="182">
        <v>1002500</v>
      </c>
      <c r="F259" s="103">
        <v>0</v>
      </c>
      <c r="G259" s="127"/>
    </row>
    <row r="260" spans="1:7" ht="38.25" customHeight="1" outlineLevel="2" x14ac:dyDescent="0.25">
      <c r="A260" s="51" t="s">
        <v>625</v>
      </c>
      <c r="B260" s="52" t="s">
        <v>130</v>
      </c>
      <c r="C260" s="52" t="s">
        <v>626</v>
      </c>
      <c r="D260" s="52" t="s">
        <v>8</v>
      </c>
      <c r="E260" s="182">
        <f>E261</f>
        <v>140585</v>
      </c>
      <c r="F260" s="103">
        <f>F261</f>
        <v>100000</v>
      </c>
      <c r="G260" s="127"/>
    </row>
    <row r="261" spans="1:7" ht="37.5" outlineLevel="4" x14ac:dyDescent="0.25">
      <c r="A261" s="51" t="s">
        <v>50</v>
      </c>
      <c r="B261" s="52" t="s">
        <v>130</v>
      </c>
      <c r="C261" s="52" t="s">
        <v>626</v>
      </c>
      <c r="D261" s="52" t="s">
        <v>51</v>
      </c>
      <c r="E261" s="182">
        <f>E262</f>
        <v>140585</v>
      </c>
      <c r="F261" s="103">
        <f>F262</f>
        <v>100000</v>
      </c>
      <c r="G261" s="127"/>
    </row>
    <row r="262" spans="1:7" ht="21" customHeight="1" outlineLevel="5" x14ac:dyDescent="0.25">
      <c r="A262" s="51" t="s">
        <v>87</v>
      </c>
      <c r="B262" s="52" t="s">
        <v>130</v>
      </c>
      <c r="C262" s="52" t="s">
        <v>626</v>
      </c>
      <c r="D262" s="52" t="s">
        <v>88</v>
      </c>
      <c r="E262" s="182">
        <v>140585</v>
      </c>
      <c r="F262" s="103">
        <v>100000</v>
      </c>
      <c r="G262" s="127"/>
    </row>
    <row r="263" spans="1:7" ht="37.5" outlineLevel="5" x14ac:dyDescent="0.25">
      <c r="A263" s="206" t="s">
        <v>746</v>
      </c>
      <c r="B263" s="52" t="s">
        <v>130</v>
      </c>
      <c r="C263" s="52" t="s">
        <v>747</v>
      </c>
      <c r="D263" s="52" t="s">
        <v>8</v>
      </c>
      <c r="E263" s="182">
        <f t="shared" ref="E263:F265" si="15">E264</f>
        <v>206501842.47</v>
      </c>
      <c r="F263" s="182">
        <f t="shared" si="15"/>
        <v>0</v>
      </c>
      <c r="G263" s="127"/>
    </row>
    <row r="264" spans="1:7" ht="75" outlineLevel="5" x14ac:dyDescent="0.25">
      <c r="A264" s="97" t="s">
        <v>748</v>
      </c>
      <c r="B264" s="52" t="s">
        <v>130</v>
      </c>
      <c r="C264" s="52" t="s">
        <v>749</v>
      </c>
      <c r="D264" s="52" t="s">
        <v>8</v>
      </c>
      <c r="E264" s="182">
        <f t="shared" si="15"/>
        <v>206501842.47</v>
      </c>
      <c r="F264" s="182">
        <f t="shared" si="15"/>
        <v>0</v>
      </c>
      <c r="G264" s="127"/>
    </row>
    <row r="265" spans="1:7" ht="37.5" outlineLevel="5" x14ac:dyDescent="0.25">
      <c r="A265" s="51" t="s">
        <v>321</v>
      </c>
      <c r="B265" s="52" t="s">
        <v>130</v>
      </c>
      <c r="C265" s="52" t="s">
        <v>749</v>
      </c>
      <c r="D265" s="52" t="s">
        <v>322</v>
      </c>
      <c r="E265" s="182">
        <f t="shared" si="15"/>
        <v>206501842.47</v>
      </c>
      <c r="F265" s="182">
        <f t="shared" si="15"/>
        <v>0</v>
      </c>
      <c r="G265" s="127"/>
    </row>
    <row r="266" spans="1:7" ht="21" customHeight="1" outlineLevel="5" x14ac:dyDescent="0.25">
      <c r="A266" s="51" t="s">
        <v>323</v>
      </c>
      <c r="B266" s="52" t="s">
        <v>130</v>
      </c>
      <c r="C266" s="52" t="s">
        <v>749</v>
      </c>
      <c r="D266" s="52" t="s">
        <v>324</v>
      </c>
      <c r="E266" s="182">
        <v>206501842.47</v>
      </c>
      <c r="F266" s="103">
        <v>0</v>
      </c>
      <c r="G266" s="127"/>
    </row>
    <row r="267" spans="1:7" outlineLevel="5" x14ac:dyDescent="0.25">
      <c r="A267" s="51" t="s">
        <v>84</v>
      </c>
      <c r="B267" s="52" t="s">
        <v>85</v>
      </c>
      <c r="C267" s="52" t="s">
        <v>145</v>
      </c>
      <c r="D267" s="52" t="s">
        <v>8</v>
      </c>
      <c r="E267" s="182">
        <f>E268</f>
        <v>303274687.79999995</v>
      </c>
      <c r="F267" s="103">
        <f>F268</f>
        <v>302078129.32999998</v>
      </c>
      <c r="G267" s="127"/>
    </row>
    <row r="268" spans="1:7" ht="37.5" outlineLevel="6" x14ac:dyDescent="0.25">
      <c r="A268" s="96" t="s">
        <v>494</v>
      </c>
      <c r="B268" s="72" t="s">
        <v>85</v>
      </c>
      <c r="C268" s="72" t="s">
        <v>160</v>
      </c>
      <c r="D268" s="72" t="s">
        <v>8</v>
      </c>
      <c r="E268" s="182">
        <f>E269</f>
        <v>303274687.79999995</v>
      </c>
      <c r="F268" s="103">
        <f>F269</f>
        <v>302078129.32999998</v>
      </c>
      <c r="G268" s="127"/>
    </row>
    <row r="269" spans="1:7" ht="37.5" outlineLevel="5" x14ac:dyDescent="0.25">
      <c r="A269" s="51" t="s">
        <v>498</v>
      </c>
      <c r="B269" s="52" t="s">
        <v>85</v>
      </c>
      <c r="C269" s="52" t="s">
        <v>170</v>
      </c>
      <c r="D269" s="52" t="s">
        <v>8</v>
      </c>
      <c r="E269" s="182">
        <f>E270+E277+E287+E291</f>
        <v>303274687.79999995</v>
      </c>
      <c r="F269" s="103">
        <f>F270+F277+F287</f>
        <v>302078129.32999998</v>
      </c>
      <c r="G269" s="127"/>
    </row>
    <row r="270" spans="1:7" ht="39.75" customHeight="1" outlineLevel="6" x14ac:dyDescent="0.25">
      <c r="A270" s="54" t="s">
        <v>248</v>
      </c>
      <c r="B270" s="52" t="s">
        <v>85</v>
      </c>
      <c r="C270" s="52" t="s">
        <v>267</v>
      </c>
      <c r="D270" s="52" t="s">
        <v>8</v>
      </c>
      <c r="E270" s="182">
        <f>E271+E274</f>
        <v>289617625.40999997</v>
      </c>
      <c r="F270" s="103">
        <f>F271+F274</f>
        <v>289029186.32999998</v>
      </c>
      <c r="G270" s="127"/>
    </row>
    <row r="271" spans="1:7" ht="38.25" customHeight="1" outlineLevel="6" x14ac:dyDescent="0.25">
      <c r="A271" s="51" t="s">
        <v>133</v>
      </c>
      <c r="B271" s="52" t="s">
        <v>85</v>
      </c>
      <c r="C271" s="52" t="s">
        <v>171</v>
      </c>
      <c r="D271" s="52" t="s">
        <v>8</v>
      </c>
      <c r="E271" s="182">
        <f>E272</f>
        <v>72424853.409999996</v>
      </c>
      <c r="F271" s="103">
        <f>F272</f>
        <v>71836414.329999998</v>
      </c>
      <c r="G271" s="127"/>
    </row>
    <row r="272" spans="1:7" ht="37.5" outlineLevel="6" x14ac:dyDescent="0.25">
      <c r="A272" s="51" t="s">
        <v>50</v>
      </c>
      <c r="B272" s="52" t="s">
        <v>85</v>
      </c>
      <c r="C272" s="52" t="s">
        <v>171</v>
      </c>
      <c r="D272" s="52" t="s">
        <v>51</v>
      </c>
      <c r="E272" s="182">
        <f>E273</f>
        <v>72424853.409999996</v>
      </c>
      <c r="F272" s="103">
        <f>F273</f>
        <v>71836414.329999998</v>
      </c>
      <c r="G272" s="127"/>
    </row>
    <row r="273" spans="1:7" outlineLevel="6" x14ac:dyDescent="0.25">
      <c r="A273" s="51" t="s">
        <v>87</v>
      </c>
      <c r="B273" s="52" t="s">
        <v>85</v>
      </c>
      <c r="C273" s="52" t="s">
        <v>171</v>
      </c>
      <c r="D273" s="52" t="s">
        <v>88</v>
      </c>
      <c r="E273" s="182">
        <v>72424853.409999996</v>
      </c>
      <c r="F273" s="103">
        <v>71836414.329999998</v>
      </c>
      <c r="G273" s="127"/>
    </row>
    <row r="274" spans="1:7" s="3" customFormat="1" ht="93.75" customHeight="1" x14ac:dyDescent="0.25">
      <c r="A274" s="54" t="s">
        <v>499</v>
      </c>
      <c r="B274" s="52" t="s">
        <v>85</v>
      </c>
      <c r="C274" s="52" t="s">
        <v>172</v>
      </c>
      <c r="D274" s="52" t="s">
        <v>8</v>
      </c>
      <c r="E274" s="182">
        <f>E275</f>
        <v>217192772</v>
      </c>
      <c r="F274" s="103">
        <f>F275</f>
        <v>217192772</v>
      </c>
      <c r="G274" s="127"/>
    </row>
    <row r="275" spans="1:7" ht="37.5" outlineLevel="1" x14ac:dyDescent="0.25">
      <c r="A275" s="51" t="s">
        <v>50</v>
      </c>
      <c r="B275" s="52" t="s">
        <v>85</v>
      </c>
      <c r="C275" s="52" t="s">
        <v>172</v>
      </c>
      <c r="D275" s="52" t="s">
        <v>51</v>
      </c>
      <c r="E275" s="182">
        <f>E276</f>
        <v>217192772</v>
      </c>
      <c r="F275" s="103">
        <f>F276</f>
        <v>217192772</v>
      </c>
      <c r="G275" s="127"/>
    </row>
    <row r="276" spans="1:7" ht="19.5" customHeight="1" outlineLevel="2" x14ac:dyDescent="0.25">
      <c r="A276" s="51" t="s">
        <v>87</v>
      </c>
      <c r="B276" s="52" t="s">
        <v>85</v>
      </c>
      <c r="C276" s="52" t="s">
        <v>172</v>
      </c>
      <c r="D276" s="52" t="s">
        <v>88</v>
      </c>
      <c r="E276" s="182">
        <v>217192772</v>
      </c>
      <c r="F276" s="103">
        <v>217192772</v>
      </c>
      <c r="G276" s="127"/>
    </row>
    <row r="277" spans="1:7" ht="41.25" customHeight="1" outlineLevel="6" x14ac:dyDescent="0.25">
      <c r="A277" s="97" t="s">
        <v>249</v>
      </c>
      <c r="B277" s="52" t="s">
        <v>85</v>
      </c>
      <c r="C277" s="52" t="s">
        <v>265</v>
      </c>
      <c r="D277" s="52" t="s">
        <v>8</v>
      </c>
      <c r="E277" s="182">
        <f>E284+E278+E281</f>
        <v>677347.39</v>
      </c>
      <c r="F277" s="103">
        <f>F284+F278+F281</f>
        <v>110000</v>
      </c>
      <c r="G277" s="127"/>
    </row>
    <row r="278" spans="1:7" outlineLevel="6" x14ac:dyDescent="0.25">
      <c r="A278" s="51" t="s">
        <v>326</v>
      </c>
      <c r="B278" s="52" t="s">
        <v>85</v>
      </c>
      <c r="C278" s="52" t="s">
        <v>327</v>
      </c>
      <c r="D278" s="52" t="s">
        <v>8</v>
      </c>
      <c r="E278" s="182">
        <f>E279</f>
        <v>50000</v>
      </c>
      <c r="F278" s="103">
        <f>F279</f>
        <v>50000</v>
      </c>
      <c r="G278" s="127"/>
    </row>
    <row r="279" spans="1:7" ht="37.5" outlineLevel="6" x14ac:dyDescent="0.25">
      <c r="A279" s="51" t="s">
        <v>50</v>
      </c>
      <c r="B279" s="52" t="s">
        <v>85</v>
      </c>
      <c r="C279" s="52" t="s">
        <v>327</v>
      </c>
      <c r="D279" s="52" t="s">
        <v>51</v>
      </c>
      <c r="E279" s="182">
        <f>E280</f>
        <v>50000</v>
      </c>
      <c r="F279" s="103">
        <f>F280</f>
        <v>50000</v>
      </c>
      <c r="G279" s="127"/>
    </row>
    <row r="280" spans="1:7" outlineLevel="4" x14ac:dyDescent="0.25">
      <c r="A280" s="51" t="s">
        <v>87</v>
      </c>
      <c r="B280" s="52" t="s">
        <v>85</v>
      </c>
      <c r="C280" s="52" t="s">
        <v>327</v>
      </c>
      <c r="D280" s="52" t="s">
        <v>88</v>
      </c>
      <c r="E280" s="182">
        <v>50000</v>
      </c>
      <c r="F280" s="103">
        <v>50000</v>
      </c>
      <c r="G280" s="127"/>
    </row>
    <row r="281" spans="1:7" outlineLevel="5" x14ac:dyDescent="0.25">
      <c r="A281" s="95" t="s">
        <v>391</v>
      </c>
      <c r="B281" s="52" t="s">
        <v>85</v>
      </c>
      <c r="C281" s="52" t="s">
        <v>392</v>
      </c>
      <c r="D281" s="52" t="s">
        <v>8</v>
      </c>
      <c r="E281" s="182">
        <f>E282</f>
        <v>50000</v>
      </c>
      <c r="F281" s="103">
        <f>F282</f>
        <v>50000</v>
      </c>
      <c r="G281" s="127"/>
    </row>
    <row r="282" spans="1:7" ht="37.5" outlineLevel="6" x14ac:dyDescent="0.25">
      <c r="A282" s="51" t="s">
        <v>50</v>
      </c>
      <c r="B282" s="52" t="s">
        <v>85</v>
      </c>
      <c r="C282" s="52" t="s">
        <v>392</v>
      </c>
      <c r="D282" s="52" t="s">
        <v>51</v>
      </c>
      <c r="E282" s="182">
        <f>E283</f>
        <v>50000</v>
      </c>
      <c r="F282" s="103">
        <f>F283</f>
        <v>50000</v>
      </c>
      <c r="G282" s="127"/>
    </row>
    <row r="283" spans="1:7" ht="19.5" customHeight="1" outlineLevel="6" x14ac:dyDescent="0.25">
      <c r="A283" s="51" t="s">
        <v>87</v>
      </c>
      <c r="B283" s="52" t="s">
        <v>85</v>
      </c>
      <c r="C283" s="52" t="s">
        <v>392</v>
      </c>
      <c r="D283" s="52" t="s">
        <v>88</v>
      </c>
      <c r="E283" s="182">
        <v>50000</v>
      </c>
      <c r="F283" s="103">
        <v>50000</v>
      </c>
      <c r="G283" s="127"/>
    </row>
    <row r="284" spans="1:7" ht="19.5" customHeight="1" outlineLevel="6" x14ac:dyDescent="0.25">
      <c r="A284" s="51" t="s">
        <v>627</v>
      </c>
      <c r="B284" s="52" t="s">
        <v>85</v>
      </c>
      <c r="C284" s="52" t="s">
        <v>628</v>
      </c>
      <c r="D284" s="52" t="s">
        <v>8</v>
      </c>
      <c r="E284" s="182">
        <f>E285</f>
        <v>577347.39</v>
      </c>
      <c r="F284" s="103">
        <f>F285</f>
        <v>10000</v>
      </c>
      <c r="G284" s="127"/>
    </row>
    <row r="285" spans="1:7" ht="41.25" customHeight="1" outlineLevel="6" x14ac:dyDescent="0.25">
      <c r="A285" s="51" t="s">
        <v>50</v>
      </c>
      <c r="B285" s="52" t="s">
        <v>85</v>
      </c>
      <c r="C285" s="52" t="s">
        <v>628</v>
      </c>
      <c r="D285" s="52" t="s">
        <v>51</v>
      </c>
      <c r="E285" s="182">
        <f>E286</f>
        <v>577347.39</v>
      </c>
      <c r="F285" s="103">
        <f>F286</f>
        <v>10000</v>
      </c>
      <c r="G285" s="127"/>
    </row>
    <row r="286" spans="1:7" ht="19.5" customHeight="1" outlineLevel="6" x14ac:dyDescent="0.25">
      <c r="A286" s="51" t="s">
        <v>87</v>
      </c>
      <c r="B286" s="52" t="s">
        <v>85</v>
      </c>
      <c r="C286" s="52" t="s">
        <v>628</v>
      </c>
      <c r="D286" s="52" t="s">
        <v>88</v>
      </c>
      <c r="E286" s="182">
        <v>577347.39</v>
      </c>
      <c r="F286" s="103">
        <v>10000</v>
      </c>
      <c r="G286" s="127"/>
    </row>
    <row r="287" spans="1:7" s="3" customFormat="1" ht="37.5" x14ac:dyDescent="0.25">
      <c r="A287" s="97" t="s">
        <v>334</v>
      </c>
      <c r="B287" s="52" t="s">
        <v>85</v>
      </c>
      <c r="C287" s="52" t="s">
        <v>268</v>
      </c>
      <c r="D287" s="52" t="s">
        <v>8</v>
      </c>
      <c r="E287" s="182">
        <f t="shared" ref="E287:F289" si="16">E288</f>
        <v>12938943</v>
      </c>
      <c r="F287" s="103">
        <f t="shared" si="16"/>
        <v>12938943</v>
      </c>
      <c r="G287" s="127"/>
    </row>
    <row r="288" spans="1:7" ht="78.75" customHeight="1" outlineLevel="1" x14ac:dyDescent="0.25">
      <c r="A288" s="57" t="s">
        <v>369</v>
      </c>
      <c r="B288" s="52" t="s">
        <v>85</v>
      </c>
      <c r="C288" s="52" t="s">
        <v>370</v>
      </c>
      <c r="D288" s="52" t="s">
        <v>8</v>
      </c>
      <c r="E288" s="182">
        <f t="shared" si="16"/>
        <v>12938943</v>
      </c>
      <c r="F288" s="103">
        <f t="shared" si="16"/>
        <v>12938943</v>
      </c>
      <c r="G288" s="127"/>
    </row>
    <row r="289" spans="1:7" ht="37.5" outlineLevel="3" x14ac:dyDescent="0.25">
      <c r="A289" s="51" t="s">
        <v>50</v>
      </c>
      <c r="B289" s="52" t="s">
        <v>85</v>
      </c>
      <c r="C289" s="52" t="s">
        <v>370</v>
      </c>
      <c r="D289" s="52" t="s">
        <v>51</v>
      </c>
      <c r="E289" s="182">
        <f t="shared" si="16"/>
        <v>12938943</v>
      </c>
      <c r="F289" s="103">
        <f t="shared" si="16"/>
        <v>12938943</v>
      </c>
      <c r="G289" s="127"/>
    </row>
    <row r="290" spans="1:7" outlineLevel="4" x14ac:dyDescent="0.25">
      <c r="A290" s="51" t="s">
        <v>87</v>
      </c>
      <c r="B290" s="52" t="s">
        <v>85</v>
      </c>
      <c r="C290" s="52" t="s">
        <v>370</v>
      </c>
      <c r="D290" s="52" t="s">
        <v>88</v>
      </c>
      <c r="E290" s="182">
        <v>12938943</v>
      </c>
      <c r="F290" s="103">
        <v>12938943</v>
      </c>
      <c r="G290" s="127"/>
    </row>
    <row r="291" spans="1:7" outlineLevel="4" x14ac:dyDescent="0.25">
      <c r="A291" s="57" t="s">
        <v>683</v>
      </c>
      <c r="B291" s="52" t="s">
        <v>85</v>
      </c>
      <c r="C291" s="52" t="s">
        <v>396</v>
      </c>
      <c r="D291" s="52" t="s">
        <v>8</v>
      </c>
      <c r="E291" s="182">
        <f t="shared" ref="E291:F293" si="17">E292</f>
        <v>40772</v>
      </c>
      <c r="F291" s="182">
        <f t="shared" si="17"/>
        <v>0</v>
      </c>
      <c r="G291" s="127"/>
    </row>
    <row r="292" spans="1:7" ht="37.5" outlineLevel="4" x14ac:dyDescent="0.25">
      <c r="A292" s="51" t="s">
        <v>684</v>
      </c>
      <c r="B292" s="52" t="s">
        <v>85</v>
      </c>
      <c r="C292" s="52" t="s">
        <v>685</v>
      </c>
      <c r="D292" s="52" t="s">
        <v>8</v>
      </c>
      <c r="E292" s="182">
        <f t="shared" si="17"/>
        <v>40772</v>
      </c>
      <c r="F292" s="182">
        <f t="shared" si="17"/>
        <v>0</v>
      </c>
      <c r="G292" s="127"/>
    </row>
    <row r="293" spans="1:7" ht="37.5" outlineLevel="4" x14ac:dyDescent="0.25">
      <c r="A293" s="51" t="s">
        <v>50</v>
      </c>
      <c r="B293" s="52" t="s">
        <v>85</v>
      </c>
      <c r="C293" s="52" t="s">
        <v>685</v>
      </c>
      <c r="D293" s="52" t="s">
        <v>51</v>
      </c>
      <c r="E293" s="182">
        <f t="shared" si="17"/>
        <v>40772</v>
      </c>
      <c r="F293" s="182">
        <f t="shared" si="17"/>
        <v>0</v>
      </c>
      <c r="G293" s="127"/>
    </row>
    <row r="294" spans="1:7" outlineLevel="4" x14ac:dyDescent="0.25">
      <c r="A294" s="51" t="s">
        <v>87</v>
      </c>
      <c r="B294" s="52" t="s">
        <v>85</v>
      </c>
      <c r="C294" s="52" t="s">
        <v>685</v>
      </c>
      <c r="D294" s="52" t="s">
        <v>88</v>
      </c>
      <c r="E294" s="182">
        <v>40772</v>
      </c>
      <c r="F294" s="103"/>
      <c r="G294" s="127"/>
    </row>
    <row r="295" spans="1:7" outlineLevel="5" x14ac:dyDescent="0.25">
      <c r="A295" s="51" t="s">
        <v>305</v>
      </c>
      <c r="B295" s="52" t="s">
        <v>304</v>
      </c>
      <c r="C295" s="52" t="s">
        <v>145</v>
      </c>
      <c r="D295" s="52" t="s">
        <v>8</v>
      </c>
      <c r="E295" s="182">
        <f>E296+E312</f>
        <v>27248685</v>
      </c>
      <c r="F295" s="103">
        <f>F296+F312</f>
        <v>22435106</v>
      </c>
      <c r="G295" s="127"/>
    </row>
    <row r="296" spans="1:7" ht="37.5" outlineLevel="6" x14ac:dyDescent="0.25">
      <c r="A296" s="96" t="s">
        <v>494</v>
      </c>
      <c r="B296" s="72" t="s">
        <v>304</v>
      </c>
      <c r="C296" s="72" t="s">
        <v>160</v>
      </c>
      <c r="D296" s="72" t="s">
        <v>8</v>
      </c>
      <c r="E296" s="182">
        <f>E297</f>
        <v>15870500</v>
      </c>
      <c r="F296" s="103">
        <f>F297</f>
        <v>12391375</v>
      </c>
      <c r="G296" s="127"/>
    </row>
    <row r="297" spans="1:7" ht="39.75" customHeight="1" outlineLevel="6" x14ac:dyDescent="0.25">
      <c r="A297" s="51" t="s">
        <v>500</v>
      </c>
      <c r="B297" s="52" t="s">
        <v>304</v>
      </c>
      <c r="C297" s="52" t="s">
        <v>173</v>
      </c>
      <c r="D297" s="52" t="s">
        <v>8</v>
      </c>
      <c r="E297" s="182">
        <f>E298+E305</f>
        <v>15870500</v>
      </c>
      <c r="F297" s="103">
        <f>F298+F305</f>
        <v>12391375</v>
      </c>
      <c r="G297" s="127"/>
    </row>
    <row r="298" spans="1:7" ht="37.5" outlineLevel="6" x14ac:dyDescent="0.25">
      <c r="A298" s="98" t="s">
        <v>250</v>
      </c>
      <c r="B298" s="52" t="s">
        <v>304</v>
      </c>
      <c r="C298" s="52" t="s">
        <v>269</v>
      </c>
      <c r="D298" s="52" t="s">
        <v>8</v>
      </c>
      <c r="E298" s="182">
        <f>E299+E302</f>
        <v>15775000</v>
      </c>
      <c r="F298" s="103">
        <f>F299+F302</f>
        <v>12300875</v>
      </c>
      <c r="G298" s="127"/>
    </row>
    <row r="299" spans="1:7" ht="37.5" customHeight="1" outlineLevel="6" x14ac:dyDescent="0.25">
      <c r="A299" s="51" t="s">
        <v>134</v>
      </c>
      <c r="B299" s="52" t="s">
        <v>304</v>
      </c>
      <c r="C299" s="52" t="s">
        <v>175</v>
      </c>
      <c r="D299" s="52" t="s">
        <v>8</v>
      </c>
      <c r="E299" s="182">
        <f>E300</f>
        <v>15765000</v>
      </c>
      <c r="F299" s="103">
        <f>F300</f>
        <v>12295875</v>
      </c>
      <c r="G299" s="127"/>
    </row>
    <row r="300" spans="1:7" ht="37.5" outlineLevel="6" x14ac:dyDescent="0.25">
      <c r="A300" s="51" t="s">
        <v>50</v>
      </c>
      <c r="B300" s="52" t="s">
        <v>304</v>
      </c>
      <c r="C300" s="52" t="s">
        <v>175</v>
      </c>
      <c r="D300" s="52" t="s">
        <v>51</v>
      </c>
      <c r="E300" s="182">
        <f>E301</f>
        <v>15765000</v>
      </c>
      <c r="F300" s="103">
        <f>F301</f>
        <v>12295875</v>
      </c>
      <c r="G300" s="127"/>
    </row>
    <row r="301" spans="1:7" outlineLevel="6" x14ac:dyDescent="0.25">
      <c r="A301" s="51" t="s">
        <v>87</v>
      </c>
      <c r="B301" s="52" t="s">
        <v>304</v>
      </c>
      <c r="C301" s="52" t="s">
        <v>175</v>
      </c>
      <c r="D301" s="52" t="s">
        <v>88</v>
      </c>
      <c r="E301" s="182">
        <v>15765000</v>
      </c>
      <c r="F301" s="103">
        <v>12295875</v>
      </c>
      <c r="G301" s="127"/>
    </row>
    <row r="302" spans="1:7" ht="78.75" customHeight="1" outlineLevel="6" x14ac:dyDescent="0.25">
      <c r="A302" s="95" t="s">
        <v>394</v>
      </c>
      <c r="B302" s="52" t="s">
        <v>304</v>
      </c>
      <c r="C302" s="52" t="s">
        <v>395</v>
      </c>
      <c r="D302" s="52" t="s">
        <v>8</v>
      </c>
      <c r="E302" s="182">
        <f>E303</f>
        <v>10000</v>
      </c>
      <c r="F302" s="103">
        <f>F303</f>
        <v>5000</v>
      </c>
      <c r="G302" s="127"/>
    </row>
    <row r="303" spans="1:7" ht="21.75" customHeight="1" outlineLevel="6" x14ac:dyDescent="0.25">
      <c r="A303" s="51" t="s">
        <v>50</v>
      </c>
      <c r="B303" s="52" t="s">
        <v>304</v>
      </c>
      <c r="C303" s="52" t="s">
        <v>395</v>
      </c>
      <c r="D303" s="52" t="s">
        <v>51</v>
      </c>
      <c r="E303" s="182">
        <f>E304</f>
        <v>10000</v>
      </c>
      <c r="F303" s="103">
        <f>F304</f>
        <v>5000</v>
      </c>
      <c r="G303" s="127"/>
    </row>
    <row r="304" spans="1:7" outlineLevel="6" x14ac:dyDescent="0.25">
      <c r="A304" s="51" t="s">
        <v>87</v>
      </c>
      <c r="B304" s="52" t="s">
        <v>304</v>
      </c>
      <c r="C304" s="52" t="s">
        <v>395</v>
      </c>
      <c r="D304" s="52" t="s">
        <v>88</v>
      </c>
      <c r="E304" s="182">
        <v>10000</v>
      </c>
      <c r="F304" s="103">
        <v>5000</v>
      </c>
      <c r="G304" s="127"/>
    </row>
    <row r="305" spans="1:7" ht="37.5" outlineLevel="6" x14ac:dyDescent="0.25">
      <c r="A305" s="54" t="s">
        <v>501</v>
      </c>
      <c r="B305" s="52" t="s">
        <v>304</v>
      </c>
      <c r="C305" s="52" t="s">
        <v>270</v>
      </c>
      <c r="D305" s="52" t="s">
        <v>8</v>
      </c>
      <c r="E305" s="182">
        <f>E306+E309</f>
        <v>95500</v>
      </c>
      <c r="F305" s="103">
        <f>F306+F309</f>
        <v>90500</v>
      </c>
      <c r="G305" s="127"/>
    </row>
    <row r="306" spans="1:7" outlineLevel="6" x14ac:dyDescent="0.25">
      <c r="A306" s="51" t="s">
        <v>326</v>
      </c>
      <c r="B306" s="52" t="s">
        <v>304</v>
      </c>
      <c r="C306" s="52" t="s">
        <v>360</v>
      </c>
      <c r="D306" s="52" t="s">
        <v>8</v>
      </c>
      <c r="E306" s="182">
        <f>E307</f>
        <v>10000</v>
      </c>
      <c r="F306" s="103">
        <f>F307</f>
        <v>5000</v>
      </c>
      <c r="G306" s="127"/>
    </row>
    <row r="307" spans="1:7" ht="37.5" outlineLevel="6" x14ac:dyDescent="0.25">
      <c r="A307" s="51" t="s">
        <v>50</v>
      </c>
      <c r="B307" s="52" t="s">
        <v>304</v>
      </c>
      <c r="C307" s="52" t="s">
        <v>360</v>
      </c>
      <c r="D307" s="52" t="s">
        <v>51</v>
      </c>
      <c r="E307" s="182">
        <f>E308</f>
        <v>10000</v>
      </c>
      <c r="F307" s="103">
        <f>F308</f>
        <v>5000</v>
      </c>
      <c r="G307" s="127"/>
    </row>
    <row r="308" spans="1:7" outlineLevel="6" x14ac:dyDescent="0.25">
      <c r="A308" s="51" t="s">
        <v>87</v>
      </c>
      <c r="B308" s="52" t="s">
        <v>304</v>
      </c>
      <c r="C308" s="52" t="s">
        <v>360</v>
      </c>
      <c r="D308" s="52" t="s">
        <v>88</v>
      </c>
      <c r="E308" s="182">
        <v>10000</v>
      </c>
      <c r="F308" s="103">
        <v>5000</v>
      </c>
      <c r="G308" s="127"/>
    </row>
    <row r="309" spans="1:7" outlineLevel="6" x14ac:dyDescent="0.25">
      <c r="A309" s="51" t="s">
        <v>131</v>
      </c>
      <c r="B309" s="52" t="s">
        <v>304</v>
      </c>
      <c r="C309" s="52" t="s">
        <v>174</v>
      </c>
      <c r="D309" s="52" t="s">
        <v>8</v>
      </c>
      <c r="E309" s="182">
        <f>E310</f>
        <v>85500</v>
      </c>
      <c r="F309" s="103">
        <f>F310</f>
        <v>85500</v>
      </c>
      <c r="G309" s="127"/>
    </row>
    <row r="310" spans="1:7" ht="37.5" outlineLevel="1" x14ac:dyDescent="0.25">
      <c r="A310" s="51" t="s">
        <v>50</v>
      </c>
      <c r="B310" s="52" t="s">
        <v>304</v>
      </c>
      <c r="C310" s="52" t="s">
        <v>174</v>
      </c>
      <c r="D310" s="52" t="s">
        <v>51</v>
      </c>
      <c r="E310" s="182">
        <f>E311</f>
        <v>85500</v>
      </c>
      <c r="F310" s="103">
        <f>F311</f>
        <v>85500</v>
      </c>
      <c r="G310" s="127"/>
    </row>
    <row r="311" spans="1:7" ht="21" customHeight="1" outlineLevel="2" x14ac:dyDescent="0.25">
      <c r="A311" s="51" t="s">
        <v>87</v>
      </c>
      <c r="B311" s="52" t="s">
        <v>304</v>
      </c>
      <c r="C311" s="52" t="s">
        <v>174</v>
      </c>
      <c r="D311" s="52" t="s">
        <v>88</v>
      </c>
      <c r="E311" s="182">
        <v>85500</v>
      </c>
      <c r="F311" s="103">
        <v>85500</v>
      </c>
      <c r="G311" s="127"/>
    </row>
    <row r="312" spans="1:7" s="91" customFormat="1" ht="37.5" outlineLevel="3" x14ac:dyDescent="0.25">
      <c r="A312" s="96" t="s">
        <v>463</v>
      </c>
      <c r="B312" s="72" t="s">
        <v>304</v>
      </c>
      <c r="C312" s="72" t="s">
        <v>158</v>
      </c>
      <c r="D312" s="72" t="s">
        <v>8</v>
      </c>
      <c r="E312" s="183">
        <f t="shared" ref="E312:F315" si="18">E313</f>
        <v>11378185</v>
      </c>
      <c r="F312" s="105">
        <f t="shared" si="18"/>
        <v>10043731</v>
      </c>
      <c r="G312" s="143"/>
    </row>
    <row r="313" spans="1:7" ht="38.25" customHeight="1" outlineLevel="4" x14ac:dyDescent="0.25">
      <c r="A313" s="51" t="s">
        <v>462</v>
      </c>
      <c r="B313" s="52" t="s">
        <v>304</v>
      </c>
      <c r="C313" s="52" t="s">
        <v>273</v>
      </c>
      <c r="D313" s="52" t="s">
        <v>8</v>
      </c>
      <c r="E313" s="182">
        <f t="shared" si="18"/>
        <v>11378185</v>
      </c>
      <c r="F313" s="103">
        <f t="shared" si="18"/>
        <v>10043731</v>
      </c>
      <c r="G313" s="127"/>
    </row>
    <row r="314" spans="1:7" ht="39" customHeight="1" outlineLevel="5" x14ac:dyDescent="0.25">
      <c r="A314" s="51" t="s">
        <v>86</v>
      </c>
      <c r="B314" s="52" t="s">
        <v>304</v>
      </c>
      <c r="C314" s="52" t="s">
        <v>159</v>
      </c>
      <c r="D314" s="52" t="s">
        <v>8</v>
      </c>
      <c r="E314" s="182">
        <f t="shared" si="18"/>
        <v>11378185</v>
      </c>
      <c r="F314" s="103">
        <f t="shared" si="18"/>
        <v>10043731</v>
      </c>
      <c r="G314" s="127"/>
    </row>
    <row r="315" spans="1:7" ht="37.5" outlineLevel="6" x14ac:dyDescent="0.25">
      <c r="A315" s="51" t="s">
        <v>50</v>
      </c>
      <c r="B315" s="52" t="s">
        <v>304</v>
      </c>
      <c r="C315" s="52" t="s">
        <v>159</v>
      </c>
      <c r="D315" s="52" t="s">
        <v>51</v>
      </c>
      <c r="E315" s="182">
        <f t="shared" si="18"/>
        <v>11378185</v>
      </c>
      <c r="F315" s="103">
        <f t="shared" si="18"/>
        <v>10043731</v>
      </c>
      <c r="G315" s="127"/>
    </row>
    <row r="316" spans="1:7" outlineLevel="5" x14ac:dyDescent="0.25">
      <c r="A316" s="51" t="s">
        <v>87</v>
      </c>
      <c r="B316" s="52" t="s">
        <v>304</v>
      </c>
      <c r="C316" s="52" t="s">
        <v>159</v>
      </c>
      <c r="D316" s="52" t="s">
        <v>88</v>
      </c>
      <c r="E316" s="182">
        <v>11378185</v>
      </c>
      <c r="F316" s="103">
        <v>10043731</v>
      </c>
      <c r="G316" s="127"/>
    </row>
    <row r="317" spans="1:7" outlineLevel="6" x14ac:dyDescent="0.25">
      <c r="A317" s="51" t="s">
        <v>89</v>
      </c>
      <c r="B317" s="52" t="s">
        <v>90</v>
      </c>
      <c r="C317" s="52" t="s">
        <v>145</v>
      </c>
      <c r="D317" s="52" t="s">
        <v>8</v>
      </c>
      <c r="E317" s="182">
        <f>E318</f>
        <v>3462058</v>
      </c>
      <c r="F317" s="103">
        <f>F318</f>
        <v>3462058</v>
      </c>
      <c r="G317" s="127"/>
    </row>
    <row r="318" spans="1:7" s="184" customFormat="1" ht="37.5" x14ac:dyDescent="0.25">
      <c r="A318" s="96" t="s">
        <v>494</v>
      </c>
      <c r="B318" s="72" t="s">
        <v>90</v>
      </c>
      <c r="C318" s="72" t="s">
        <v>160</v>
      </c>
      <c r="D318" s="72" t="s">
        <v>8</v>
      </c>
      <c r="E318" s="183">
        <f>E319+E330</f>
        <v>3462058</v>
      </c>
      <c r="F318" s="105">
        <f>F319+F330</f>
        <v>3462058</v>
      </c>
      <c r="G318" s="143"/>
    </row>
    <row r="319" spans="1:7" ht="15.75" customHeight="1" outlineLevel="1" x14ac:dyDescent="0.25">
      <c r="A319" s="51" t="s">
        <v>497</v>
      </c>
      <c r="B319" s="52" t="s">
        <v>90</v>
      </c>
      <c r="C319" s="52" t="s">
        <v>170</v>
      </c>
      <c r="D319" s="52" t="s">
        <v>8</v>
      </c>
      <c r="E319" s="182">
        <f>E320+E324</f>
        <v>3408058</v>
      </c>
      <c r="F319" s="103">
        <f>F320+F324</f>
        <v>3408058</v>
      </c>
      <c r="G319" s="127"/>
    </row>
    <row r="320" spans="1:7" ht="37.5" outlineLevel="2" x14ac:dyDescent="0.25">
      <c r="A320" s="97" t="s">
        <v>249</v>
      </c>
      <c r="B320" s="52" t="s">
        <v>90</v>
      </c>
      <c r="C320" s="52" t="s">
        <v>265</v>
      </c>
      <c r="D320" s="52" t="s">
        <v>8</v>
      </c>
      <c r="E320" s="182">
        <f t="shared" ref="E320:F322" si="19">E321</f>
        <v>50000</v>
      </c>
      <c r="F320" s="103">
        <f t="shared" si="19"/>
        <v>50000</v>
      </c>
      <c r="G320" s="127"/>
    </row>
    <row r="321" spans="1:7" ht="18" customHeight="1" outlineLevel="2" x14ac:dyDescent="0.25">
      <c r="A321" s="51" t="s">
        <v>536</v>
      </c>
      <c r="B321" s="52" t="s">
        <v>90</v>
      </c>
      <c r="C321" s="52" t="s">
        <v>280</v>
      </c>
      <c r="D321" s="52" t="s">
        <v>8</v>
      </c>
      <c r="E321" s="182">
        <f t="shared" si="19"/>
        <v>50000</v>
      </c>
      <c r="F321" s="103">
        <f t="shared" si="19"/>
        <v>50000</v>
      </c>
      <c r="G321" s="127"/>
    </row>
    <row r="322" spans="1:7" ht="18" customHeight="1" outlineLevel="2" x14ac:dyDescent="0.25">
      <c r="A322" s="51" t="s">
        <v>18</v>
      </c>
      <c r="B322" s="52" t="s">
        <v>90</v>
      </c>
      <c r="C322" s="52" t="s">
        <v>280</v>
      </c>
      <c r="D322" s="52" t="s">
        <v>19</v>
      </c>
      <c r="E322" s="182">
        <f t="shared" si="19"/>
        <v>50000</v>
      </c>
      <c r="F322" s="103">
        <f t="shared" si="19"/>
        <v>50000</v>
      </c>
      <c r="G322" s="127"/>
    </row>
    <row r="323" spans="1:7" ht="37.5" outlineLevel="2" x14ac:dyDescent="0.25">
      <c r="A323" s="51" t="s">
        <v>20</v>
      </c>
      <c r="B323" s="52" t="s">
        <v>90</v>
      </c>
      <c r="C323" s="52" t="s">
        <v>280</v>
      </c>
      <c r="D323" s="52" t="s">
        <v>21</v>
      </c>
      <c r="E323" s="182">
        <v>50000</v>
      </c>
      <c r="F323" s="103">
        <v>50000</v>
      </c>
      <c r="G323" s="127"/>
    </row>
    <row r="324" spans="1:7" ht="37.5" outlineLevel="4" x14ac:dyDescent="0.25">
      <c r="A324" s="97" t="s">
        <v>334</v>
      </c>
      <c r="B324" s="52" t="s">
        <v>90</v>
      </c>
      <c r="C324" s="52" t="s">
        <v>268</v>
      </c>
      <c r="D324" s="52" t="s">
        <v>8</v>
      </c>
      <c r="E324" s="182">
        <f>E325</f>
        <v>3358058</v>
      </c>
      <c r="F324" s="103">
        <f>F325</f>
        <v>3358058</v>
      </c>
      <c r="G324" s="127"/>
    </row>
    <row r="325" spans="1:7" ht="55.5" customHeight="1" outlineLevel="5" x14ac:dyDescent="0.25">
      <c r="A325" s="32" t="s">
        <v>502</v>
      </c>
      <c r="B325" s="52" t="s">
        <v>90</v>
      </c>
      <c r="C325" s="52" t="s">
        <v>176</v>
      </c>
      <c r="D325" s="52" t="s">
        <v>8</v>
      </c>
      <c r="E325" s="182">
        <f>E326+E328</f>
        <v>3358058</v>
      </c>
      <c r="F325" s="103">
        <f>F326+F328</f>
        <v>3358058</v>
      </c>
      <c r="G325" s="127"/>
    </row>
    <row r="326" spans="1:7" outlineLevel="6" x14ac:dyDescent="0.25">
      <c r="A326" s="51" t="s">
        <v>103</v>
      </c>
      <c r="B326" s="52" t="s">
        <v>90</v>
      </c>
      <c r="C326" s="52" t="s">
        <v>176</v>
      </c>
      <c r="D326" s="52" t="s">
        <v>104</v>
      </c>
      <c r="E326" s="182">
        <f>E327</f>
        <v>358058</v>
      </c>
      <c r="F326" s="103">
        <f>F327</f>
        <v>358058</v>
      </c>
      <c r="G326" s="127"/>
    </row>
    <row r="327" spans="1:7" ht="21" customHeight="1" outlineLevel="6" x14ac:dyDescent="0.25">
      <c r="A327" s="51" t="s">
        <v>110</v>
      </c>
      <c r="B327" s="52" t="s">
        <v>90</v>
      </c>
      <c r="C327" s="52" t="s">
        <v>176</v>
      </c>
      <c r="D327" s="52" t="s">
        <v>111</v>
      </c>
      <c r="E327" s="182">
        <v>358058</v>
      </c>
      <c r="F327" s="103">
        <v>358058</v>
      </c>
      <c r="G327" s="127"/>
    </row>
    <row r="328" spans="1:7" ht="21" customHeight="1" outlineLevel="6" x14ac:dyDescent="0.25">
      <c r="A328" s="51" t="s">
        <v>50</v>
      </c>
      <c r="B328" s="52" t="s">
        <v>90</v>
      </c>
      <c r="C328" s="52" t="s">
        <v>176</v>
      </c>
      <c r="D328" s="52" t="s">
        <v>51</v>
      </c>
      <c r="E328" s="182">
        <f>E329</f>
        <v>3000000</v>
      </c>
      <c r="F328" s="103">
        <f>F329</f>
        <v>3000000</v>
      </c>
      <c r="G328" s="127"/>
    </row>
    <row r="329" spans="1:7" s="3" customFormat="1" x14ac:dyDescent="0.25">
      <c r="A329" s="51" t="s">
        <v>87</v>
      </c>
      <c r="B329" s="52" t="s">
        <v>90</v>
      </c>
      <c r="C329" s="52" t="s">
        <v>176</v>
      </c>
      <c r="D329" s="52" t="s">
        <v>88</v>
      </c>
      <c r="E329" s="182">
        <v>3000000</v>
      </c>
      <c r="F329" s="103">
        <v>3000000</v>
      </c>
      <c r="G329" s="127"/>
    </row>
    <row r="330" spans="1:7" ht="18" customHeight="1" outlineLevel="1" x14ac:dyDescent="0.25">
      <c r="A330" s="57" t="s">
        <v>283</v>
      </c>
      <c r="B330" s="52" t="s">
        <v>90</v>
      </c>
      <c r="C330" s="52" t="s">
        <v>282</v>
      </c>
      <c r="D330" s="52" t="s">
        <v>8</v>
      </c>
      <c r="E330" s="182">
        <f t="shared" ref="E330:F332" si="20">E331</f>
        <v>54000</v>
      </c>
      <c r="F330" s="103">
        <f t="shared" si="20"/>
        <v>54000</v>
      </c>
      <c r="G330" s="127"/>
    </row>
    <row r="331" spans="1:7" outlineLevel="2" x14ac:dyDescent="0.25">
      <c r="A331" s="51" t="s">
        <v>91</v>
      </c>
      <c r="B331" s="52" t="s">
        <v>90</v>
      </c>
      <c r="C331" s="52" t="s">
        <v>177</v>
      </c>
      <c r="D331" s="52" t="s">
        <v>8</v>
      </c>
      <c r="E331" s="182">
        <f t="shared" si="20"/>
        <v>54000</v>
      </c>
      <c r="F331" s="103">
        <f t="shared" si="20"/>
        <v>54000</v>
      </c>
      <c r="G331" s="127"/>
    </row>
    <row r="332" spans="1:7" ht="18.75" customHeight="1" outlineLevel="3" x14ac:dyDescent="0.25">
      <c r="A332" s="51" t="s">
        <v>18</v>
      </c>
      <c r="B332" s="52" t="s">
        <v>90</v>
      </c>
      <c r="C332" s="52" t="s">
        <v>177</v>
      </c>
      <c r="D332" s="52" t="s">
        <v>19</v>
      </c>
      <c r="E332" s="182">
        <f t="shared" si="20"/>
        <v>54000</v>
      </c>
      <c r="F332" s="103">
        <f t="shared" si="20"/>
        <v>54000</v>
      </c>
      <c r="G332" s="127"/>
    </row>
    <row r="333" spans="1:7" ht="39" customHeight="1" outlineLevel="4" x14ac:dyDescent="0.25">
      <c r="A333" s="51" t="s">
        <v>20</v>
      </c>
      <c r="B333" s="52" t="s">
        <v>90</v>
      </c>
      <c r="C333" s="52" t="s">
        <v>177</v>
      </c>
      <c r="D333" s="52" t="s">
        <v>21</v>
      </c>
      <c r="E333" s="182">
        <v>54000</v>
      </c>
      <c r="F333" s="103">
        <v>54000</v>
      </c>
      <c r="G333" s="127"/>
    </row>
    <row r="334" spans="1:7" outlineLevel="5" x14ac:dyDescent="0.25">
      <c r="A334" s="51" t="s">
        <v>135</v>
      </c>
      <c r="B334" s="52" t="s">
        <v>136</v>
      </c>
      <c r="C334" s="52" t="s">
        <v>145</v>
      </c>
      <c r="D334" s="52" t="s">
        <v>8</v>
      </c>
      <c r="E334" s="182">
        <f>E335</f>
        <v>17847772</v>
      </c>
      <c r="F334" s="182">
        <f>F335</f>
        <v>17855076</v>
      </c>
      <c r="G334" s="127"/>
    </row>
    <row r="335" spans="1:7" ht="37.5" outlineLevel="6" x14ac:dyDescent="0.25">
      <c r="A335" s="96" t="s">
        <v>503</v>
      </c>
      <c r="B335" s="72" t="s">
        <v>136</v>
      </c>
      <c r="C335" s="72" t="s">
        <v>160</v>
      </c>
      <c r="D335" s="72" t="s">
        <v>8</v>
      </c>
      <c r="E335" s="182">
        <f>E336</f>
        <v>17847772</v>
      </c>
      <c r="F335" s="103">
        <f>F336</f>
        <v>17855076</v>
      </c>
      <c r="G335" s="127"/>
    </row>
    <row r="336" spans="1:7" s="3" customFormat="1" ht="39.75" customHeight="1" x14ac:dyDescent="0.25">
      <c r="A336" s="54" t="s">
        <v>252</v>
      </c>
      <c r="B336" s="52" t="s">
        <v>136</v>
      </c>
      <c r="C336" s="52" t="s">
        <v>271</v>
      </c>
      <c r="D336" s="52" t="s">
        <v>8</v>
      </c>
      <c r="E336" s="182">
        <f>E337+E344+E351</f>
        <v>17847772</v>
      </c>
      <c r="F336" s="103">
        <f>F337+F344+F351</f>
        <v>17855076</v>
      </c>
      <c r="G336" s="127"/>
    </row>
    <row r="337" spans="1:9" ht="39" customHeight="1" outlineLevel="1" x14ac:dyDescent="0.25">
      <c r="A337" s="51" t="s">
        <v>13</v>
      </c>
      <c r="B337" s="52" t="s">
        <v>136</v>
      </c>
      <c r="C337" s="52" t="s">
        <v>178</v>
      </c>
      <c r="D337" s="52" t="s">
        <v>8</v>
      </c>
      <c r="E337" s="182">
        <f>E338+E340+E342</f>
        <v>3458000</v>
      </c>
      <c r="F337" s="103">
        <f>F338+F340+F342</f>
        <v>3450000</v>
      </c>
      <c r="G337" s="127"/>
    </row>
    <row r="338" spans="1:9" ht="36.75" customHeight="1" outlineLevel="2" x14ac:dyDescent="0.25">
      <c r="A338" s="51" t="s">
        <v>14</v>
      </c>
      <c r="B338" s="52" t="s">
        <v>136</v>
      </c>
      <c r="C338" s="52" t="s">
        <v>178</v>
      </c>
      <c r="D338" s="52" t="s">
        <v>15</v>
      </c>
      <c r="E338" s="182">
        <f>E339</f>
        <v>3230000</v>
      </c>
      <c r="F338" s="103">
        <f>F339</f>
        <v>3230000</v>
      </c>
      <c r="G338" s="127"/>
    </row>
    <row r="339" spans="1:9" ht="18" customHeight="1" outlineLevel="4" x14ac:dyDescent="0.25">
      <c r="A339" s="51" t="s">
        <v>16</v>
      </c>
      <c r="B339" s="52" t="s">
        <v>136</v>
      </c>
      <c r="C339" s="52" t="s">
        <v>178</v>
      </c>
      <c r="D339" s="52" t="s">
        <v>17</v>
      </c>
      <c r="E339" s="182">
        <v>3230000</v>
      </c>
      <c r="F339" s="103">
        <v>3230000</v>
      </c>
      <c r="G339" s="127"/>
    </row>
    <row r="340" spans="1:9" ht="18" customHeight="1" outlineLevel="5" x14ac:dyDescent="0.25">
      <c r="A340" s="51" t="s">
        <v>18</v>
      </c>
      <c r="B340" s="52" t="s">
        <v>136</v>
      </c>
      <c r="C340" s="52" t="s">
        <v>178</v>
      </c>
      <c r="D340" s="52" t="s">
        <v>19</v>
      </c>
      <c r="E340" s="182">
        <f>E341</f>
        <v>43000</v>
      </c>
      <c r="F340" s="103">
        <f>F341</f>
        <v>40000</v>
      </c>
      <c r="G340" s="127"/>
    </row>
    <row r="341" spans="1:9" ht="37.5" outlineLevel="6" x14ac:dyDescent="0.25">
      <c r="A341" s="51" t="s">
        <v>20</v>
      </c>
      <c r="B341" s="52" t="s">
        <v>136</v>
      </c>
      <c r="C341" s="52" t="s">
        <v>178</v>
      </c>
      <c r="D341" s="52" t="s">
        <v>21</v>
      </c>
      <c r="E341" s="182">
        <v>43000</v>
      </c>
      <c r="F341" s="103">
        <v>40000</v>
      </c>
      <c r="G341" s="127"/>
    </row>
    <row r="342" spans="1:9" outlineLevel="4" x14ac:dyDescent="0.25">
      <c r="A342" s="51" t="s">
        <v>22</v>
      </c>
      <c r="B342" s="52" t="s">
        <v>136</v>
      </c>
      <c r="C342" s="52" t="s">
        <v>178</v>
      </c>
      <c r="D342" s="52" t="s">
        <v>23</v>
      </c>
      <c r="E342" s="182">
        <f>E343</f>
        <v>185000</v>
      </c>
      <c r="F342" s="103">
        <f>F343</f>
        <v>180000</v>
      </c>
      <c r="G342" s="127"/>
    </row>
    <row r="343" spans="1:9" outlineLevel="5" x14ac:dyDescent="0.25">
      <c r="A343" s="51" t="s">
        <v>24</v>
      </c>
      <c r="B343" s="52" t="s">
        <v>136</v>
      </c>
      <c r="C343" s="52" t="s">
        <v>178</v>
      </c>
      <c r="D343" s="52" t="s">
        <v>25</v>
      </c>
      <c r="E343" s="182">
        <v>185000</v>
      </c>
      <c r="F343" s="103">
        <v>180000</v>
      </c>
      <c r="G343" s="127"/>
    </row>
    <row r="344" spans="1:9" ht="37.5" outlineLevel="6" x14ac:dyDescent="0.25">
      <c r="A344" s="51" t="s">
        <v>46</v>
      </c>
      <c r="B344" s="52" t="s">
        <v>136</v>
      </c>
      <c r="C344" s="52" t="s">
        <v>179</v>
      </c>
      <c r="D344" s="52" t="s">
        <v>8</v>
      </c>
      <c r="E344" s="182">
        <f>E345+E347+E349</f>
        <v>12643051</v>
      </c>
      <c r="F344" s="103">
        <f>F345+F347+F349</f>
        <v>12658355</v>
      </c>
      <c r="G344" s="127"/>
    </row>
    <row r="345" spans="1:9" s="3" customFormat="1" ht="54.75" customHeight="1" x14ac:dyDescent="0.25">
      <c r="A345" s="51" t="s">
        <v>14</v>
      </c>
      <c r="B345" s="52" t="s">
        <v>136</v>
      </c>
      <c r="C345" s="52" t="s">
        <v>179</v>
      </c>
      <c r="D345" s="52" t="s">
        <v>15</v>
      </c>
      <c r="E345" s="182">
        <f>E346</f>
        <v>10561547</v>
      </c>
      <c r="F345" s="103">
        <f>F346</f>
        <v>10561547</v>
      </c>
      <c r="G345" s="127"/>
    </row>
    <row r="346" spans="1:9" x14ac:dyDescent="0.25">
      <c r="A346" s="51" t="s">
        <v>47</v>
      </c>
      <c r="B346" s="52" t="s">
        <v>136</v>
      </c>
      <c r="C346" s="52" t="s">
        <v>179</v>
      </c>
      <c r="D346" s="52" t="s">
        <v>48</v>
      </c>
      <c r="E346" s="182">
        <v>10561547</v>
      </c>
      <c r="F346" s="103">
        <v>10561547</v>
      </c>
      <c r="G346" s="127"/>
    </row>
    <row r="347" spans="1:9" ht="18" customHeight="1" x14ac:dyDescent="0.25">
      <c r="A347" s="51" t="s">
        <v>18</v>
      </c>
      <c r="B347" s="52" t="s">
        <v>136</v>
      </c>
      <c r="C347" s="52" t="s">
        <v>179</v>
      </c>
      <c r="D347" s="52" t="s">
        <v>19</v>
      </c>
      <c r="E347" s="182">
        <f>E348</f>
        <v>2041504</v>
      </c>
      <c r="F347" s="103">
        <f>F348</f>
        <v>2059808</v>
      </c>
      <c r="G347" s="127"/>
    </row>
    <row r="348" spans="1:9" ht="37.5" x14ac:dyDescent="0.25">
      <c r="A348" s="51" t="s">
        <v>20</v>
      </c>
      <c r="B348" s="52" t="s">
        <v>136</v>
      </c>
      <c r="C348" s="52" t="s">
        <v>179</v>
      </c>
      <c r="D348" s="52" t="s">
        <v>21</v>
      </c>
      <c r="E348" s="182">
        <v>2041504</v>
      </c>
      <c r="F348" s="103">
        <v>2059808</v>
      </c>
      <c r="G348" s="127"/>
      <c r="H348" s="87"/>
      <c r="I348" s="87"/>
    </row>
    <row r="349" spans="1:9" x14ac:dyDescent="0.25">
      <c r="A349" s="51" t="s">
        <v>22</v>
      </c>
      <c r="B349" s="52" t="s">
        <v>136</v>
      </c>
      <c r="C349" s="52" t="s">
        <v>179</v>
      </c>
      <c r="D349" s="52" t="s">
        <v>23</v>
      </c>
      <c r="E349" s="182">
        <f>E350</f>
        <v>40000</v>
      </c>
      <c r="F349" s="103">
        <f>F350</f>
        <v>37000</v>
      </c>
      <c r="G349" s="127"/>
      <c r="H349" s="87"/>
      <c r="I349" s="87"/>
    </row>
    <row r="350" spans="1:9" x14ac:dyDescent="0.25">
      <c r="A350" s="51" t="s">
        <v>24</v>
      </c>
      <c r="B350" s="52" t="s">
        <v>136</v>
      </c>
      <c r="C350" s="52" t="s">
        <v>179</v>
      </c>
      <c r="D350" s="52" t="s">
        <v>25</v>
      </c>
      <c r="E350" s="182">
        <v>40000</v>
      </c>
      <c r="F350" s="103">
        <v>37000</v>
      </c>
      <c r="G350" s="127"/>
      <c r="H350" s="87"/>
      <c r="I350" s="87"/>
    </row>
    <row r="351" spans="1:9" ht="39" customHeight="1" x14ac:dyDescent="0.25">
      <c r="A351" s="57" t="s">
        <v>49</v>
      </c>
      <c r="B351" s="52" t="s">
        <v>136</v>
      </c>
      <c r="C351" s="52" t="s">
        <v>180</v>
      </c>
      <c r="D351" s="52" t="s">
        <v>8</v>
      </c>
      <c r="E351" s="182">
        <f>E352</f>
        <v>1746721</v>
      </c>
      <c r="F351" s="103">
        <f>F352</f>
        <v>1746721</v>
      </c>
      <c r="G351" s="127"/>
      <c r="H351" s="87"/>
      <c r="I351" s="87"/>
    </row>
    <row r="352" spans="1:9" ht="37.5" x14ac:dyDescent="0.25">
      <c r="A352" s="51" t="s">
        <v>50</v>
      </c>
      <c r="B352" s="52" t="s">
        <v>136</v>
      </c>
      <c r="C352" s="52" t="s">
        <v>180</v>
      </c>
      <c r="D352" s="52" t="s">
        <v>51</v>
      </c>
      <c r="E352" s="182">
        <f>E353</f>
        <v>1746721</v>
      </c>
      <c r="F352" s="103">
        <f>F353</f>
        <v>1746721</v>
      </c>
      <c r="G352" s="127"/>
      <c r="H352" s="87"/>
      <c r="I352" s="87"/>
    </row>
    <row r="353" spans="1:9" x14ac:dyDescent="0.25">
      <c r="A353" s="51" t="s">
        <v>52</v>
      </c>
      <c r="B353" s="52" t="s">
        <v>136</v>
      </c>
      <c r="C353" s="52" t="s">
        <v>180</v>
      </c>
      <c r="D353" s="52" t="s">
        <v>53</v>
      </c>
      <c r="E353" s="182">
        <v>1746721</v>
      </c>
      <c r="F353" s="103">
        <v>1746721</v>
      </c>
      <c r="G353" s="127"/>
      <c r="H353" s="87"/>
      <c r="I353" s="87"/>
    </row>
    <row r="354" spans="1:9" x14ac:dyDescent="0.25">
      <c r="A354" s="49" t="s">
        <v>92</v>
      </c>
      <c r="B354" s="50" t="s">
        <v>93</v>
      </c>
      <c r="C354" s="50" t="s">
        <v>145</v>
      </c>
      <c r="D354" s="50" t="s">
        <v>8</v>
      </c>
      <c r="E354" s="181">
        <f>E355</f>
        <v>6984820</v>
      </c>
      <c r="F354" s="107">
        <f>F355</f>
        <v>5802012</v>
      </c>
      <c r="G354" s="128"/>
      <c r="H354" s="128"/>
      <c r="I354" s="87"/>
    </row>
    <row r="355" spans="1:9" x14ac:dyDescent="0.25">
      <c r="A355" s="51" t="s">
        <v>94</v>
      </c>
      <c r="B355" s="52" t="s">
        <v>95</v>
      </c>
      <c r="C355" s="52" t="s">
        <v>145</v>
      </c>
      <c r="D355" s="52" t="s">
        <v>8</v>
      </c>
      <c r="E355" s="182">
        <f>E356</f>
        <v>6984820</v>
      </c>
      <c r="F355" s="103">
        <f>F356</f>
        <v>5802012</v>
      </c>
      <c r="G355" s="127"/>
      <c r="H355" s="87"/>
      <c r="I355" s="87"/>
    </row>
    <row r="356" spans="1:9" ht="39.75" customHeight="1" x14ac:dyDescent="0.25">
      <c r="A356" s="96" t="s">
        <v>463</v>
      </c>
      <c r="B356" s="72" t="s">
        <v>95</v>
      </c>
      <c r="C356" s="72" t="s">
        <v>158</v>
      </c>
      <c r="D356" s="72" t="s">
        <v>8</v>
      </c>
      <c r="E356" s="182">
        <f>E357+E361</f>
        <v>6984820</v>
      </c>
      <c r="F356" s="103">
        <f>F357+F361</f>
        <v>5802012</v>
      </c>
      <c r="G356" s="127"/>
      <c r="H356" s="87"/>
      <c r="I356" s="87"/>
    </row>
    <row r="357" spans="1:9" ht="37.5" x14ac:dyDescent="0.25">
      <c r="A357" s="51" t="s">
        <v>464</v>
      </c>
      <c r="B357" s="52" t="s">
        <v>95</v>
      </c>
      <c r="C357" s="52" t="s">
        <v>272</v>
      </c>
      <c r="D357" s="52" t="s">
        <v>8</v>
      </c>
      <c r="E357" s="182">
        <f>E366+E358</f>
        <v>6313820</v>
      </c>
      <c r="F357" s="103">
        <f>F366+F358</f>
        <v>5131012</v>
      </c>
      <c r="G357" s="127"/>
      <c r="H357" s="87"/>
      <c r="I357" s="87"/>
    </row>
    <row r="358" spans="1:9" ht="39.75" customHeight="1" x14ac:dyDescent="0.25">
      <c r="A358" s="57" t="s">
        <v>97</v>
      </c>
      <c r="B358" s="52" t="s">
        <v>95</v>
      </c>
      <c r="C358" s="52" t="s">
        <v>163</v>
      </c>
      <c r="D358" s="52" t="s">
        <v>8</v>
      </c>
      <c r="E358" s="182">
        <f>E359</f>
        <v>6312320</v>
      </c>
      <c r="F358" s="103">
        <f>F359</f>
        <v>5129512</v>
      </c>
      <c r="G358" s="127"/>
      <c r="H358" s="87"/>
      <c r="I358" s="87"/>
    </row>
    <row r="359" spans="1:9" ht="37.5" x14ac:dyDescent="0.25">
      <c r="A359" s="51" t="s">
        <v>50</v>
      </c>
      <c r="B359" s="52" t="s">
        <v>95</v>
      </c>
      <c r="C359" s="52" t="s">
        <v>163</v>
      </c>
      <c r="D359" s="52" t="s">
        <v>51</v>
      </c>
      <c r="E359" s="182">
        <f>E360</f>
        <v>6312320</v>
      </c>
      <c r="F359" s="103">
        <f>F360</f>
        <v>5129512</v>
      </c>
      <c r="G359" s="127"/>
      <c r="H359" s="87"/>
      <c r="I359" s="87"/>
    </row>
    <row r="360" spans="1:9" x14ac:dyDescent="0.25">
      <c r="A360" s="51" t="s">
        <v>87</v>
      </c>
      <c r="B360" s="52" t="s">
        <v>95</v>
      </c>
      <c r="C360" s="52" t="s">
        <v>163</v>
      </c>
      <c r="D360" s="52" t="s">
        <v>88</v>
      </c>
      <c r="E360" s="182">
        <v>6312320</v>
      </c>
      <c r="F360" s="103">
        <v>5129512</v>
      </c>
      <c r="G360" s="127"/>
      <c r="H360" s="87"/>
      <c r="I360" s="87"/>
    </row>
    <row r="361" spans="1:9" ht="21" customHeight="1" x14ac:dyDescent="0.25">
      <c r="A361" s="51" t="s">
        <v>254</v>
      </c>
      <c r="B361" s="52" t="s">
        <v>95</v>
      </c>
      <c r="C361" s="52" t="s">
        <v>274</v>
      </c>
      <c r="D361" s="52" t="s">
        <v>8</v>
      </c>
      <c r="E361" s="182">
        <f>E362</f>
        <v>671000</v>
      </c>
      <c r="F361" s="103">
        <f>F362</f>
        <v>671000</v>
      </c>
      <c r="G361" s="127"/>
      <c r="H361" s="87"/>
      <c r="I361" s="87"/>
    </row>
    <row r="362" spans="1:9" x14ac:dyDescent="0.25">
      <c r="A362" s="51" t="s">
        <v>96</v>
      </c>
      <c r="B362" s="52" t="s">
        <v>95</v>
      </c>
      <c r="C362" s="52" t="s">
        <v>162</v>
      </c>
      <c r="D362" s="52" t="s">
        <v>8</v>
      </c>
      <c r="E362" s="182">
        <f>E363</f>
        <v>671000</v>
      </c>
      <c r="F362" s="103">
        <f>F363</f>
        <v>671000</v>
      </c>
      <c r="G362" s="127"/>
      <c r="H362" s="87"/>
      <c r="I362" s="87"/>
    </row>
    <row r="363" spans="1:9" ht="37.5" x14ac:dyDescent="0.25">
      <c r="A363" s="51" t="s">
        <v>50</v>
      </c>
      <c r="B363" s="52" t="s">
        <v>95</v>
      </c>
      <c r="C363" s="52" t="s">
        <v>162</v>
      </c>
      <c r="D363" s="52" t="s">
        <v>51</v>
      </c>
      <c r="E363" s="182">
        <f>E364+E365</f>
        <v>671000</v>
      </c>
      <c r="F363" s="103">
        <f>F364+F365</f>
        <v>671000</v>
      </c>
      <c r="G363" s="127"/>
      <c r="H363" s="87"/>
      <c r="I363" s="87"/>
    </row>
    <row r="364" spans="1:9" x14ac:dyDescent="0.25">
      <c r="A364" s="51" t="s">
        <v>87</v>
      </c>
      <c r="B364" s="52" t="s">
        <v>95</v>
      </c>
      <c r="C364" s="52" t="s">
        <v>162</v>
      </c>
      <c r="D364" s="52" t="s">
        <v>88</v>
      </c>
      <c r="E364" s="182">
        <v>557000</v>
      </c>
      <c r="F364" s="103">
        <v>557000</v>
      </c>
      <c r="G364" s="127"/>
      <c r="H364" s="87"/>
      <c r="I364" s="87"/>
    </row>
    <row r="365" spans="1:9" ht="34.5" customHeight="1" x14ac:dyDescent="0.3">
      <c r="A365" s="172" t="s">
        <v>465</v>
      </c>
      <c r="B365" s="52" t="s">
        <v>95</v>
      </c>
      <c r="C365" s="52" t="s">
        <v>162</v>
      </c>
      <c r="D365" s="52" t="s">
        <v>300</v>
      </c>
      <c r="E365" s="182">
        <v>114000</v>
      </c>
      <c r="F365" s="103">
        <v>114000</v>
      </c>
      <c r="G365" s="127"/>
      <c r="H365" s="87"/>
      <c r="I365" s="87"/>
    </row>
    <row r="366" spans="1:9" ht="58.5" customHeight="1" x14ac:dyDescent="0.25">
      <c r="A366" s="51" t="s">
        <v>387</v>
      </c>
      <c r="B366" s="52" t="s">
        <v>95</v>
      </c>
      <c r="C366" s="52" t="s">
        <v>388</v>
      </c>
      <c r="D366" s="52" t="s">
        <v>8</v>
      </c>
      <c r="E366" s="182">
        <f>E367</f>
        <v>1500</v>
      </c>
      <c r="F366" s="103">
        <f>F367</f>
        <v>1500</v>
      </c>
      <c r="G366" s="127"/>
      <c r="H366" s="87"/>
      <c r="I366" s="87"/>
    </row>
    <row r="367" spans="1:9" ht="37.5" x14ac:dyDescent="0.25">
      <c r="A367" s="51" t="s">
        <v>50</v>
      </c>
      <c r="B367" s="52" t="s">
        <v>95</v>
      </c>
      <c r="C367" s="52" t="s">
        <v>388</v>
      </c>
      <c r="D367" s="52" t="s">
        <v>51</v>
      </c>
      <c r="E367" s="182">
        <f>E368</f>
        <v>1500</v>
      </c>
      <c r="F367" s="103">
        <f>F368</f>
        <v>1500</v>
      </c>
      <c r="G367" s="127"/>
      <c r="H367" s="87"/>
      <c r="I367" s="87"/>
    </row>
    <row r="368" spans="1:9" x14ac:dyDescent="0.25">
      <c r="A368" s="51" t="s">
        <v>87</v>
      </c>
      <c r="B368" s="52" t="s">
        <v>95</v>
      </c>
      <c r="C368" s="52" t="s">
        <v>388</v>
      </c>
      <c r="D368" s="52" t="s">
        <v>88</v>
      </c>
      <c r="E368" s="182">
        <v>1500</v>
      </c>
      <c r="F368" s="103">
        <v>1500</v>
      </c>
      <c r="G368" s="127"/>
      <c r="H368" s="87"/>
      <c r="I368" s="87"/>
    </row>
    <row r="369" spans="1:9" x14ac:dyDescent="0.25">
      <c r="A369" s="49" t="s">
        <v>98</v>
      </c>
      <c r="B369" s="50" t="s">
        <v>99</v>
      </c>
      <c r="C369" s="50" t="s">
        <v>145</v>
      </c>
      <c r="D369" s="50" t="s">
        <v>8</v>
      </c>
      <c r="E369" s="181">
        <f>E370+E395+E375</f>
        <v>43816736.240000002</v>
      </c>
      <c r="F369" s="107">
        <f>F370+F395+F375</f>
        <v>44440137.240000002</v>
      </c>
      <c r="G369" s="128"/>
      <c r="H369" s="128"/>
      <c r="I369" s="87"/>
    </row>
    <row r="370" spans="1:9" x14ac:dyDescent="0.25">
      <c r="A370" s="51" t="s">
        <v>100</v>
      </c>
      <c r="B370" s="52" t="s">
        <v>101</v>
      </c>
      <c r="C370" s="52" t="s">
        <v>145</v>
      </c>
      <c r="D370" s="52" t="s">
        <v>8</v>
      </c>
      <c r="E370" s="182">
        <f t="shared" ref="E370:F373" si="21">E371</f>
        <v>3513124</v>
      </c>
      <c r="F370" s="103">
        <f t="shared" si="21"/>
        <v>3413124</v>
      </c>
      <c r="G370" s="127"/>
      <c r="H370" s="87"/>
      <c r="I370" s="87"/>
    </row>
    <row r="371" spans="1:9" x14ac:dyDescent="0.25">
      <c r="A371" s="51" t="s">
        <v>241</v>
      </c>
      <c r="B371" s="52" t="s">
        <v>101</v>
      </c>
      <c r="C371" s="52" t="s">
        <v>146</v>
      </c>
      <c r="D371" s="52" t="s">
        <v>8</v>
      </c>
      <c r="E371" s="182">
        <f t="shared" si="21"/>
        <v>3513124</v>
      </c>
      <c r="F371" s="103">
        <f t="shared" si="21"/>
        <v>3413124</v>
      </c>
      <c r="G371" s="127"/>
      <c r="H371" s="87"/>
      <c r="I371" s="87"/>
    </row>
    <row r="372" spans="1:9" x14ac:dyDescent="0.25">
      <c r="A372" s="51" t="s">
        <v>102</v>
      </c>
      <c r="B372" s="52" t="s">
        <v>101</v>
      </c>
      <c r="C372" s="52" t="s">
        <v>164</v>
      </c>
      <c r="D372" s="52" t="s">
        <v>8</v>
      </c>
      <c r="E372" s="182">
        <f t="shared" si="21"/>
        <v>3513124</v>
      </c>
      <c r="F372" s="103">
        <f t="shared" si="21"/>
        <v>3413124</v>
      </c>
      <c r="G372" s="127"/>
      <c r="H372" s="87"/>
      <c r="I372" s="87"/>
    </row>
    <row r="373" spans="1:9" x14ac:dyDescent="0.25">
      <c r="A373" s="51" t="s">
        <v>103</v>
      </c>
      <c r="B373" s="52" t="s">
        <v>101</v>
      </c>
      <c r="C373" s="52" t="s">
        <v>164</v>
      </c>
      <c r="D373" s="52" t="s">
        <v>104</v>
      </c>
      <c r="E373" s="182">
        <f t="shared" si="21"/>
        <v>3513124</v>
      </c>
      <c r="F373" s="103">
        <f t="shared" si="21"/>
        <v>3413124</v>
      </c>
      <c r="G373" s="127"/>
      <c r="H373" s="87"/>
      <c r="I373" s="87"/>
    </row>
    <row r="374" spans="1:9" x14ac:dyDescent="0.25">
      <c r="A374" s="51" t="s">
        <v>105</v>
      </c>
      <c r="B374" s="52" t="s">
        <v>101</v>
      </c>
      <c r="C374" s="52" t="s">
        <v>164</v>
      </c>
      <c r="D374" s="52" t="s">
        <v>106</v>
      </c>
      <c r="E374" s="182">
        <v>3513124</v>
      </c>
      <c r="F374" s="103">
        <v>3413124</v>
      </c>
      <c r="G374" s="127"/>
      <c r="H374" s="87"/>
      <c r="I374" s="87"/>
    </row>
    <row r="375" spans="1:9" x14ac:dyDescent="0.25">
      <c r="A375" s="51" t="s">
        <v>107</v>
      </c>
      <c r="B375" s="52" t="s">
        <v>108</v>
      </c>
      <c r="C375" s="52" t="s">
        <v>145</v>
      </c>
      <c r="D375" s="52" t="s">
        <v>8</v>
      </c>
      <c r="E375" s="182">
        <f>E376+E381+E386+E391</f>
        <v>3244500</v>
      </c>
      <c r="F375" s="103">
        <f>F376+F381+F386+F391</f>
        <v>3213500</v>
      </c>
      <c r="G375" s="127"/>
      <c r="H375" s="87"/>
      <c r="I375" s="87"/>
    </row>
    <row r="376" spans="1:9" ht="37.5" x14ac:dyDescent="0.25">
      <c r="A376" s="96" t="s">
        <v>494</v>
      </c>
      <c r="B376" s="72" t="s">
        <v>108</v>
      </c>
      <c r="C376" s="72" t="s">
        <v>160</v>
      </c>
      <c r="D376" s="72" t="s">
        <v>8</v>
      </c>
      <c r="E376" s="182">
        <f t="shared" ref="E376:F379" si="22">E377</f>
        <v>2840000</v>
      </c>
      <c r="F376" s="103">
        <f t="shared" si="22"/>
        <v>2840000</v>
      </c>
      <c r="G376" s="127"/>
      <c r="H376" s="87"/>
      <c r="I376" s="87"/>
    </row>
    <row r="377" spans="1:9" x14ac:dyDescent="0.25">
      <c r="A377" s="54" t="s">
        <v>643</v>
      </c>
      <c r="B377" s="52" t="s">
        <v>108</v>
      </c>
      <c r="C377" s="52" t="s">
        <v>644</v>
      </c>
      <c r="D377" s="52" t="s">
        <v>8</v>
      </c>
      <c r="E377" s="182">
        <f t="shared" si="22"/>
        <v>2840000</v>
      </c>
      <c r="F377" s="103">
        <f t="shared" si="22"/>
        <v>2840000</v>
      </c>
      <c r="G377" s="127"/>
      <c r="H377" s="87"/>
      <c r="I377" s="87"/>
    </row>
    <row r="378" spans="1:9" ht="78.75" customHeight="1" x14ac:dyDescent="0.25">
      <c r="A378" s="32" t="s">
        <v>504</v>
      </c>
      <c r="B378" s="52" t="s">
        <v>108</v>
      </c>
      <c r="C378" s="52" t="s">
        <v>645</v>
      </c>
      <c r="D378" s="52" t="s">
        <v>8</v>
      </c>
      <c r="E378" s="182">
        <f t="shared" si="22"/>
        <v>2840000</v>
      </c>
      <c r="F378" s="103">
        <f t="shared" si="22"/>
        <v>2840000</v>
      </c>
      <c r="G378" s="127"/>
      <c r="H378" s="87"/>
      <c r="I378" s="87"/>
    </row>
    <row r="379" spans="1:9" x14ac:dyDescent="0.25">
      <c r="A379" s="51" t="s">
        <v>103</v>
      </c>
      <c r="B379" s="52" t="s">
        <v>108</v>
      </c>
      <c r="C379" s="52" t="s">
        <v>645</v>
      </c>
      <c r="D379" s="52" t="s">
        <v>104</v>
      </c>
      <c r="E379" s="182">
        <f t="shared" si="22"/>
        <v>2840000</v>
      </c>
      <c r="F379" s="103">
        <f t="shared" si="22"/>
        <v>2840000</v>
      </c>
      <c r="G379" s="127"/>
      <c r="H379" s="87"/>
      <c r="I379" s="87"/>
    </row>
    <row r="380" spans="1:9" ht="37.5" x14ac:dyDescent="0.25">
      <c r="A380" s="51" t="s">
        <v>110</v>
      </c>
      <c r="B380" s="52" t="s">
        <v>108</v>
      </c>
      <c r="C380" s="52" t="s">
        <v>645</v>
      </c>
      <c r="D380" s="52" t="s">
        <v>111</v>
      </c>
      <c r="E380" s="182">
        <v>2840000</v>
      </c>
      <c r="F380" s="103">
        <v>2840000</v>
      </c>
      <c r="G380" s="127"/>
      <c r="H380" s="87"/>
      <c r="I380" s="87"/>
    </row>
    <row r="381" spans="1:9" ht="35.25" customHeight="1" x14ac:dyDescent="0.3">
      <c r="A381" s="186" t="s">
        <v>466</v>
      </c>
      <c r="B381" s="72" t="s">
        <v>108</v>
      </c>
      <c r="C381" s="72" t="s">
        <v>149</v>
      </c>
      <c r="D381" s="72" t="s">
        <v>8</v>
      </c>
      <c r="E381" s="182">
        <f t="shared" ref="E381:F384" si="23">E382</f>
        <v>200000</v>
      </c>
      <c r="F381" s="103">
        <f t="shared" si="23"/>
        <v>150000</v>
      </c>
      <c r="G381" s="127"/>
      <c r="H381" s="87"/>
      <c r="I381" s="87"/>
    </row>
    <row r="382" spans="1:9" ht="33" customHeight="1" x14ac:dyDescent="0.3">
      <c r="A382" s="172" t="s">
        <v>467</v>
      </c>
      <c r="B382" s="52" t="s">
        <v>108</v>
      </c>
      <c r="C382" s="52" t="s">
        <v>520</v>
      </c>
      <c r="D382" s="52" t="s">
        <v>8</v>
      </c>
      <c r="E382" s="182">
        <f t="shared" si="23"/>
        <v>200000</v>
      </c>
      <c r="F382" s="103">
        <f t="shared" si="23"/>
        <v>150000</v>
      </c>
      <c r="G382" s="127"/>
      <c r="H382" s="87"/>
      <c r="I382" s="87"/>
    </row>
    <row r="383" spans="1:9" ht="37.5" x14ac:dyDescent="0.25">
      <c r="A383" s="51" t="s">
        <v>112</v>
      </c>
      <c r="B383" s="52" t="s">
        <v>108</v>
      </c>
      <c r="C383" s="52" t="s">
        <v>521</v>
      </c>
      <c r="D383" s="52" t="s">
        <v>8</v>
      </c>
      <c r="E383" s="182">
        <f t="shared" si="23"/>
        <v>200000</v>
      </c>
      <c r="F383" s="103">
        <f t="shared" si="23"/>
        <v>150000</v>
      </c>
      <c r="G383" s="127"/>
      <c r="H383" s="87"/>
      <c r="I383" s="87"/>
    </row>
    <row r="384" spans="1:9" x14ac:dyDescent="0.25">
      <c r="A384" s="51" t="s">
        <v>103</v>
      </c>
      <c r="B384" s="52" t="s">
        <v>108</v>
      </c>
      <c r="C384" s="52" t="s">
        <v>521</v>
      </c>
      <c r="D384" s="52" t="s">
        <v>104</v>
      </c>
      <c r="E384" s="182">
        <f t="shared" si="23"/>
        <v>200000</v>
      </c>
      <c r="F384" s="103">
        <f t="shared" si="23"/>
        <v>150000</v>
      </c>
      <c r="G384" s="127"/>
      <c r="H384" s="87"/>
      <c r="I384" s="87"/>
    </row>
    <row r="385" spans="1:9" ht="37.5" x14ac:dyDescent="0.25">
      <c r="A385" s="51" t="s">
        <v>110</v>
      </c>
      <c r="B385" s="52" t="s">
        <v>108</v>
      </c>
      <c r="C385" s="52" t="s">
        <v>521</v>
      </c>
      <c r="D385" s="52" t="s">
        <v>111</v>
      </c>
      <c r="E385" s="182">
        <v>200000</v>
      </c>
      <c r="F385" s="103">
        <v>150000</v>
      </c>
      <c r="G385" s="127"/>
      <c r="H385" s="87"/>
      <c r="I385" s="87"/>
    </row>
    <row r="386" spans="1:9" ht="38.25" customHeight="1" x14ac:dyDescent="0.25">
      <c r="A386" s="96" t="s">
        <v>468</v>
      </c>
      <c r="B386" s="72" t="s">
        <v>108</v>
      </c>
      <c r="C386" s="72" t="s">
        <v>469</v>
      </c>
      <c r="D386" s="72" t="s">
        <v>8</v>
      </c>
      <c r="E386" s="182">
        <f t="shared" ref="E386:F389" si="24">E387</f>
        <v>173500</v>
      </c>
      <c r="F386" s="103">
        <f t="shared" si="24"/>
        <v>173500</v>
      </c>
      <c r="G386" s="127"/>
      <c r="H386" s="87"/>
      <c r="I386" s="87"/>
    </row>
    <row r="387" spans="1:9" ht="39" customHeight="1" x14ac:dyDescent="0.25">
      <c r="A387" s="51" t="s">
        <v>493</v>
      </c>
      <c r="B387" s="52" t="s">
        <v>108</v>
      </c>
      <c r="C387" s="52" t="s">
        <v>470</v>
      </c>
      <c r="D387" s="52" t="s">
        <v>8</v>
      </c>
      <c r="E387" s="182">
        <f t="shared" si="24"/>
        <v>173500</v>
      </c>
      <c r="F387" s="103">
        <f t="shared" si="24"/>
        <v>173500</v>
      </c>
      <c r="G387" s="127"/>
      <c r="H387" s="87"/>
      <c r="I387" s="87"/>
    </row>
    <row r="388" spans="1:9" ht="37.5" x14ac:dyDescent="0.25">
      <c r="A388" s="51" t="s">
        <v>109</v>
      </c>
      <c r="B388" s="52" t="s">
        <v>108</v>
      </c>
      <c r="C388" s="52" t="s">
        <v>471</v>
      </c>
      <c r="D388" s="52" t="s">
        <v>8</v>
      </c>
      <c r="E388" s="182">
        <f t="shared" si="24"/>
        <v>173500</v>
      </c>
      <c r="F388" s="103">
        <f t="shared" si="24"/>
        <v>173500</v>
      </c>
      <c r="G388" s="127"/>
      <c r="H388" s="87"/>
      <c r="I388" s="87"/>
    </row>
    <row r="389" spans="1:9" x14ac:dyDescent="0.25">
      <c r="A389" s="51" t="s">
        <v>103</v>
      </c>
      <c r="B389" s="52" t="s">
        <v>108</v>
      </c>
      <c r="C389" s="52" t="s">
        <v>471</v>
      </c>
      <c r="D389" s="52" t="s">
        <v>104</v>
      </c>
      <c r="E389" s="182">
        <f t="shared" si="24"/>
        <v>173500</v>
      </c>
      <c r="F389" s="103">
        <f t="shared" si="24"/>
        <v>173500</v>
      </c>
      <c r="G389" s="127"/>
      <c r="H389" s="87"/>
      <c r="I389" s="87"/>
    </row>
    <row r="390" spans="1:9" ht="37.5" x14ac:dyDescent="0.25">
      <c r="A390" s="51" t="s">
        <v>110</v>
      </c>
      <c r="B390" s="52" t="s">
        <v>108</v>
      </c>
      <c r="C390" s="52" t="s">
        <v>471</v>
      </c>
      <c r="D390" s="52" t="s">
        <v>111</v>
      </c>
      <c r="E390" s="182">
        <v>173500</v>
      </c>
      <c r="F390" s="103">
        <v>173500</v>
      </c>
      <c r="G390" s="127"/>
      <c r="H390" s="87"/>
      <c r="I390" s="87"/>
    </row>
    <row r="391" spans="1:9" ht="18.75" customHeight="1" x14ac:dyDescent="0.25">
      <c r="A391" s="51" t="s">
        <v>154</v>
      </c>
      <c r="B391" s="52" t="s">
        <v>108</v>
      </c>
      <c r="C391" s="52" t="s">
        <v>146</v>
      </c>
      <c r="D391" s="52" t="s">
        <v>8</v>
      </c>
      <c r="E391" s="182">
        <f t="shared" ref="E391:F393" si="25">E392</f>
        <v>31000</v>
      </c>
      <c r="F391" s="103">
        <f t="shared" si="25"/>
        <v>50000</v>
      </c>
      <c r="G391" s="127"/>
      <c r="H391" s="87"/>
      <c r="I391" s="87"/>
    </row>
    <row r="392" spans="1:9" ht="18.75" customHeight="1" x14ac:dyDescent="0.25">
      <c r="A392" s="51" t="s">
        <v>376</v>
      </c>
      <c r="B392" s="52" t="s">
        <v>108</v>
      </c>
      <c r="C392" s="52" t="s">
        <v>377</v>
      </c>
      <c r="D392" s="52" t="s">
        <v>8</v>
      </c>
      <c r="E392" s="182">
        <f t="shared" si="25"/>
        <v>31000</v>
      </c>
      <c r="F392" s="103">
        <f t="shared" si="25"/>
        <v>50000</v>
      </c>
      <c r="G392" s="127"/>
      <c r="H392" s="87"/>
      <c r="I392" s="87"/>
    </row>
    <row r="393" spans="1:9" x14ac:dyDescent="0.25">
      <c r="A393" s="51" t="s">
        <v>103</v>
      </c>
      <c r="B393" s="52" t="s">
        <v>108</v>
      </c>
      <c r="C393" s="52" t="s">
        <v>377</v>
      </c>
      <c r="D393" s="52" t="s">
        <v>104</v>
      </c>
      <c r="E393" s="182">
        <f t="shared" si="25"/>
        <v>31000</v>
      </c>
      <c r="F393" s="103">
        <f t="shared" si="25"/>
        <v>50000</v>
      </c>
      <c r="G393" s="127"/>
      <c r="H393" s="87"/>
      <c r="I393" s="87"/>
    </row>
    <row r="394" spans="1:9" x14ac:dyDescent="0.25">
      <c r="A394" s="51" t="s">
        <v>389</v>
      </c>
      <c r="B394" s="52" t="s">
        <v>108</v>
      </c>
      <c r="C394" s="52" t="s">
        <v>377</v>
      </c>
      <c r="D394" s="52" t="s">
        <v>390</v>
      </c>
      <c r="E394" s="182">
        <v>31000</v>
      </c>
      <c r="F394" s="103">
        <v>50000</v>
      </c>
      <c r="G394" s="127"/>
      <c r="H394" s="87"/>
      <c r="I394" s="87"/>
    </row>
    <row r="395" spans="1:9" x14ac:dyDescent="0.25">
      <c r="A395" s="51" t="s">
        <v>142</v>
      </c>
      <c r="B395" s="52" t="s">
        <v>143</v>
      </c>
      <c r="C395" s="52" t="s">
        <v>145</v>
      </c>
      <c r="D395" s="52" t="s">
        <v>8</v>
      </c>
      <c r="E395" s="182">
        <f>E396+E404</f>
        <v>37059112.240000002</v>
      </c>
      <c r="F395" s="103">
        <f>F396+F404</f>
        <v>37813513.240000002</v>
      </c>
      <c r="G395" s="127"/>
      <c r="H395" s="87"/>
      <c r="I395" s="87"/>
    </row>
    <row r="396" spans="1:9" ht="37.5" x14ac:dyDescent="0.25">
      <c r="A396" s="96" t="s">
        <v>503</v>
      </c>
      <c r="B396" s="72" t="s">
        <v>143</v>
      </c>
      <c r="C396" s="72" t="s">
        <v>160</v>
      </c>
      <c r="D396" s="72" t="s">
        <v>8</v>
      </c>
      <c r="E396" s="182">
        <f t="shared" ref="E396:F398" si="26">E397</f>
        <v>4146291</v>
      </c>
      <c r="F396" s="103">
        <f t="shared" si="26"/>
        <v>4146291</v>
      </c>
      <c r="G396" s="127"/>
      <c r="H396" s="87"/>
      <c r="I396" s="87"/>
    </row>
    <row r="397" spans="1:9" ht="37.5" x14ac:dyDescent="0.25">
      <c r="A397" s="51" t="s">
        <v>495</v>
      </c>
      <c r="B397" s="52" t="s">
        <v>143</v>
      </c>
      <c r="C397" s="52" t="s">
        <v>161</v>
      </c>
      <c r="D397" s="52" t="s">
        <v>8</v>
      </c>
      <c r="E397" s="182">
        <f t="shared" si="26"/>
        <v>4146291</v>
      </c>
      <c r="F397" s="103">
        <f t="shared" si="26"/>
        <v>4146291</v>
      </c>
      <c r="G397" s="127"/>
    </row>
    <row r="398" spans="1:9" ht="20.25" customHeight="1" x14ac:dyDescent="0.25">
      <c r="A398" s="97" t="s">
        <v>247</v>
      </c>
      <c r="B398" s="52" t="s">
        <v>143</v>
      </c>
      <c r="C398" s="52" t="s">
        <v>279</v>
      </c>
      <c r="D398" s="52" t="s">
        <v>8</v>
      </c>
      <c r="E398" s="182">
        <f t="shared" si="26"/>
        <v>4146291</v>
      </c>
      <c r="F398" s="103">
        <f t="shared" si="26"/>
        <v>4146291</v>
      </c>
      <c r="G398" s="127"/>
    </row>
    <row r="399" spans="1:9" ht="107.25" customHeight="1" x14ac:dyDescent="0.3">
      <c r="A399" s="172" t="s">
        <v>505</v>
      </c>
      <c r="B399" s="52" t="s">
        <v>143</v>
      </c>
      <c r="C399" s="52" t="s">
        <v>181</v>
      </c>
      <c r="D399" s="52" t="s">
        <v>8</v>
      </c>
      <c r="E399" s="182">
        <f>E400+E402</f>
        <v>4146291</v>
      </c>
      <c r="F399" s="103">
        <f>F400+F402</f>
        <v>4146291</v>
      </c>
      <c r="G399" s="127"/>
    </row>
    <row r="400" spans="1:9" ht="18" customHeight="1" x14ac:dyDescent="0.25">
      <c r="A400" s="51" t="s">
        <v>18</v>
      </c>
      <c r="B400" s="52" t="s">
        <v>143</v>
      </c>
      <c r="C400" s="52" t="s">
        <v>181</v>
      </c>
      <c r="D400" s="52" t="s">
        <v>19</v>
      </c>
      <c r="E400" s="182">
        <f>E401</f>
        <v>24000</v>
      </c>
      <c r="F400" s="103">
        <f>F401</f>
        <v>24000</v>
      </c>
      <c r="G400" s="127"/>
    </row>
    <row r="401" spans="1:8" ht="37.5" x14ac:dyDescent="0.25">
      <c r="A401" s="51" t="s">
        <v>20</v>
      </c>
      <c r="B401" s="52" t="s">
        <v>143</v>
      </c>
      <c r="C401" s="52" t="s">
        <v>181</v>
      </c>
      <c r="D401" s="52" t="s">
        <v>21</v>
      </c>
      <c r="E401" s="182">
        <v>24000</v>
      </c>
      <c r="F401" s="103">
        <v>24000</v>
      </c>
      <c r="G401" s="127"/>
    </row>
    <row r="402" spans="1:8" x14ac:dyDescent="0.25">
      <c r="A402" s="51" t="s">
        <v>103</v>
      </c>
      <c r="B402" s="52" t="s">
        <v>143</v>
      </c>
      <c r="C402" s="52" t="s">
        <v>181</v>
      </c>
      <c r="D402" s="52" t="s">
        <v>104</v>
      </c>
      <c r="E402" s="182">
        <f>E403</f>
        <v>4122291</v>
      </c>
      <c r="F402" s="103">
        <f>F403</f>
        <v>4122291</v>
      </c>
      <c r="G402" s="127"/>
    </row>
    <row r="403" spans="1:8" ht="37.5" x14ac:dyDescent="0.25">
      <c r="A403" s="51" t="s">
        <v>110</v>
      </c>
      <c r="B403" s="52" t="s">
        <v>143</v>
      </c>
      <c r="C403" s="52" t="s">
        <v>181</v>
      </c>
      <c r="D403" s="52" t="s">
        <v>111</v>
      </c>
      <c r="E403" s="182">
        <v>4122291</v>
      </c>
      <c r="F403" s="103">
        <v>4122291</v>
      </c>
      <c r="G403" s="127"/>
    </row>
    <row r="404" spans="1:8" ht="18.75" customHeight="1" x14ac:dyDescent="0.25">
      <c r="A404" s="51" t="s">
        <v>154</v>
      </c>
      <c r="B404" s="52" t="s">
        <v>143</v>
      </c>
      <c r="C404" s="52" t="s">
        <v>146</v>
      </c>
      <c r="D404" s="52" t="s">
        <v>8</v>
      </c>
      <c r="E404" s="182">
        <f t="shared" ref="E404:F404" si="27">E405</f>
        <v>32912821.240000002</v>
      </c>
      <c r="F404" s="103">
        <f t="shared" si="27"/>
        <v>33667222.240000002</v>
      </c>
      <c r="G404" s="127"/>
    </row>
    <row r="405" spans="1:8" x14ac:dyDescent="0.25">
      <c r="A405" s="51" t="s">
        <v>336</v>
      </c>
      <c r="B405" s="52" t="s">
        <v>143</v>
      </c>
      <c r="C405" s="52" t="s">
        <v>335</v>
      </c>
      <c r="D405" s="52" t="s">
        <v>8</v>
      </c>
      <c r="E405" s="182">
        <f>E412+E406+E409</f>
        <v>32912821.240000002</v>
      </c>
      <c r="F405" s="182">
        <f>F412+F406+F409</f>
        <v>33667222.240000002</v>
      </c>
      <c r="G405" s="127"/>
    </row>
    <row r="406" spans="1:8" ht="75" x14ac:dyDescent="0.25">
      <c r="A406" s="51" t="s">
        <v>555</v>
      </c>
      <c r="B406" s="52" t="s">
        <v>143</v>
      </c>
      <c r="C406" s="52" t="s">
        <v>556</v>
      </c>
      <c r="D406" s="52" t="s">
        <v>8</v>
      </c>
      <c r="E406" s="182">
        <f>E407</f>
        <v>800660</v>
      </c>
      <c r="F406" s="182">
        <f>F407</f>
        <v>832686</v>
      </c>
      <c r="G406" s="127"/>
    </row>
    <row r="407" spans="1:8" x14ac:dyDescent="0.25">
      <c r="A407" s="51" t="s">
        <v>103</v>
      </c>
      <c r="B407" s="52" t="s">
        <v>143</v>
      </c>
      <c r="C407" s="52" t="s">
        <v>556</v>
      </c>
      <c r="D407" s="52" t="s">
        <v>104</v>
      </c>
      <c r="E407" s="182">
        <f>E408</f>
        <v>800660</v>
      </c>
      <c r="F407" s="182">
        <f>F408</f>
        <v>832686</v>
      </c>
      <c r="G407" s="127"/>
    </row>
    <row r="408" spans="1:8" ht="37.5" x14ac:dyDescent="0.25">
      <c r="A408" s="51" t="s">
        <v>110</v>
      </c>
      <c r="B408" s="52" t="s">
        <v>143</v>
      </c>
      <c r="C408" s="52" t="s">
        <v>556</v>
      </c>
      <c r="D408" s="52" t="s">
        <v>111</v>
      </c>
      <c r="E408" s="182">
        <v>800660</v>
      </c>
      <c r="F408" s="103">
        <v>832686</v>
      </c>
      <c r="G408" s="127"/>
    </row>
    <row r="409" spans="1:8" ht="75" customHeight="1" x14ac:dyDescent="0.25">
      <c r="A409" s="32" t="s">
        <v>557</v>
      </c>
      <c r="B409" s="52" t="s">
        <v>143</v>
      </c>
      <c r="C409" s="52" t="s">
        <v>558</v>
      </c>
      <c r="D409" s="52" t="s">
        <v>8</v>
      </c>
      <c r="E409" s="182">
        <f>E410</f>
        <v>21692673</v>
      </c>
      <c r="F409" s="182">
        <f>F410</f>
        <v>22415048</v>
      </c>
      <c r="G409" s="127"/>
    </row>
    <row r="410" spans="1:8" x14ac:dyDescent="0.25">
      <c r="A410" s="51" t="s">
        <v>103</v>
      </c>
      <c r="B410" s="52" t="s">
        <v>143</v>
      </c>
      <c r="C410" s="52" t="s">
        <v>558</v>
      </c>
      <c r="D410" s="52" t="s">
        <v>104</v>
      </c>
      <c r="E410" s="182">
        <f>E411</f>
        <v>21692673</v>
      </c>
      <c r="F410" s="182">
        <f>F411</f>
        <v>22415048</v>
      </c>
      <c r="G410" s="127"/>
    </row>
    <row r="411" spans="1:8" ht="37.5" x14ac:dyDescent="0.25">
      <c r="A411" s="51" t="s">
        <v>110</v>
      </c>
      <c r="B411" s="52" t="s">
        <v>143</v>
      </c>
      <c r="C411" s="52" t="s">
        <v>558</v>
      </c>
      <c r="D411" s="52" t="s">
        <v>111</v>
      </c>
      <c r="E411" s="182">
        <v>21692673</v>
      </c>
      <c r="F411" s="103">
        <v>22415048</v>
      </c>
      <c r="G411" s="127"/>
    </row>
    <row r="412" spans="1:8" ht="53.25" customHeight="1" x14ac:dyDescent="0.3">
      <c r="A412" s="185" t="s">
        <v>476</v>
      </c>
      <c r="B412" s="52" t="s">
        <v>143</v>
      </c>
      <c r="C412" s="52" t="s">
        <v>371</v>
      </c>
      <c r="D412" s="52" t="s">
        <v>8</v>
      </c>
      <c r="E412" s="182">
        <f>E413</f>
        <v>10419488.24</v>
      </c>
      <c r="F412" s="103">
        <f>F413</f>
        <v>10419488.24</v>
      </c>
      <c r="G412" s="127"/>
    </row>
    <row r="413" spans="1:8" ht="39" customHeight="1" x14ac:dyDescent="0.25">
      <c r="A413" s="51" t="s">
        <v>321</v>
      </c>
      <c r="B413" s="52" t="s">
        <v>143</v>
      </c>
      <c r="C413" s="52" t="s">
        <v>371</v>
      </c>
      <c r="D413" s="52" t="s">
        <v>322</v>
      </c>
      <c r="E413" s="182">
        <f>E414</f>
        <v>10419488.24</v>
      </c>
      <c r="F413" s="103">
        <f>F414</f>
        <v>10419488.24</v>
      </c>
      <c r="G413" s="127"/>
    </row>
    <row r="414" spans="1:8" x14ac:dyDescent="0.25">
      <c r="A414" s="51" t="s">
        <v>323</v>
      </c>
      <c r="B414" s="52" t="s">
        <v>143</v>
      </c>
      <c r="C414" s="52" t="s">
        <v>371</v>
      </c>
      <c r="D414" s="52" t="s">
        <v>324</v>
      </c>
      <c r="E414" s="182">
        <v>10419488.24</v>
      </c>
      <c r="F414" s="103">
        <v>10419488.24</v>
      </c>
      <c r="G414" s="127"/>
    </row>
    <row r="415" spans="1:8" x14ac:dyDescent="0.25">
      <c r="A415" s="49" t="s">
        <v>113</v>
      </c>
      <c r="B415" s="50" t="s">
        <v>114</v>
      </c>
      <c r="C415" s="50" t="s">
        <v>145</v>
      </c>
      <c r="D415" s="50" t="s">
        <v>8</v>
      </c>
      <c r="E415" s="181">
        <f>E416</f>
        <v>4475388.51</v>
      </c>
      <c r="F415" s="107">
        <f>F416</f>
        <v>561000</v>
      </c>
      <c r="G415" s="128"/>
      <c r="H415" s="128"/>
    </row>
    <row r="416" spans="1:8" x14ac:dyDescent="0.25">
      <c r="A416" s="51" t="s">
        <v>380</v>
      </c>
      <c r="B416" s="52" t="s">
        <v>379</v>
      </c>
      <c r="C416" s="52" t="s">
        <v>145</v>
      </c>
      <c r="D416" s="52" t="s">
        <v>8</v>
      </c>
      <c r="E416" s="182">
        <f>E417+E431</f>
        <v>4475388.51</v>
      </c>
      <c r="F416" s="182">
        <f>F417+F431</f>
        <v>561000</v>
      </c>
      <c r="G416" s="127"/>
    </row>
    <row r="417" spans="1:7" ht="35.25" customHeight="1" x14ac:dyDescent="0.3">
      <c r="A417" s="186" t="s">
        <v>472</v>
      </c>
      <c r="B417" s="72" t="s">
        <v>379</v>
      </c>
      <c r="C417" s="72" t="s">
        <v>243</v>
      </c>
      <c r="D417" s="72" t="s">
        <v>8</v>
      </c>
      <c r="E417" s="182">
        <f>E424+E418</f>
        <v>4425388.51</v>
      </c>
      <c r="F417" s="103">
        <f>F424+F418</f>
        <v>511000</v>
      </c>
      <c r="G417" s="127"/>
    </row>
    <row r="418" spans="1:7" ht="35.25" customHeight="1" x14ac:dyDescent="0.3">
      <c r="A418" s="172" t="s">
        <v>256</v>
      </c>
      <c r="B418" s="52" t="s">
        <v>379</v>
      </c>
      <c r="C418" s="52" t="s">
        <v>275</v>
      </c>
      <c r="D418" s="52" t="s">
        <v>8</v>
      </c>
      <c r="E418" s="182">
        <f>E419</f>
        <v>511000</v>
      </c>
      <c r="F418" s="103">
        <f>F419</f>
        <v>511000</v>
      </c>
      <c r="G418" s="127"/>
    </row>
    <row r="419" spans="1:7" ht="18.75" customHeight="1" x14ac:dyDescent="0.25">
      <c r="A419" s="51" t="s">
        <v>115</v>
      </c>
      <c r="B419" s="52" t="s">
        <v>379</v>
      </c>
      <c r="C419" s="52" t="s">
        <v>244</v>
      </c>
      <c r="D419" s="52" t="s">
        <v>8</v>
      </c>
      <c r="E419" s="182">
        <f>E420+E422</f>
        <v>511000</v>
      </c>
      <c r="F419" s="103">
        <f>F420+F422</f>
        <v>511000</v>
      </c>
      <c r="G419" s="127"/>
    </row>
    <row r="420" spans="1:7" ht="18" customHeight="1" x14ac:dyDescent="0.25">
      <c r="A420" s="51" t="s">
        <v>18</v>
      </c>
      <c r="B420" s="52" t="s">
        <v>379</v>
      </c>
      <c r="C420" s="52" t="s">
        <v>244</v>
      </c>
      <c r="D420" s="52" t="s">
        <v>19</v>
      </c>
      <c r="E420" s="182">
        <f>E421</f>
        <v>481000</v>
      </c>
      <c r="F420" s="103">
        <f>F421</f>
        <v>481000</v>
      </c>
      <c r="G420" s="127"/>
    </row>
    <row r="421" spans="1:7" ht="34.5" customHeight="1" x14ac:dyDescent="0.3">
      <c r="A421" s="172" t="s">
        <v>20</v>
      </c>
      <c r="B421" s="52" t="s">
        <v>379</v>
      </c>
      <c r="C421" s="52" t="s">
        <v>244</v>
      </c>
      <c r="D421" s="52" t="s">
        <v>21</v>
      </c>
      <c r="E421" s="182">
        <v>481000</v>
      </c>
      <c r="F421" s="103">
        <v>481000</v>
      </c>
      <c r="G421" s="127"/>
    </row>
    <row r="422" spans="1:7" ht="19.5" customHeight="1" x14ac:dyDescent="0.25">
      <c r="A422" s="51" t="s">
        <v>330</v>
      </c>
      <c r="B422" s="52" t="s">
        <v>379</v>
      </c>
      <c r="C422" s="52" t="s">
        <v>244</v>
      </c>
      <c r="D422" s="52" t="s">
        <v>23</v>
      </c>
      <c r="E422" s="182">
        <f>E423</f>
        <v>30000</v>
      </c>
      <c r="F422" s="103">
        <f>F423</f>
        <v>30000</v>
      </c>
      <c r="G422" s="127"/>
    </row>
    <row r="423" spans="1:7" ht="19.5" customHeight="1" x14ac:dyDescent="0.25">
      <c r="A423" s="51" t="s">
        <v>331</v>
      </c>
      <c r="B423" s="52" t="s">
        <v>379</v>
      </c>
      <c r="C423" s="52" t="s">
        <v>244</v>
      </c>
      <c r="D423" s="52" t="s">
        <v>25</v>
      </c>
      <c r="E423" s="182">
        <v>30000</v>
      </c>
      <c r="F423" s="103">
        <v>30000</v>
      </c>
      <c r="G423" s="127"/>
    </row>
    <row r="424" spans="1:7" x14ac:dyDescent="0.25">
      <c r="A424" s="51" t="s">
        <v>473</v>
      </c>
      <c r="B424" s="52" t="s">
        <v>379</v>
      </c>
      <c r="C424" s="52" t="s">
        <v>383</v>
      </c>
      <c r="D424" s="52" t="s">
        <v>8</v>
      </c>
      <c r="E424" s="182">
        <f>E425+E428</f>
        <v>3914388.51</v>
      </c>
      <c r="F424" s="182">
        <f>F425+F428</f>
        <v>0</v>
      </c>
      <c r="G424" s="127"/>
    </row>
    <row r="425" spans="1:7" ht="56.25" x14ac:dyDescent="0.25">
      <c r="A425" s="53" t="s">
        <v>623</v>
      </c>
      <c r="B425" s="52" t="s">
        <v>379</v>
      </c>
      <c r="C425" s="52" t="s">
        <v>624</v>
      </c>
      <c r="D425" s="52" t="s">
        <v>8</v>
      </c>
      <c r="E425" s="182">
        <f>E426</f>
        <v>3157619</v>
      </c>
      <c r="F425" s="182">
        <f>F426</f>
        <v>0</v>
      </c>
      <c r="G425" s="127"/>
    </row>
    <row r="426" spans="1:7" ht="19.5" customHeight="1" x14ac:dyDescent="0.25">
      <c r="A426" s="51" t="s">
        <v>18</v>
      </c>
      <c r="B426" s="52" t="s">
        <v>379</v>
      </c>
      <c r="C426" s="52" t="s">
        <v>624</v>
      </c>
      <c r="D426" s="52" t="s">
        <v>19</v>
      </c>
      <c r="E426" s="182">
        <f>E427</f>
        <v>3157619</v>
      </c>
      <c r="F426" s="182">
        <f>F427</f>
        <v>0</v>
      </c>
      <c r="G426" s="127"/>
    </row>
    <row r="427" spans="1:7" ht="37.5" x14ac:dyDescent="0.25">
      <c r="A427" s="51" t="s">
        <v>20</v>
      </c>
      <c r="B427" s="52" t="s">
        <v>379</v>
      </c>
      <c r="C427" s="52" t="s">
        <v>624</v>
      </c>
      <c r="D427" s="52" t="s">
        <v>21</v>
      </c>
      <c r="E427" s="182">
        <v>3157619</v>
      </c>
      <c r="F427" s="103"/>
      <c r="G427" s="127"/>
    </row>
    <row r="428" spans="1:7" ht="37.5" x14ac:dyDescent="0.25">
      <c r="A428" s="51" t="s">
        <v>342</v>
      </c>
      <c r="B428" s="52" t="s">
        <v>379</v>
      </c>
      <c r="C428" s="52" t="s">
        <v>381</v>
      </c>
      <c r="D428" s="52" t="s">
        <v>8</v>
      </c>
      <c r="E428" s="182">
        <f t="shared" ref="E428:F429" si="28">E429</f>
        <v>756769.51</v>
      </c>
      <c r="F428" s="103">
        <f t="shared" si="28"/>
        <v>0</v>
      </c>
      <c r="G428" s="127"/>
    </row>
    <row r="429" spans="1:7" ht="32.25" customHeight="1" x14ac:dyDescent="0.3">
      <c r="A429" s="172" t="s">
        <v>321</v>
      </c>
      <c r="B429" s="52" t="s">
        <v>379</v>
      </c>
      <c r="C429" s="52" t="s">
        <v>381</v>
      </c>
      <c r="D429" s="52" t="s">
        <v>322</v>
      </c>
      <c r="E429" s="182">
        <f t="shared" si="28"/>
        <v>756769.51</v>
      </c>
      <c r="F429" s="103">
        <f t="shared" si="28"/>
        <v>0</v>
      </c>
      <c r="G429" s="127"/>
    </row>
    <row r="430" spans="1:7" x14ac:dyDescent="0.25">
      <c r="A430" s="51" t="s">
        <v>323</v>
      </c>
      <c r="B430" s="52" t="s">
        <v>379</v>
      </c>
      <c r="C430" s="52" t="s">
        <v>381</v>
      </c>
      <c r="D430" s="52" t="s">
        <v>324</v>
      </c>
      <c r="E430" s="182">
        <v>756769.51</v>
      </c>
      <c r="F430" s="103">
        <v>0</v>
      </c>
      <c r="G430" s="127"/>
    </row>
    <row r="431" spans="1:7" ht="37.5" x14ac:dyDescent="0.25">
      <c r="A431" s="96" t="s">
        <v>677</v>
      </c>
      <c r="B431" s="72" t="s">
        <v>379</v>
      </c>
      <c r="C431" s="72" t="s">
        <v>678</v>
      </c>
      <c r="D431" s="72" t="s">
        <v>8</v>
      </c>
      <c r="E431" s="182">
        <f t="shared" ref="E431:F434" si="29">E432</f>
        <v>50000</v>
      </c>
      <c r="F431" s="182">
        <f t="shared" si="29"/>
        <v>50000</v>
      </c>
      <c r="G431" s="127"/>
    </row>
    <row r="432" spans="1:7" ht="19.5" customHeight="1" x14ac:dyDescent="0.25">
      <c r="A432" s="51" t="s">
        <v>679</v>
      </c>
      <c r="B432" s="52" t="s">
        <v>379</v>
      </c>
      <c r="C432" s="52" t="s">
        <v>680</v>
      </c>
      <c r="D432" s="52" t="s">
        <v>8</v>
      </c>
      <c r="E432" s="182">
        <f t="shared" si="29"/>
        <v>50000</v>
      </c>
      <c r="F432" s="182">
        <f t="shared" si="29"/>
        <v>50000</v>
      </c>
      <c r="G432" s="127"/>
    </row>
    <row r="433" spans="1:8" ht="37.5" x14ac:dyDescent="0.25">
      <c r="A433" s="51" t="s">
        <v>681</v>
      </c>
      <c r="B433" s="52" t="s">
        <v>379</v>
      </c>
      <c r="C433" s="52" t="s">
        <v>682</v>
      </c>
      <c r="D433" s="52" t="s">
        <v>8</v>
      </c>
      <c r="E433" s="182">
        <f t="shared" si="29"/>
        <v>50000</v>
      </c>
      <c r="F433" s="182">
        <f t="shared" si="29"/>
        <v>50000</v>
      </c>
      <c r="G433" s="127"/>
    </row>
    <row r="434" spans="1:8" ht="20.25" customHeight="1" x14ac:dyDescent="0.25">
      <c r="A434" s="51" t="s">
        <v>18</v>
      </c>
      <c r="B434" s="52" t="s">
        <v>379</v>
      </c>
      <c r="C434" s="52" t="s">
        <v>682</v>
      </c>
      <c r="D434" s="52" t="s">
        <v>19</v>
      </c>
      <c r="E434" s="182">
        <f t="shared" si="29"/>
        <v>50000</v>
      </c>
      <c r="F434" s="182">
        <f t="shared" si="29"/>
        <v>50000</v>
      </c>
      <c r="G434" s="127"/>
    </row>
    <row r="435" spans="1:8" ht="37.5" x14ac:dyDescent="0.25">
      <c r="A435" s="51" t="s">
        <v>20</v>
      </c>
      <c r="B435" s="52" t="s">
        <v>379</v>
      </c>
      <c r="C435" s="52" t="s">
        <v>682</v>
      </c>
      <c r="D435" s="52" t="s">
        <v>21</v>
      </c>
      <c r="E435" s="182">
        <v>50000</v>
      </c>
      <c r="F435" s="103">
        <v>50000</v>
      </c>
      <c r="G435" s="127"/>
    </row>
    <row r="436" spans="1:8" x14ac:dyDescent="0.25">
      <c r="A436" s="49" t="s">
        <v>116</v>
      </c>
      <c r="B436" s="50" t="s">
        <v>117</v>
      </c>
      <c r="C436" s="50" t="s">
        <v>145</v>
      </c>
      <c r="D436" s="50" t="s">
        <v>8</v>
      </c>
      <c r="E436" s="181">
        <f t="shared" ref="E436:F441" si="30">E437</f>
        <v>881250</v>
      </c>
      <c r="F436" s="107">
        <f t="shared" si="30"/>
        <v>881250</v>
      </c>
      <c r="G436" s="128"/>
      <c r="H436" s="128"/>
    </row>
    <row r="437" spans="1:8" x14ac:dyDescent="0.25">
      <c r="A437" s="51" t="s">
        <v>118</v>
      </c>
      <c r="B437" s="52" t="s">
        <v>119</v>
      </c>
      <c r="C437" s="52" t="s">
        <v>145</v>
      </c>
      <c r="D437" s="52" t="s">
        <v>8</v>
      </c>
      <c r="E437" s="182">
        <f t="shared" si="30"/>
        <v>881250</v>
      </c>
      <c r="F437" s="103">
        <f t="shared" si="30"/>
        <v>881250</v>
      </c>
      <c r="G437" s="127"/>
    </row>
    <row r="438" spans="1:8" ht="38.25" customHeight="1" x14ac:dyDescent="0.25">
      <c r="A438" s="96" t="s">
        <v>544</v>
      </c>
      <c r="B438" s="72" t="s">
        <v>119</v>
      </c>
      <c r="C438" s="72" t="s">
        <v>402</v>
      </c>
      <c r="D438" s="72" t="s">
        <v>8</v>
      </c>
      <c r="E438" s="182">
        <f t="shared" si="30"/>
        <v>881250</v>
      </c>
      <c r="F438" s="103">
        <f t="shared" si="30"/>
        <v>881250</v>
      </c>
      <c r="G438" s="127"/>
    </row>
    <row r="439" spans="1:8" ht="37.5" x14ac:dyDescent="0.25">
      <c r="A439" s="54" t="s">
        <v>418</v>
      </c>
      <c r="B439" s="52" t="s">
        <v>119</v>
      </c>
      <c r="C439" s="52" t="s">
        <v>404</v>
      </c>
      <c r="D439" s="52" t="s">
        <v>8</v>
      </c>
      <c r="E439" s="182">
        <f t="shared" si="30"/>
        <v>881250</v>
      </c>
      <c r="F439" s="103">
        <f t="shared" si="30"/>
        <v>881250</v>
      </c>
      <c r="G439" s="127"/>
    </row>
    <row r="440" spans="1:8" ht="39.75" customHeight="1" x14ac:dyDescent="0.25">
      <c r="A440" s="51" t="s">
        <v>120</v>
      </c>
      <c r="B440" s="52" t="s">
        <v>119</v>
      </c>
      <c r="C440" s="52" t="s">
        <v>405</v>
      </c>
      <c r="D440" s="52" t="s">
        <v>8</v>
      </c>
      <c r="E440" s="182">
        <f t="shared" si="30"/>
        <v>881250</v>
      </c>
      <c r="F440" s="103">
        <f t="shared" si="30"/>
        <v>881250</v>
      </c>
      <c r="G440" s="127"/>
    </row>
    <row r="441" spans="1:8" ht="37.5" x14ac:dyDescent="0.25">
      <c r="A441" s="51" t="s">
        <v>50</v>
      </c>
      <c r="B441" s="52" t="s">
        <v>119</v>
      </c>
      <c r="C441" s="52" t="s">
        <v>405</v>
      </c>
      <c r="D441" s="52" t="s">
        <v>51</v>
      </c>
      <c r="E441" s="182">
        <f t="shared" si="30"/>
        <v>881250</v>
      </c>
      <c r="F441" s="103">
        <f t="shared" si="30"/>
        <v>881250</v>
      </c>
      <c r="G441" s="127"/>
    </row>
    <row r="442" spans="1:8" x14ac:dyDescent="0.25">
      <c r="A442" s="51" t="s">
        <v>52</v>
      </c>
      <c r="B442" s="52" t="s">
        <v>119</v>
      </c>
      <c r="C442" s="52" t="s">
        <v>405</v>
      </c>
      <c r="D442" s="52" t="s">
        <v>53</v>
      </c>
      <c r="E442" s="182">
        <v>881250</v>
      </c>
      <c r="F442" s="103">
        <v>881250</v>
      </c>
      <c r="G442" s="127"/>
    </row>
    <row r="443" spans="1:8" ht="57" customHeight="1" x14ac:dyDescent="0.25">
      <c r="A443" s="49" t="s">
        <v>31</v>
      </c>
      <c r="B443" s="50" t="s">
        <v>32</v>
      </c>
      <c r="C443" s="50" t="s">
        <v>145</v>
      </c>
      <c r="D443" s="50" t="s">
        <v>8</v>
      </c>
      <c r="E443" s="181">
        <f t="shared" ref="E443:F445" si="31">E444</f>
        <v>19846400</v>
      </c>
      <c r="F443" s="107">
        <f t="shared" si="31"/>
        <v>19000000</v>
      </c>
      <c r="G443" s="128"/>
      <c r="H443" s="128"/>
    </row>
    <row r="444" spans="1:8" ht="39.75" customHeight="1" x14ac:dyDescent="0.25">
      <c r="A444" s="51" t="s">
        <v>33</v>
      </c>
      <c r="B444" s="52" t="s">
        <v>34</v>
      </c>
      <c r="C444" s="52" t="s">
        <v>145</v>
      </c>
      <c r="D444" s="52" t="s">
        <v>8</v>
      </c>
      <c r="E444" s="182">
        <f t="shared" si="31"/>
        <v>19846400</v>
      </c>
      <c r="F444" s="103">
        <f t="shared" si="31"/>
        <v>19000000</v>
      </c>
      <c r="G444" s="127"/>
    </row>
    <row r="445" spans="1:8" ht="55.5" customHeight="1" x14ac:dyDescent="0.25">
      <c r="A445" s="88" t="s">
        <v>545</v>
      </c>
      <c r="B445" s="72" t="s">
        <v>34</v>
      </c>
      <c r="C445" s="72" t="s">
        <v>406</v>
      </c>
      <c r="D445" s="72" t="s">
        <v>8</v>
      </c>
      <c r="E445" s="182">
        <f t="shared" si="31"/>
        <v>19846400</v>
      </c>
      <c r="F445" s="103">
        <f t="shared" si="31"/>
        <v>19000000</v>
      </c>
      <c r="G445" s="127"/>
    </row>
    <row r="446" spans="1:8" ht="39" customHeight="1" x14ac:dyDescent="0.25">
      <c r="A446" s="54" t="s">
        <v>257</v>
      </c>
      <c r="B446" s="52" t="s">
        <v>34</v>
      </c>
      <c r="C446" s="52" t="s">
        <v>407</v>
      </c>
      <c r="D446" s="52" t="s">
        <v>8</v>
      </c>
      <c r="E446" s="182">
        <f>E447+E450</f>
        <v>19846400</v>
      </c>
      <c r="F446" s="103">
        <f>F447+F450</f>
        <v>19000000</v>
      </c>
      <c r="G446" s="127"/>
    </row>
    <row r="447" spans="1:8" ht="20.25" customHeight="1" x14ac:dyDescent="0.25">
      <c r="A447" s="51" t="s">
        <v>408</v>
      </c>
      <c r="B447" s="52" t="s">
        <v>34</v>
      </c>
      <c r="C447" s="52" t="s">
        <v>409</v>
      </c>
      <c r="D447" s="52" t="s">
        <v>8</v>
      </c>
      <c r="E447" s="182">
        <f>E448</f>
        <v>1454950</v>
      </c>
      <c r="F447" s="103">
        <f>F448</f>
        <v>608550</v>
      </c>
      <c r="G447" s="127"/>
    </row>
    <row r="448" spans="1:8" x14ac:dyDescent="0.25">
      <c r="A448" s="51" t="s">
        <v>29</v>
      </c>
      <c r="B448" s="52" t="s">
        <v>34</v>
      </c>
      <c r="C448" s="52" t="s">
        <v>409</v>
      </c>
      <c r="D448" s="52" t="s">
        <v>30</v>
      </c>
      <c r="E448" s="182">
        <f>E449</f>
        <v>1454950</v>
      </c>
      <c r="F448" s="103">
        <f>F449</f>
        <v>608550</v>
      </c>
      <c r="G448" s="127"/>
    </row>
    <row r="449" spans="1:7" x14ac:dyDescent="0.25">
      <c r="A449" s="51" t="s">
        <v>35</v>
      </c>
      <c r="B449" s="52" t="s">
        <v>34</v>
      </c>
      <c r="C449" s="52" t="s">
        <v>409</v>
      </c>
      <c r="D449" s="52" t="s">
        <v>36</v>
      </c>
      <c r="E449" s="182">
        <v>1454950</v>
      </c>
      <c r="F449" s="103">
        <v>608550</v>
      </c>
      <c r="G449" s="127"/>
    </row>
    <row r="450" spans="1:7" ht="56.25" customHeight="1" x14ac:dyDescent="0.25">
      <c r="A450" s="51" t="s">
        <v>410</v>
      </c>
      <c r="B450" s="52" t="s">
        <v>34</v>
      </c>
      <c r="C450" s="52" t="s">
        <v>411</v>
      </c>
      <c r="D450" s="52" t="s">
        <v>8</v>
      </c>
      <c r="E450" s="182">
        <f>E451</f>
        <v>18391450</v>
      </c>
      <c r="F450" s="103">
        <f>F451</f>
        <v>18391450</v>
      </c>
      <c r="G450" s="127"/>
    </row>
    <row r="451" spans="1:7" x14ac:dyDescent="0.25">
      <c r="A451" s="51" t="s">
        <v>29</v>
      </c>
      <c r="B451" s="52" t="s">
        <v>34</v>
      </c>
      <c r="C451" s="52" t="s">
        <v>411</v>
      </c>
      <c r="D451" s="52" t="s">
        <v>30</v>
      </c>
      <c r="E451" s="182">
        <f>E452</f>
        <v>18391450</v>
      </c>
      <c r="F451" s="103">
        <f>F452</f>
        <v>18391450</v>
      </c>
      <c r="G451" s="127"/>
    </row>
    <row r="452" spans="1:7" x14ac:dyDescent="0.25">
      <c r="A452" s="51" t="s">
        <v>35</v>
      </c>
      <c r="B452" s="52" t="s">
        <v>34</v>
      </c>
      <c r="C452" s="52" t="s">
        <v>411</v>
      </c>
      <c r="D452" s="52" t="s">
        <v>36</v>
      </c>
      <c r="E452" s="124">
        <v>18391450</v>
      </c>
      <c r="F452" s="103">
        <v>18391450</v>
      </c>
      <c r="G452" s="127"/>
    </row>
    <row r="453" spans="1:7" x14ac:dyDescent="0.3">
      <c r="A453" s="216" t="s">
        <v>137</v>
      </c>
      <c r="B453" s="216"/>
      <c r="C453" s="216"/>
      <c r="D453" s="216"/>
      <c r="E453" s="122">
        <f>E16+E141+E147+E179+E223+E239+E354+E369+E415+E436+E443</f>
        <v>981781752.41999996</v>
      </c>
      <c r="F453" s="122">
        <f>F16+F141+F147+F179+F223+F239+F354+F369+F415+F436+F443</f>
        <v>603838621.32999992</v>
      </c>
      <c r="G453" s="128"/>
    </row>
    <row r="454" spans="1:7" x14ac:dyDescent="0.3">
      <c r="A454" s="59"/>
      <c r="B454" s="59"/>
      <c r="C454" s="59"/>
      <c r="D454" s="59"/>
      <c r="E454" s="64"/>
      <c r="F454" s="1"/>
      <c r="G454" s="127"/>
    </row>
    <row r="455" spans="1:7" x14ac:dyDescent="0.3">
      <c r="A455" s="125"/>
      <c r="B455" s="125"/>
      <c r="C455" s="125"/>
      <c r="D455" s="125"/>
      <c r="E455" s="126"/>
      <c r="F455" s="126"/>
      <c r="G455" s="127"/>
    </row>
    <row r="456" spans="1:7" x14ac:dyDescent="0.3">
      <c r="A456" s="62"/>
      <c r="C456" s="65"/>
      <c r="E456" s="66"/>
      <c r="F456" s="1"/>
      <c r="G456" s="127"/>
    </row>
    <row r="457" spans="1:7" x14ac:dyDescent="0.3">
      <c r="A457" s="62"/>
      <c r="C457" s="65"/>
      <c r="E457" s="66"/>
      <c r="F457" s="1"/>
      <c r="G457" s="127"/>
    </row>
    <row r="458" spans="1:7" x14ac:dyDescent="0.3">
      <c r="A458" s="62"/>
      <c r="C458" s="83"/>
      <c r="D458" s="84"/>
      <c r="E458" s="123"/>
      <c r="F458" s="123"/>
      <c r="G458" s="127"/>
    </row>
    <row r="459" spans="1:7" x14ac:dyDescent="0.3">
      <c r="A459" s="62"/>
      <c r="C459" s="83"/>
      <c r="D459" s="84"/>
      <c r="E459" s="123"/>
      <c r="F459" s="123"/>
      <c r="G459" s="127"/>
    </row>
    <row r="460" spans="1:7" x14ac:dyDescent="0.3">
      <c r="A460" s="62"/>
      <c r="C460" s="83"/>
      <c r="D460" s="84"/>
      <c r="E460" s="123"/>
      <c r="F460" s="123"/>
      <c r="G460" s="127"/>
    </row>
    <row r="461" spans="1:7" x14ac:dyDescent="0.3">
      <c r="A461" s="62"/>
      <c r="C461" s="83"/>
      <c r="D461" s="84"/>
      <c r="E461" s="123"/>
      <c r="F461" s="123"/>
      <c r="G461" s="127"/>
    </row>
    <row r="462" spans="1:7" x14ac:dyDescent="0.3">
      <c r="A462" s="62"/>
      <c r="C462" s="83"/>
      <c r="D462" s="84"/>
      <c r="E462" s="123"/>
      <c r="F462" s="123"/>
      <c r="G462" s="127"/>
    </row>
    <row r="463" spans="1:7" x14ac:dyDescent="0.3">
      <c r="A463" s="62"/>
      <c r="C463" s="83"/>
      <c r="D463" s="84"/>
      <c r="E463" s="123"/>
      <c r="F463" s="123"/>
      <c r="G463" s="127"/>
    </row>
    <row r="464" spans="1:7" x14ac:dyDescent="0.3">
      <c r="A464" s="62"/>
      <c r="C464" s="83"/>
      <c r="D464" s="84"/>
      <c r="E464" s="123"/>
      <c r="F464" s="123"/>
      <c r="G464" s="127"/>
    </row>
    <row r="465" spans="1:7" x14ac:dyDescent="0.3">
      <c r="A465" s="62"/>
      <c r="C465" s="83"/>
      <c r="D465" s="84"/>
      <c r="E465" s="123"/>
      <c r="F465" s="123"/>
      <c r="G465" s="127"/>
    </row>
    <row r="466" spans="1:7" x14ac:dyDescent="0.3">
      <c r="A466" s="62"/>
      <c r="C466" s="83"/>
      <c r="D466" s="84"/>
      <c r="E466" s="123"/>
      <c r="F466" s="123"/>
      <c r="G466" s="127"/>
    </row>
    <row r="467" spans="1:7" x14ac:dyDescent="0.3">
      <c r="A467" s="62"/>
      <c r="C467" s="83"/>
      <c r="D467" s="84"/>
      <c r="E467" s="123"/>
      <c r="F467" s="123"/>
      <c r="G467" s="127"/>
    </row>
    <row r="468" spans="1:7" x14ac:dyDescent="0.3">
      <c r="A468" s="62"/>
      <c r="C468" s="83"/>
      <c r="D468" s="84"/>
      <c r="E468" s="123"/>
      <c r="F468" s="123"/>
      <c r="G468" s="127"/>
    </row>
    <row r="469" spans="1:7" x14ac:dyDescent="0.3">
      <c r="A469" s="62"/>
      <c r="C469" s="83"/>
      <c r="D469" s="84"/>
      <c r="E469" s="123"/>
      <c r="F469" s="123"/>
      <c r="G469" s="127"/>
    </row>
    <row r="470" spans="1:7" x14ac:dyDescent="0.3">
      <c r="A470" s="62"/>
      <c r="C470" s="83"/>
      <c r="D470" s="84"/>
      <c r="E470" s="123"/>
      <c r="F470" s="123"/>
      <c r="G470" s="127"/>
    </row>
    <row r="471" spans="1:7" x14ac:dyDescent="0.3">
      <c r="A471" s="62"/>
      <c r="C471" s="83"/>
      <c r="D471" s="84"/>
      <c r="E471" s="123"/>
      <c r="F471" s="123"/>
      <c r="G471" s="127"/>
    </row>
    <row r="472" spans="1:7" x14ac:dyDescent="0.3">
      <c r="A472" s="62"/>
      <c r="C472" s="83"/>
      <c r="D472" s="84"/>
      <c r="E472" s="123"/>
      <c r="F472" s="123"/>
      <c r="G472" s="127"/>
    </row>
    <row r="473" spans="1:7" x14ac:dyDescent="0.3">
      <c r="A473" s="62"/>
      <c r="C473" s="83"/>
      <c r="D473" s="84"/>
      <c r="E473" s="123"/>
      <c r="F473" s="123"/>
      <c r="G473" s="127"/>
    </row>
    <row r="474" spans="1:7" x14ac:dyDescent="0.3">
      <c r="A474" s="62"/>
      <c r="C474" s="83"/>
      <c r="D474" s="84"/>
      <c r="E474" s="123"/>
      <c r="F474" s="123"/>
      <c r="G474" s="127"/>
    </row>
    <row r="475" spans="1:7" x14ac:dyDescent="0.3">
      <c r="A475" s="62"/>
      <c r="C475" s="83"/>
      <c r="D475" s="84"/>
      <c r="E475" s="123"/>
      <c r="F475" s="123"/>
      <c r="G475" s="127"/>
    </row>
    <row r="476" spans="1:7" x14ac:dyDescent="0.3">
      <c r="A476" s="62"/>
      <c r="C476" s="83"/>
      <c r="D476" s="84"/>
      <c r="E476" s="123"/>
      <c r="F476" s="123"/>
      <c r="G476" s="127"/>
    </row>
    <row r="477" spans="1:7" x14ac:dyDescent="0.3">
      <c r="A477" s="62"/>
      <c r="C477" s="83"/>
      <c r="D477" s="84"/>
      <c r="E477" s="123"/>
      <c r="F477" s="87"/>
      <c r="G477" s="127"/>
    </row>
    <row r="478" spans="1:7" x14ac:dyDescent="0.3">
      <c r="A478" s="62"/>
      <c r="C478" s="83"/>
      <c r="D478" s="84"/>
      <c r="E478" s="123"/>
      <c r="F478" s="123"/>
      <c r="G478" s="127"/>
    </row>
    <row r="479" spans="1:7" x14ac:dyDescent="0.3">
      <c r="A479" s="62"/>
      <c r="C479" s="83"/>
      <c r="D479" s="84"/>
      <c r="E479" s="123"/>
      <c r="F479" s="87"/>
      <c r="G479" s="127"/>
    </row>
    <row r="480" spans="1:7" x14ac:dyDescent="0.3">
      <c r="A480" s="62"/>
      <c r="C480" s="83"/>
      <c r="D480" s="84"/>
      <c r="E480" s="123"/>
      <c r="F480" s="123"/>
      <c r="G480" s="127"/>
    </row>
    <row r="481" spans="1:7" x14ac:dyDescent="0.3">
      <c r="A481" s="62"/>
      <c r="C481" s="83"/>
      <c r="D481" s="84"/>
      <c r="E481" s="123"/>
      <c r="F481" s="123"/>
      <c r="G481" s="127"/>
    </row>
    <row r="482" spans="1:7" x14ac:dyDescent="0.3">
      <c r="A482" s="62"/>
      <c r="C482" s="83"/>
      <c r="D482" s="84"/>
      <c r="E482" s="123"/>
      <c r="F482" s="123"/>
      <c r="G482" s="127"/>
    </row>
    <row r="483" spans="1:7" x14ac:dyDescent="0.3">
      <c r="A483" s="62"/>
      <c r="C483" s="83"/>
      <c r="D483" s="84"/>
      <c r="E483" s="123"/>
      <c r="F483" s="123"/>
      <c r="G483" s="127"/>
    </row>
    <row r="484" spans="1:7" x14ac:dyDescent="0.3">
      <c r="A484" s="62"/>
      <c r="C484" s="83"/>
      <c r="D484" s="84"/>
      <c r="E484" s="123"/>
      <c r="F484" s="123"/>
      <c r="G484" s="127"/>
    </row>
    <row r="485" spans="1:7" x14ac:dyDescent="0.3">
      <c r="A485" s="62"/>
      <c r="C485" s="83"/>
      <c r="D485" s="84"/>
      <c r="E485" s="123"/>
      <c r="F485" s="123"/>
      <c r="G485" s="127"/>
    </row>
    <row r="486" spans="1:7" x14ac:dyDescent="0.3">
      <c r="A486" s="62"/>
      <c r="C486" s="83"/>
      <c r="D486" s="84"/>
      <c r="E486" s="123"/>
      <c r="F486" s="123"/>
      <c r="G486" s="127"/>
    </row>
    <row r="487" spans="1:7" x14ac:dyDescent="0.3">
      <c r="A487" s="62"/>
      <c r="C487" s="83"/>
      <c r="D487" s="84"/>
      <c r="E487" s="123"/>
      <c r="F487" s="123"/>
      <c r="G487" s="127"/>
    </row>
    <row r="488" spans="1:7" x14ac:dyDescent="0.3">
      <c r="A488" s="62"/>
      <c r="C488" s="83"/>
      <c r="D488" s="84"/>
      <c r="E488" s="123"/>
      <c r="F488" s="123"/>
      <c r="G488" s="127"/>
    </row>
    <row r="489" spans="1:7" x14ac:dyDescent="0.3">
      <c r="A489" s="62"/>
      <c r="C489" s="83"/>
      <c r="D489" s="84"/>
      <c r="E489" s="123"/>
      <c r="F489" s="123"/>
      <c r="G489" s="127"/>
    </row>
    <row r="490" spans="1:7" x14ac:dyDescent="0.3">
      <c r="A490" s="62"/>
      <c r="C490" s="83"/>
      <c r="D490" s="84"/>
      <c r="E490" s="123"/>
      <c r="F490" s="123"/>
      <c r="G490" s="127"/>
    </row>
    <row r="491" spans="1:7" x14ac:dyDescent="0.3">
      <c r="A491" s="62"/>
      <c r="C491" s="83"/>
      <c r="D491" s="84"/>
      <c r="E491" s="123"/>
      <c r="F491" s="123"/>
      <c r="G491" s="127"/>
    </row>
    <row r="492" spans="1:7" x14ac:dyDescent="0.3">
      <c r="A492" s="62"/>
      <c r="C492" s="83"/>
      <c r="D492" s="84"/>
      <c r="E492" s="123"/>
      <c r="F492" s="123"/>
      <c r="G492" s="127"/>
    </row>
    <row r="493" spans="1:7" x14ac:dyDescent="0.3">
      <c r="A493" s="62"/>
      <c r="C493" s="83"/>
      <c r="D493" s="84"/>
      <c r="E493" s="123"/>
      <c r="F493" s="123"/>
      <c r="G493" s="127"/>
    </row>
    <row r="494" spans="1:7" x14ac:dyDescent="0.3">
      <c r="A494" s="62"/>
      <c r="C494" s="83"/>
      <c r="D494" s="84"/>
      <c r="E494" s="123"/>
      <c r="F494" s="123"/>
      <c r="G494" s="127"/>
    </row>
    <row r="495" spans="1:7" x14ac:dyDescent="0.3">
      <c r="A495" s="62"/>
      <c r="C495" s="83"/>
      <c r="D495" s="84"/>
      <c r="E495" s="123"/>
      <c r="F495" s="123"/>
      <c r="G495" s="127"/>
    </row>
    <row r="496" spans="1:7" x14ac:dyDescent="0.3">
      <c r="A496" s="62"/>
      <c r="C496" s="83"/>
      <c r="D496" s="84"/>
      <c r="E496" s="123"/>
      <c r="F496" s="123"/>
      <c r="G496" s="127"/>
    </row>
    <row r="497" spans="1:7" x14ac:dyDescent="0.3">
      <c r="A497" s="62"/>
      <c r="C497" s="83"/>
      <c r="D497" s="84"/>
      <c r="E497" s="123"/>
      <c r="F497" s="123"/>
      <c r="G497" s="127"/>
    </row>
    <row r="498" spans="1:7" x14ac:dyDescent="0.3">
      <c r="A498" s="62"/>
      <c r="C498" s="83"/>
      <c r="D498" s="84"/>
      <c r="E498" s="123"/>
      <c r="F498" s="123"/>
      <c r="G498" s="127"/>
    </row>
    <row r="499" spans="1:7" x14ac:dyDescent="0.3">
      <c r="A499" s="62"/>
      <c r="C499" s="83"/>
      <c r="D499" s="84"/>
      <c r="E499" s="123"/>
      <c r="F499" s="123"/>
      <c r="G499" s="127"/>
    </row>
    <row r="500" spans="1:7" x14ac:dyDescent="0.3">
      <c r="A500" s="62"/>
      <c r="C500" s="83"/>
      <c r="D500" s="84"/>
      <c r="E500" s="123"/>
      <c r="F500" s="123"/>
      <c r="G500" s="127"/>
    </row>
    <row r="501" spans="1:7" x14ac:dyDescent="0.3">
      <c r="A501" s="62"/>
      <c r="C501" s="83"/>
      <c r="D501" s="84"/>
      <c r="E501" s="123"/>
      <c r="F501" s="123"/>
      <c r="G501" s="127"/>
    </row>
    <row r="502" spans="1:7" x14ac:dyDescent="0.3">
      <c r="A502" s="62"/>
      <c r="C502" s="83"/>
      <c r="D502" s="84"/>
      <c r="E502" s="123"/>
      <c r="F502" s="123"/>
      <c r="G502" s="127"/>
    </row>
    <row r="503" spans="1:7" x14ac:dyDescent="0.3">
      <c r="A503" s="62"/>
      <c r="C503" s="83"/>
      <c r="D503" s="84"/>
      <c r="E503" s="123"/>
      <c r="F503" s="123"/>
      <c r="G503" s="127"/>
    </row>
    <row r="504" spans="1:7" x14ac:dyDescent="0.3">
      <c r="A504" s="62"/>
      <c r="C504" s="83"/>
      <c r="D504" s="84"/>
      <c r="E504" s="123"/>
      <c r="F504" s="123"/>
      <c r="G504" s="127"/>
    </row>
    <row r="505" spans="1:7" x14ac:dyDescent="0.3">
      <c r="A505" s="62"/>
      <c r="C505" s="83"/>
      <c r="D505" s="84"/>
      <c r="E505" s="123"/>
      <c r="F505" s="123"/>
      <c r="G505" s="127"/>
    </row>
    <row r="506" spans="1:7" x14ac:dyDescent="0.3">
      <c r="A506" s="62"/>
      <c r="C506" s="83"/>
      <c r="D506" s="84"/>
      <c r="E506" s="123"/>
      <c r="F506" s="123"/>
      <c r="G506" s="127"/>
    </row>
    <row r="507" spans="1:7" x14ac:dyDescent="0.3">
      <c r="A507" s="62"/>
      <c r="C507" s="83"/>
      <c r="D507" s="84"/>
      <c r="E507" s="123"/>
      <c r="F507" s="123"/>
      <c r="G507" s="127"/>
    </row>
    <row r="508" spans="1:7" x14ac:dyDescent="0.3">
      <c r="A508" s="62"/>
      <c r="C508" s="83"/>
      <c r="D508" s="84"/>
      <c r="E508" s="123"/>
      <c r="F508" s="123"/>
      <c r="G508" s="127"/>
    </row>
    <row r="509" spans="1:7" x14ac:dyDescent="0.3">
      <c r="A509" s="62"/>
      <c r="C509" s="83"/>
      <c r="D509" s="84"/>
      <c r="E509" s="123"/>
      <c r="F509" s="123"/>
      <c r="G509" s="127"/>
    </row>
    <row r="510" spans="1:7" x14ac:dyDescent="0.3">
      <c r="A510" s="62"/>
      <c r="C510" s="83"/>
      <c r="D510" s="84"/>
      <c r="E510" s="123"/>
      <c r="F510" s="123"/>
      <c r="G510" s="127"/>
    </row>
    <row r="511" spans="1:7" x14ac:dyDescent="0.3">
      <c r="A511" s="62"/>
      <c r="C511" s="83"/>
      <c r="D511" s="84"/>
      <c r="E511" s="123"/>
      <c r="F511" s="123"/>
      <c r="G511" s="127"/>
    </row>
    <row r="512" spans="1:7" x14ac:dyDescent="0.3">
      <c r="A512" s="62"/>
      <c r="C512" s="83"/>
      <c r="D512" s="84"/>
      <c r="E512" s="123"/>
      <c r="F512" s="123"/>
      <c r="G512" s="127"/>
    </row>
    <row r="513" spans="1:7" x14ac:dyDescent="0.3">
      <c r="A513" s="62"/>
      <c r="C513" s="83"/>
      <c r="D513" s="84"/>
      <c r="E513" s="123"/>
      <c r="F513" s="123"/>
      <c r="G513" s="127"/>
    </row>
    <row r="514" spans="1:7" x14ac:dyDescent="0.3">
      <c r="A514" s="62"/>
      <c r="C514" s="83"/>
      <c r="D514" s="84"/>
      <c r="E514" s="123"/>
      <c r="F514" s="123"/>
      <c r="G514" s="127"/>
    </row>
    <row r="515" spans="1:7" x14ac:dyDescent="0.3">
      <c r="A515" s="62"/>
      <c r="C515" s="83"/>
      <c r="D515" s="84"/>
      <c r="E515" s="123"/>
      <c r="F515" s="123"/>
      <c r="G515" s="127"/>
    </row>
    <row r="516" spans="1:7" x14ac:dyDescent="0.3">
      <c r="A516" s="62"/>
      <c r="C516" s="83"/>
      <c r="D516" s="84"/>
      <c r="E516" s="123"/>
      <c r="F516" s="123"/>
      <c r="G516" s="127"/>
    </row>
    <row r="517" spans="1:7" x14ac:dyDescent="0.3">
      <c r="A517" s="62"/>
      <c r="C517" s="83"/>
      <c r="D517" s="84"/>
      <c r="E517" s="123"/>
      <c r="F517" s="123"/>
      <c r="G517" s="127"/>
    </row>
    <row r="518" spans="1:7" x14ac:dyDescent="0.3">
      <c r="A518" s="62"/>
      <c r="C518" s="83"/>
      <c r="D518" s="84"/>
      <c r="E518" s="123"/>
      <c r="F518" s="123"/>
      <c r="G518" s="127"/>
    </row>
    <row r="519" spans="1:7" x14ac:dyDescent="0.3">
      <c r="A519" s="62"/>
      <c r="C519" s="83"/>
      <c r="D519" s="84"/>
      <c r="E519" s="123"/>
      <c r="F519" s="123"/>
      <c r="G519" s="127"/>
    </row>
    <row r="520" spans="1:7" x14ac:dyDescent="0.3">
      <c r="A520" s="62"/>
      <c r="C520" s="83"/>
      <c r="D520" s="84"/>
      <c r="E520" s="123"/>
      <c r="F520" s="123"/>
      <c r="G520" s="127"/>
    </row>
    <row r="521" spans="1:7" x14ac:dyDescent="0.3">
      <c r="A521" s="62"/>
      <c r="C521" s="65"/>
      <c r="E521" s="66"/>
      <c r="F521" s="66"/>
      <c r="G521" s="127"/>
    </row>
  </sheetData>
  <mergeCells count="6">
    <mergeCell ref="A453:D453"/>
    <mergeCell ref="A9:F9"/>
    <mergeCell ref="A10:F10"/>
    <mergeCell ref="A11:F11"/>
    <mergeCell ref="A12:F12"/>
    <mergeCell ref="A13:F13"/>
  </mergeCells>
  <pageMargins left="0.47244094488188981" right="0.47244094488188981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E13" sqref="E13:H71"/>
    </sheetView>
  </sheetViews>
  <sheetFormatPr defaultRowHeight="18.75" x14ac:dyDescent="0.3"/>
  <cols>
    <col min="1" max="1" width="95.85546875" style="62" customWidth="1"/>
    <col min="2" max="2" width="16.5703125" style="62" customWidth="1"/>
    <col min="3" max="3" width="18.140625" style="62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5" t="s">
        <v>301</v>
      </c>
    </row>
    <row r="2" spans="1:11" x14ac:dyDescent="0.3">
      <c r="C2" s="93" t="s">
        <v>393</v>
      </c>
    </row>
    <row r="3" spans="1:11" x14ac:dyDescent="0.3">
      <c r="C3" s="93" t="s">
        <v>708</v>
      </c>
    </row>
    <row r="4" spans="1:11" x14ac:dyDescent="0.3">
      <c r="C4" s="93"/>
    </row>
    <row r="5" spans="1:11" x14ac:dyDescent="0.3">
      <c r="C5" s="93" t="s">
        <v>537</v>
      </c>
    </row>
    <row r="6" spans="1:11" x14ac:dyDescent="0.3">
      <c r="C6" s="93" t="s">
        <v>559</v>
      </c>
    </row>
    <row r="7" spans="1:11" x14ac:dyDescent="0.3">
      <c r="C7" s="93" t="s">
        <v>560</v>
      </c>
    </row>
    <row r="8" spans="1:11" x14ac:dyDescent="0.3">
      <c r="C8" s="93" t="s">
        <v>561</v>
      </c>
    </row>
    <row r="9" spans="1:11" x14ac:dyDescent="0.3">
      <c r="A9" s="215" t="s">
        <v>239</v>
      </c>
      <c r="B9" s="221"/>
      <c r="C9" s="221"/>
    </row>
    <row r="10" spans="1:11" x14ac:dyDescent="0.3">
      <c r="A10" s="212" t="s">
        <v>516</v>
      </c>
      <c r="B10" s="222"/>
      <c r="C10" s="222"/>
    </row>
    <row r="11" spans="1:11" s="10" customFormat="1" x14ac:dyDescent="0.3">
      <c r="A11" s="67"/>
      <c r="B11" s="68"/>
      <c r="C11" s="77" t="s">
        <v>508</v>
      </c>
      <c r="D11" s="12"/>
      <c r="E11" s="13"/>
      <c r="F11" s="12"/>
    </row>
    <row r="12" spans="1:11" x14ac:dyDescent="0.25">
      <c r="A12" s="48" t="s">
        <v>287</v>
      </c>
      <c r="B12" s="48" t="s">
        <v>3</v>
      </c>
      <c r="C12" s="48" t="s">
        <v>240</v>
      </c>
    </row>
    <row r="13" spans="1:11" ht="37.5" x14ac:dyDescent="0.25">
      <c r="A13" s="49" t="s">
        <v>494</v>
      </c>
      <c r="B13" s="50" t="s">
        <v>160</v>
      </c>
      <c r="C13" s="107">
        <f>C14+C18+C22+C26+C27+C28</f>
        <v>491602175.55000001</v>
      </c>
      <c r="D13" s="5"/>
      <c r="E13" s="131"/>
      <c r="F13" s="6"/>
      <c r="G13" s="4"/>
      <c r="H13" s="4"/>
      <c r="I13" s="4"/>
      <c r="J13" s="82"/>
      <c r="K13" s="82"/>
    </row>
    <row r="14" spans="1:11" ht="39" x14ac:dyDescent="0.35">
      <c r="A14" s="69" t="s">
        <v>523</v>
      </c>
      <c r="B14" s="70" t="s">
        <v>161</v>
      </c>
      <c r="C14" s="121">
        <f>C15+C16+C17</f>
        <v>112075720.24000001</v>
      </c>
      <c r="D14" s="5"/>
      <c r="E14" s="131"/>
      <c r="F14" s="6"/>
      <c r="G14" s="4"/>
      <c r="H14" s="4"/>
      <c r="I14" s="4"/>
      <c r="J14" s="82"/>
      <c r="K14" s="82"/>
    </row>
    <row r="15" spans="1:11" ht="37.5" x14ac:dyDescent="0.25">
      <c r="A15" s="71" t="s">
        <v>245</v>
      </c>
      <c r="B15" s="72" t="s">
        <v>264</v>
      </c>
      <c r="C15" s="105">
        <v>109010784</v>
      </c>
      <c r="D15" s="5"/>
      <c r="E15" s="131"/>
      <c r="F15" s="6"/>
      <c r="G15" s="4"/>
      <c r="H15" s="4"/>
      <c r="I15" s="4"/>
      <c r="J15" s="82"/>
      <c r="K15" s="82"/>
    </row>
    <row r="16" spans="1:11" ht="37.5" x14ac:dyDescent="0.25">
      <c r="A16" s="71" t="s">
        <v>246</v>
      </c>
      <c r="B16" s="72" t="s">
        <v>266</v>
      </c>
      <c r="C16" s="105">
        <v>1182632.01</v>
      </c>
      <c r="D16" s="5"/>
      <c r="E16" s="131"/>
      <c r="F16" s="6"/>
      <c r="G16" s="4"/>
      <c r="H16" s="4"/>
      <c r="I16" s="4"/>
      <c r="J16" s="82"/>
      <c r="K16" s="82"/>
    </row>
    <row r="17" spans="1:11" x14ac:dyDescent="0.25">
      <c r="A17" s="73" t="s">
        <v>247</v>
      </c>
      <c r="B17" s="72" t="s">
        <v>279</v>
      </c>
      <c r="C17" s="105">
        <v>1882304.23</v>
      </c>
      <c r="D17" s="5"/>
      <c r="E17" s="131"/>
      <c r="F17" s="6"/>
      <c r="G17" s="4"/>
      <c r="H17" s="4"/>
      <c r="I17" s="4"/>
      <c r="J17" s="82"/>
      <c r="K17" s="82"/>
    </row>
    <row r="18" spans="1:11" ht="39" x14ac:dyDescent="0.25">
      <c r="A18" s="74" t="s">
        <v>524</v>
      </c>
      <c r="B18" s="70" t="s">
        <v>170</v>
      </c>
      <c r="C18" s="121">
        <f>C19+C20+C21</f>
        <v>329577776.38999999</v>
      </c>
      <c r="D18" s="5"/>
      <c r="E18" s="131"/>
      <c r="F18" s="6"/>
      <c r="G18" s="4"/>
      <c r="H18" s="4"/>
      <c r="I18" s="4"/>
      <c r="J18" s="82"/>
      <c r="K18" s="82"/>
    </row>
    <row r="19" spans="1:11" ht="37.5" x14ac:dyDescent="0.25">
      <c r="A19" s="71" t="s">
        <v>248</v>
      </c>
      <c r="B19" s="72" t="s">
        <v>267</v>
      </c>
      <c r="C19" s="105">
        <v>317500707.06999999</v>
      </c>
      <c r="D19" s="5"/>
      <c r="E19" s="131"/>
      <c r="F19" s="6"/>
      <c r="G19" s="4"/>
      <c r="H19" s="4"/>
      <c r="I19" s="4"/>
      <c r="J19" s="82"/>
      <c r="K19" s="82"/>
    </row>
    <row r="20" spans="1:11" ht="37.5" x14ac:dyDescent="0.25">
      <c r="A20" s="73" t="s">
        <v>249</v>
      </c>
      <c r="B20" s="72" t="s">
        <v>265</v>
      </c>
      <c r="C20" s="105">
        <v>3112310</v>
      </c>
      <c r="D20" s="5"/>
      <c r="E20" s="131"/>
      <c r="F20" s="6"/>
      <c r="G20" s="4"/>
      <c r="H20" s="4"/>
      <c r="I20" s="4"/>
      <c r="J20" s="82"/>
      <c r="K20" s="82"/>
    </row>
    <row r="21" spans="1:11" ht="37.5" x14ac:dyDescent="0.25">
      <c r="A21" s="73" t="s">
        <v>292</v>
      </c>
      <c r="B21" s="72" t="s">
        <v>268</v>
      </c>
      <c r="C21" s="105">
        <v>8964759.3200000003</v>
      </c>
      <c r="D21" s="5"/>
      <c r="E21" s="131"/>
      <c r="F21" s="6"/>
      <c r="G21" s="4"/>
      <c r="H21" s="4"/>
      <c r="I21" s="4"/>
      <c r="J21" s="82"/>
      <c r="K21" s="82"/>
    </row>
    <row r="22" spans="1:11" ht="39" x14ac:dyDescent="0.25">
      <c r="A22" s="74" t="s">
        <v>500</v>
      </c>
      <c r="B22" s="70" t="s">
        <v>173</v>
      </c>
      <c r="C22" s="121">
        <f>C23+C24+C25</f>
        <v>28739602.809999999</v>
      </c>
      <c r="D22" s="5"/>
      <c r="E22" s="131"/>
      <c r="F22" s="6"/>
      <c r="G22" s="4"/>
      <c r="H22" s="4"/>
      <c r="I22" s="4"/>
      <c r="J22" s="82"/>
      <c r="K22" s="82"/>
    </row>
    <row r="23" spans="1:11" ht="37.5" x14ac:dyDescent="0.25">
      <c r="A23" s="71" t="s">
        <v>250</v>
      </c>
      <c r="B23" s="72" t="s">
        <v>269</v>
      </c>
      <c r="C23" s="105">
        <v>21603195.359999999</v>
      </c>
      <c r="D23" s="5"/>
      <c r="E23" s="131"/>
      <c r="F23" s="6"/>
      <c r="G23" s="4"/>
      <c r="H23" s="4"/>
      <c r="I23" s="4"/>
      <c r="J23" s="82"/>
      <c r="K23" s="82"/>
    </row>
    <row r="24" spans="1:11" ht="37.5" x14ac:dyDescent="0.25">
      <c r="A24" s="71" t="s">
        <v>251</v>
      </c>
      <c r="B24" s="72" t="s">
        <v>270</v>
      </c>
      <c r="C24" s="105">
        <v>137100</v>
      </c>
      <c r="D24" s="5"/>
      <c r="E24" s="131"/>
      <c r="F24" s="6"/>
      <c r="G24" s="4"/>
      <c r="H24" s="4"/>
      <c r="I24" s="4"/>
      <c r="J24" s="82"/>
      <c r="K24" s="82"/>
    </row>
    <row r="25" spans="1:11" x14ac:dyDescent="0.25">
      <c r="A25" s="96" t="s">
        <v>473</v>
      </c>
      <c r="B25" s="72" t="s">
        <v>384</v>
      </c>
      <c r="C25" s="105">
        <v>6999307.4500000002</v>
      </c>
      <c r="D25" s="5"/>
      <c r="E25" s="131"/>
      <c r="F25" s="6"/>
      <c r="G25" s="4"/>
      <c r="H25" s="4"/>
      <c r="I25" s="4"/>
      <c r="J25" s="82"/>
      <c r="K25" s="82"/>
    </row>
    <row r="26" spans="1:11" ht="37.5" x14ac:dyDescent="0.25">
      <c r="A26" s="71" t="s">
        <v>252</v>
      </c>
      <c r="B26" s="72" t="s">
        <v>271</v>
      </c>
      <c r="C26" s="105">
        <v>19196678</v>
      </c>
      <c r="D26" s="5"/>
      <c r="E26" s="131"/>
      <c r="F26" s="6"/>
      <c r="G26" s="4"/>
      <c r="H26" s="4"/>
      <c r="I26" s="4"/>
      <c r="J26" s="82"/>
      <c r="K26" s="82"/>
    </row>
    <row r="27" spans="1:11" x14ac:dyDescent="0.25">
      <c r="A27" s="71" t="s">
        <v>283</v>
      </c>
      <c r="B27" s="72" t="s">
        <v>282</v>
      </c>
      <c r="C27" s="105">
        <v>74000</v>
      </c>
      <c r="D27" s="5"/>
      <c r="E27" s="131"/>
      <c r="F27" s="6"/>
      <c r="G27" s="4"/>
      <c r="H27" s="4"/>
      <c r="I27" s="4"/>
      <c r="J27" s="82"/>
      <c r="K27" s="82"/>
    </row>
    <row r="28" spans="1:11" x14ac:dyDescent="0.25">
      <c r="A28" s="88" t="s">
        <v>643</v>
      </c>
      <c r="B28" s="72" t="s">
        <v>644</v>
      </c>
      <c r="C28" s="105">
        <v>1938398.11</v>
      </c>
      <c r="D28" s="5"/>
      <c r="E28" s="131"/>
      <c r="F28" s="6"/>
      <c r="G28" s="4"/>
      <c r="H28" s="4"/>
      <c r="I28" s="4"/>
      <c r="J28" s="82"/>
      <c r="K28" s="82"/>
    </row>
    <row r="29" spans="1:11" ht="37.5" x14ac:dyDescent="0.25">
      <c r="A29" s="49" t="s">
        <v>525</v>
      </c>
      <c r="B29" s="50" t="s">
        <v>158</v>
      </c>
      <c r="C29" s="107">
        <f>C30+C31+C32</f>
        <v>24536980.949999999</v>
      </c>
      <c r="D29" s="5"/>
      <c r="E29" s="131"/>
      <c r="F29" s="6"/>
      <c r="G29" s="4"/>
      <c r="H29" s="4"/>
      <c r="I29" s="4"/>
      <c r="J29" s="82"/>
      <c r="K29" s="82"/>
    </row>
    <row r="30" spans="1:11" ht="37.5" x14ac:dyDescent="0.25">
      <c r="A30" s="71" t="s">
        <v>253</v>
      </c>
      <c r="B30" s="72" t="s">
        <v>272</v>
      </c>
      <c r="C30" s="105">
        <v>7891254.9500000002</v>
      </c>
      <c r="D30" s="5"/>
      <c r="E30" s="131"/>
      <c r="F30" s="6"/>
      <c r="G30" s="4"/>
      <c r="H30" s="4"/>
      <c r="I30" s="4"/>
      <c r="J30" s="82"/>
      <c r="K30" s="82"/>
    </row>
    <row r="31" spans="1:11" ht="37.5" x14ac:dyDescent="0.25">
      <c r="A31" s="71" t="s">
        <v>250</v>
      </c>
      <c r="B31" s="72" t="s">
        <v>273</v>
      </c>
      <c r="C31" s="105">
        <v>15437005</v>
      </c>
      <c r="D31" s="5"/>
      <c r="E31" s="131"/>
      <c r="F31" s="6"/>
      <c r="G31" s="4"/>
      <c r="H31" s="4"/>
      <c r="I31" s="4"/>
      <c r="J31" s="82"/>
      <c r="K31" s="82"/>
    </row>
    <row r="32" spans="1:11" x14ac:dyDescent="0.25">
      <c r="A32" s="71" t="s">
        <v>254</v>
      </c>
      <c r="B32" s="72" t="s">
        <v>274</v>
      </c>
      <c r="C32" s="105">
        <v>1208721</v>
      </c>
      <c r="D32" s="5"/>
      <c r="E32" s="131"/>
      <c r="F32" s="6"/>
      <c r="G32" s="4"/>
      <c r="H32" s="4"/>
      <c r="I32" s="4"/>
      <c r="J32" s="82"/>
      <c r="K32" s="82"/>
    </row>
    <row r="33" spans="1:11" ht="37.5" x14ac:dyDescent="0.25">
      <c r="A33" s="49" t="s">
        <v>450</v>
      </c>
      <c r="B33" s="50" t="s">
        <v>157</v>
      </c>
      <c r="C33" s="107">
        <f>C34+C35</f>
        <v>464696</v>
      </c>
      <c r="D33" s="5"/>
      <c r="E33" s="131"/>
      <c r="F33" s="6"/>
      <c r="G33" s="4"/>
      <c r="H33" s="4"/>
      <c r="I33" s="4"/>
      <c r="J33" s="82"/>
      <c r="K33" s="82"/>
    </row>
    <row r="34" spans="1:11" ht="37.5" x14ac:dyDescent="0.25">
      <c r="A34" s="71" t="s">
        <v>526</v>
      </c>
      <c r="B34" s="72" t="s">
        <v>491</v>
      </c>
      <c r="C34" s="103">
        <v>434696</v>
      </c>
      <c r="D34" s="5"/>
      <c r="E34" s="131"/>
      <c r="F34" s="6"/>
      <c r="G34" s="4"/>
      <c r="H34" s="4"/>
      <c r="I34" s="4"/>
      <c r="J34" s="82"/>
      <c r="K34" s="82"/>
    </row>
    <row r="35" spans="1:11" x14ac:dyDescent="0.25">
      <c r="A35" s="71" t="s">
        <v>293</v>
      </c>
      <c r="B35" s="72" t="s">
        <v>291</v>
      </c>
      <c r="C35" s="105">
        <v>30000</v>
      </c>
      <c r="D35" s="5"/>
      <c r="E35" s="131"/>
      <c r="F35" s="6"/>
      <c r="G35" s="4"/>
      <c r="H35" s="4"/>
      <c r="I35" s="4"/>
      <c r="J35" s="82"/>
      <c r="K35" s="82"/>
    </row>
    <row r="36" spans="1:11" ht="37.5" x14ac:dyDescent="0.25">
      <c r="A36" s="49" t="s">
        <v>527</v>
      </c>
      <c r="B36" s="50" t="s">
        <v>243</v>
      </c>
      <c r="C36" s="107">
        <f>C37+C38</f>
        <v>13677832.15</v>
      </c>
      <c r="D36" s="5"/>
      <c r="E36" s="131"/>
      <c r="F36" s="6"/>
      <c r="G36" s="4"/>
      <c r="H36" s="4"/>
      <c r="I36" s="4"/>
      <c r="J36" s="82"/>
      <c r="K36" s="82"/>
    </row>
    <row r="37" spans="1:11" ht="37.5" x14ac:dyDescent="0.25">
      <c r="A37" s="71" t="s">
        <v>256</v>
      </c>
      <c r="B37" s="72" t="s">
        <v>275</v>
      </c>
      <c r="C37" s="105">
        <v>561000</v>
      </c>
      <c r="D37" s="5"/>
      <c r="E37" s="131"/>
      <c r="F37" s="6"/>
      <c r="G37" s="4"/>
      <c r="H37" s="4"/>
      <c r="I37" s="4"/>
      <c r="J37" s="82"/>
      <c r="K37" s="82"/>
    </row>
    <row r="38" spans="1:11" x14ac:dyDescent="0.25">
      <c r="A38" s="73" t="s">
        <v>385</v>
      </c>
      <c r="B38" s="72" t="s">
        <v>383</v>
      </c>
      <c r="C38" s="105">
        <v>13116832.15</v>
      </c>
      <c r="D38" s="5"/>
      <c r="E38" s="131"/>
      <c r="F38" s="6"/>
      <c r="G38" s="4"/>
      <c r="H38" s="4"/>
      <c r="I38" s="4"/>
      <c r="J38" s="82"/>
      <c r="K38" s="82"/>
    </row>
    <row r="39" spans="1:11" ht="37.5" x14ac:dyDescent="0.25">
      <c r="A39" s="49" t="s">
        <v>529</v>
      </c>
      <c r="B39" s="50" t="s">
        <v>148</v>
      </c>
      <c r="C39" s="107">
        <f>C40+C41+C42</f>
        <v>18155679.740000002</v>
      </c>
      <c r="D39" s="5"/>
      <c r="E39" s="131"/>
      <c r="F39" s="6"/>
      <c r="G39" s="4"/>
      <c r="H39" s="4"/>
      <c r="I39" s="4"/>
      <c r="J39" s="82"/>
      <c r="K39" s="82"/>
    </row>
    <row r="40" spans="1:11" ht="37.5" x14ac:dyDescent="0.25">
      <c r="A40" s="73" t="s">
        <v>258</v>
      </c>
      <c r="B40" s="72" t="s">
        <v>400</v>
      </c>
      <c r="C40" s="105">
        <v>127300</v>
      </c>
      <c r="D40" s="5"/>
      <c r="E40" s="131"/>
      <c r="F40" s="6"/>
      <c r="G40" s="4"/>
      <c r="H40" s="4"/>
      <c r="I40" s="4"/>
      <c r="J40" s="82"/>
      <c r="K40" s="82"/>
    </row>
    <row r="41" spans="1:11" ht="37.5" x14ac:dyDescent="0.25">
      <c r="A41" s="71" t="s">
        <v>260</v>
      </c>
      <c r="B41" s="72" t="s">
        <v>276</v>
      </c>
      <c r="C41" s="105">
        <v>16528379.74</v>
      </c>
      <c r="D41" s="5"/>
      <c r="E41" s="131"/>
      <c r="F41" s="6"/>
      <c r="G41" s="4"/>
      <c r="H41" s="4"/>
      <c r="I41" s="4"/>
      <c r="J41" s="82"/>
      <c r="K41" s="82"/>
    </row>
    <row r="42" spans="1:11" x14ac:dyDescent="0.25">
      <c r="A42" s="193" t="s">
        <v>668</v>
      </c>
      <c r="B42" s="72" t="s">
        <v>329</v>
      </c>
      <c r="C42" s="105">
        <v>1500000</v>
      </c>
      <c r="D42" s="5"/>
      <c r="E42" s="131"/>
      <c r="F42" s="6"/>
      <c r="G42" s="4"/>
      <c r="H42" s="4"/>
      <c r="I42" s="4"/>
      <c r="J42" s="82"/>
      <c r="K42" s="82"/>
    </row>
    <row r="43" spans="1:11" ht="39" customHeight="1" x14ac:dyDescent="0.25">
      <c r="A43" s="49" t="s">
        <v>530</v>
      </c>
      <c r="B43" s="50" t="s">
        <v>156</v>
      </c>
      <c r="C43" s="107">
        <f>C44+C45+C46</f>
        <v>72221880.780000001</v>
      </c>
      <c r="D43" s="5"/>
      <c r="E43" s="131"/>
      <c r="F43" s="6"/>
      <c r="G43" s="4"/>
      <c r="H43" s="4"/>
      <c r="I43" s="4"/>
      <c r="J43" s="82"/>
      <c r="K43" s="82"/>
    </row>
    <row r="44" spans="1:11" ht="37.5" x14ac:dyDescent="0.25">
      <c r="A44" s="71" t="s">
        <v>261</v>
      </c>
      <c r="B44" s="72" t="s">
        <v>441</v>
      </c>
      <c r="C44" s="105">
        <v>36597264.240000002</v>
      </c>
      <c r="D44" s="5"/>
      <c r="E44" s="131"/>
      <c r="F44" s="6"/>
      <c r="G44" s="4"/>
      <c r="H44" s="4"/>
      <c r="I44" s="4"/>
      <c r="J44" s="82"/>
      <c r="K44" s="82"/>
    </row>
    <row r="45" spans="1:11" x14ac:dyDescent="0.25">
      <c r="A45" s="75" t="s">
        <v>263</v>
      </c>
      <c r="B45" s="72" t="s">
        <v>277</v>
      </c>
      <c r="C45" s="105">
        <v>2963290</v>
      </c>
      <c r="D45" s="5"/>
      <c r="E45" s="131"/>
      <c r="F45" s="6"/>
      <c r="G45" s="4"/>
      <c r="H45" s="4"/>
      <c r="I45" s="4"/>
      <c r="J45" s="82"/>
      <c r="K45" s="82"/>
    </row>
    <row r="46" spans="1:11" x14ac:dyDescent="0.25">
      <c r="A46" s="88" t="s">
        <v>639</v>
      </c>
      <c r="B46" s="72" t="s">
        <v>640</v>
      </c>
      <c r="C46" s="105">
        <v>32661326.539999999</v>
      </c>
      <c r="D46" s="5"/>
      <c r="E46" s="131"/>
      <c r="F46" s="6"/>
      <c r="G46" s="4"/>
      <c r="H46" s="4"/>
      <c r="I46" s="4"/>
      <c r="J46" s="82"/>
      <c r="K46" s="82"/>
    </row>
    <row r="47" spans="1:11" ht="37.5" x14ac:dyDescent="0.3">
      <c r="A47" s="144" t="s">
        <v>543</v>
      </c>
      <c r="B47" s="50" t="s">
        <v>153</v>
      </c>
      <c r="C47" s="107">
        <f>C48</f>
        <v>188250</v>
      </c>
      <c r="D47" s="5"/>
      <c r="E47" s="131"/>
      <c r="F47" s="6"/>
      <c r="G47" s="4"/>
      <c r="H47" s="4"/>
      <c r="I47" s="4"/>
      <c r="J47" s="82"/>
      <c r="K47" s="82"/>
    </row>
    <row r="48" spans="1:11" x14ac:dyDescent="0.25">
      <c r="A48" s="75" t="s">
        <v>415</v>
      </c>
      <c r="B48" s="72" t="s">
        <v>278</v>
      </c>
      <c r="C48" s="105">
        <v>188250</v>
      </c>
      <c r="D48" s="5"/>
      <c r="E48" s="131"/>
      <c r="F48" s="6"/>
      <c r="G48" s="4"/>
      <c r="H48" s="4"/>
      <c r="I48" s="4"/>
      <c r="J48" s="82"/>
      <c r="K48" s="82"/>
    </row>
    <row r="49" spans="1:11" s="138" customFormat="1" ht="38.25" customHeight="1" x14ac:dyDescent="0.3">
      <c r="A49" s="144" t="s">
        <v>544</v>
      </c>
      <c r="B49" s="133" t="s">
        <v>402</v>
      </c>
      <c r="C49" s="134">
        <f>C50</f>
        <v>4236708</v>
      </c>
      <c r="D49" s="135"/>
      <c r="E49" s="136"/>
      <c r="F49" s="136"/>
      <c r="G49" s="136"/>
      <c r="H49" s="136"/>
      <c r="I49" s="136"/>
      <c r="J49" s="137"/>
      <c r="K49" s="137"/>
    </row>
    <row r="50" spans="1:11" ht="37.5" x14ac:dyDescent="0.25">
      <c r="A50" s="71" t="s">
        <v>294</v>
      </c>
      <c r="B50" s="72" t="s">
        <v>404</v>
      </c>
      <c r="C50" s="105">
        <v>4236708</v>
      </c>
      <c r="D50" s="5"/>
      <c r="E50" s="6"/>
      <c r="F50" s="6"/>
      <c r="G50" s="4"/>
      <c r="H50" s="4"/>
      <c r="I50" s="4"/>
      <c r="J50" s="82"/>
      <c r="K50" s="82"/>
    </row>
    <row r="51" spans="1:11" ht="56.25" x14ac:dyDescent="0.25">
      <c r="A51" s="130" t="s">
        <v>425</v>
      </c>
      <c r="B51" s="50" t="s">
        <v>426</v>
      </c>
      <c r="C51" s="107">
        <f>C52</f>
        <v>23061904.780000001</v>
      </c>
      <c r="D51" s="5"/>
      <c r="E51" s="131"/>
      <c r="F51" s="6"/>
      <c r="G51" s="4"/>
      <c r="H51" s="4"/>
      <c r="I51" s="4"/>
      <c r="J51" s="82"/>
      <c r="K51" s="82"/>
    </row>
    <row r="52" spans="1:11" ht="37.5" x14ac:dyDescent="0.25">
      <c r="A52" s="75" t="s">
        <v>262</v>
      </c>
      <c r="B52" s="72" t="s">
        <v>428</v>
      </c>
      <c r="C52" s="105">
        <v>23061904.780000001</v>
      </c>
      <c r="D52" s="5"/>
      <c r="E52" s="6"/>
      <c r="F52" s="6"/>
      <c r="G52" s="4"/>
      <c r="H52" s="4"/>
      <c r="I52" s="4"/>
      <c r="J52" s="82"/>
      <c r="K52" s="82"/>
    </row>
    <row r="53" spans="1:11" s="3" customFormat="1" ht="54" customHeight="1" x14ac:dyDescent="0.25">
      <c r="A53" s="49" t="s">
        <v>548</v>
      </c>
      <c r="B53" s="70" t="s">
        <v>456</v>
      </c>
      <c r="C53" s="121">
        <f>C54</f>
        <v>44920</v>
      </c>
      <c r="D53" s="114"/>
      <c r="E53" s="131"/>
      <c r="F53" s="131"/>
      <c r="G53" s="120"/>
      <c r="H53" s="120"/>
      <c r="I53" s="120"/>
      <c r="J53" s="132"/>
      <c r="K53" s="132"/>
    </row>
    <row r="54" spans="1:11" ht="21" customHeight="1" x14ac:dyDescent="0.25">
      <c r="A54" s="88" t="s">
        <v>255</v>
      </c>
      <c r="B54" s="72" t="s">
        <v>458</v>
      </c>
      <c r="C54" s="105">
        <v>44920</v>
      </c>
      <c r="D54" s="5"/>
      <c r="E54" s="6"/>
      <c r="F54" s="6"/>
      <c r="G54" s="4"/>
      <c r="H54" s="4"/>
      <c r="I54" s="4"/>
      <c r="J54" s="82"/>
      <c r="K54" s="82"/>
    </row>
    <row r="55" spans="1:11" ht="56.25" x14ac:dyDescent="0.25">
      <c r="A55" s="139" t="s">
        <v>487</v>
      </c>
      <c r="B55" s="50" t="s">
        <v>431</v>
      </c>
      <c r="C55" s="107">
        <f>C56+C57</f>
        <v>1213000</v>
      </c>
      <c r="D55" s="5"/>
      <c r="E55" s="131"/>
      <c r="F55" s="6"/>
      <c r="G55" s="4"/>
      <c r="H55" s="4"/>
      <c r="I55" s="4"/>
      <c r="J55" s="82"/>
      <c r="K55" s="82"/>
    </row>
    <row r="56" spans="1:11" ht="22.5" customHeight="1" x14ac:dyDescent="0.25">
      <c r="A56" s="73" t="s">
        <v>533</v>
      </c>
      <c r="B56" s="72" t="s">
        <v>432</v>
      </c>
      <c r="C56" s="105">
        <v>813000</v>
      </c>
      <c r="D56" s="5"/>
      <c r="E56" s="131"/>
      <c r="F56" s="6"/>
      <c r="G56" s="4"/>
      <c r="H56" s="4"/>
      <c r="I56" s="4"/>
      <c r="J56" s="82"/>
      <c r="K56" s="82"/>
    </row>
    <row r="57" spans="1:11" ht="22.5" customHeight="1" x14ac:dyDescent="0.25">
      <c r="A57" s="73" t="s">
        <v>486</v>
      </c>
      <c r="B57" s="72" t="s">
        <v>485</v>
      </c>
      <c r="C57" s="105">
        <v>400000</v>
      </c>
      <c r="D57" s="5"/>
      <c r="E57" s="131"/>
      <c r="F57" s="6"/>
      <c r="G57" s="4"/>
      <c r="H57" s="4"/>
      <c r="I57" s="4"/>
      <c r="J57" s="82"/>
      <c r="K57" s="82"/>
    </row>
    <row r="58" spans="1:11" ht="37.5" x14ac:dyDescent="0.25">
      <c r="A58" s="139" t="s">
        <v>475</v>
      </c>
      <c r="B58" s="50" t="s">
        <v>422</v>
      </c>
      <c r="C58" s="107">
        <f>C59</f>
        <v>12853491.49</v>
      </c>
      <c r="D58" s="5"/>
      <c r="E58" s="131"/>
      <c r="F58" s="6"/>
      <c r="G58" s="4"/>
      <c r="H58" s="4"/>
      <c r="I58" s="4"/>
      <c r="J58" s="82"/>
      <c r="K58" s="82"/>
    </row>
    <row r="59" spans="1:11" ht="37.5" x14ac:dyDescent="0.25">
      <c r="A59" s="71" t="s">
        <v>259</v>
      </c>
      <c r="B59" s="72" t="s">
        <v>423</v>
      </c>
      <c r="C59" s="105">
        <v>12853491.49</v>
      </c>
      <c r="D59" s="5"/>
      <c r="E59" s="6"/>
      <c r="F59" s="6"/>
      <c r="G59" s="4"/>
      <c r="H59" s="4"/>
      <c r="I59" s="4"/>
      <c r="J59" s="82"/>
      <c r="K59" s="82"/>
    </row>
    <row r="60" spans="1:11" s="3" customFormat="1" ht="56.25" x14ac:dyDescent="0.25">
      <c r="A60" s="130" t="s">
        <v>534</v>
      </c>
      <c r="B60" s="50" t="s">
        <v>406</v>
      </c>
      <c r="C60" s="107">
        <f>C61</f>
        <v>28423552</v>
      </c>
      <c r="D60" s="114"/>
      <c r="E60" s="131"/>
      <c r="F60" s="131"/>
      <c r="G60" s="120"/>
      <c r="H60" s="120"/>
      <c r="I60" s="120"/>
      <c r="J60" s="132"/>
      <c r="K60" s="132"/>
    </row>
    <row r="61" spans="1:11" s="91" customFormat="1" ht="37.5" x14ac:dyDescent="0.25">
      <c r="A61" s="73" t="s">
        <v>257</v>
      </c>
      <c r="B61" s="72">
        <v>1695600000</v>
      </c>
      <c r="C61" s="105">
        <v>28423552</v>
      </c>
      <c r="D61" s="140"/>
      <c r="E61" s="141"/>
      <c r="F61" s="140"/>
    </row>
    <row r="62" spans="1:11" s="91" customFormat="1" ht="37.5" x14ac:dyDescent="0.25">
      <c r="A62" s="197" t="s">
        <v>677</v>
      </c>
      <c r="B62" s="50" t="s">
        <v>678</v>
      </c>
      <c r="C62" s="107">
        <f>C63</f>
        <v>50000</v>
      </c>
      <c r="D62" s="140"/>
      <c r="E62" s="141"/>
      <c r="F62" s="140"/>
    </row>
    <row r="63" spans="1:11" s="91" customFormat="1" x14ac:dyDescent="0.25">
      <c r="A63" s="198" t="s">
        <v>679</v>
      </c>
      <c r="B63" s="72" t="s">
        <v>680</v>
      </c>
      <c r="C63" s="105">
        <v>50000</v>
      </c>
      <c r="D63" s="140"/>
      <c r="E63" s="141"/>
      <c r="F63" s="140"/>
    </row>
    <row r="64" spans="1:11" x14ac:dyDescent="0.3">
      <c r="A64" s="216" t="s">
        <v>137</v>
      </c>
      <c r="B64" s="216"/>
      <c r="C64" s="122">
        <f>C13+C29+C33+C36+C39+C43+C47+C49+C51+C53+C55+C58+C60+C62</f>
        <v>690731071.43999994</v>
      </c>
      <c r="D64" s="5"/>
      <c r="F64" s="5"/>
      <c r="G64" s="4"/>
      <c r="H64" s="4"/>
      <c r="I64" s="4"/>
      <c r="J64" s="82"/>
      <c r="K64" s="82"/>
    </row>
    <row r="65" spans="1:11" x14ac:dyDescent="0.3">
      <c r="A65" s="59"/>
      <c r="B65" s="59"/>
      <c r="C65" s="59"/>
      <c r="E65" s="6"/>
      <c r="F65" s="6"/>
      <c r="G65" s="2"/>
      <c r="H65" s="2"/>
      <c r="I65" s="4"/>
      <c r="J65" s="2"/>
      <c r="K65" s="4"/>
    </row>
    <row r="66" spans="1:11" x14ac:dyDescent="0.3">
      <c r="A66" s="220"/>
      <c r="B66" s="220"/>
      <c r="C66" s="220"/>
      <c r="E66" s="6"/>
      <c r="F66" s="6"/>
      <c r="G66" s="2"/>
      <c r="H66" s="4"/>
      <c r="I66" s="2"/>
      <c r="J66" s="2"/>
      <c r="K66" s="4"/>
    </row>
    <row r="71" spans="1:11" x14ac:dyDescent="0.3">
      <c r="A71" s="62" t="s">
        <v>64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86" zoomScaleNormal="100" zoomScaleSheetLayoutView="86" workbookViewId="0">
      <selection activeCell="F13" sqref="F13:K71"/>
    </sheetView>
  </sheetViews>
  <sheetFormatPr defaultRowHeight="18.75" x14ac:dyDescent="0.3"/>
  <cols>
    <col min="1" max="1" width="81.42578125" style="179" customWidth="1"/>
    <col min="2" max="2" width="14.85546875" style="62" customWidth="1"/>
    <col min="3" max="3" width="15.7109375" style="62" customWidth="1"/>
    <col min="4" max="4" width="16.28515625" style="179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93" t="s">
        <v>616</v>
      </c>
    </row>
    <row r="2" spans="1:11" x14ac:dyDescent="0.3">
      <c r="D2" s="93" t="s">
        <v>393</v>
      </c>
    </row>
    <row r="3" spans="1:11" x14ac:dyDescent="0.3">
      <c r="D3" s="93" t="s">
        <v>708</v>
      </c>
    </row>
    <row r="5" spans="1:11" x14ac:dyDescent="0.3">
      <c r="D5" s="93" t="s">
        <v>636</v>
      </c>
    </row>
    <row r="6" spans="1:11" x14ac:dyDescent="0.3">
      <c r="D6" s="93" t="s">
        <v>559</v>
      </c>
    </row>
    <row r="7" spans="1:11" x14ac:dyDescent="0.3">
      <c r="D7" s="93" t="s">
        <v>560</v>
      </c>
    </row>
    <row r="8" spans="1:11" x14ac:dyDescent="0.3">
      <c r="D8" s="93" t="s">
        <v>561</v>
      </c>
    </row>
    <row r="9" spans="1:11" x14ac:dyDescent="0.3">
      <c r="A9" s="215" t="s">
        <v>239</v>
      </c>
      <c r="B9" s="215"/>
      <c r="C9" s="215"/>
      <c r="D9" s="215"/>
    </row>
    <row r="10" spans="1:11" x14ac:dyDescent="0.3">
      <c r="A10" s="212" t="s">
        <v>637</v>
      </c>
      <c r="B10" s="212"/>
      <c r="C10" s="212"/>
      <c r="D10" s="212"/>
    </row>
    <row r="11" spans="1:11" x14ac:dyDescent="0.3">
      <c r="A11" s="212" t="s">
        <v>638</v>
      </c>
      <c r="B11" s="212"/>
      <c r="C11" s="212"/>
      <c r="D11" s="212"/>
    </row>
    <row r="12" spans="1:11" s="10" customFormat="1" x14ac:dyDescent="0.3">
      <c r="A12" s="187"/>
      <c r="B12" s="149"/>
      <c r="C12" s="188"/>
      <c r="D12" s="77" t="s">
        <v>508</v>
      </c>
      <c r="E12" s="13"/>
      <c r="F12" s="12"/>
      <c r="G12" s="12"/>
    </row>
    <row r="13" spans="1:11" ht="37.5" x14ac:dyDescent="0.25">
      <c r="A13" s="48" t="s">
        <v>287</v>
      </c>
      <c r="B13" s="48" t="s">
        <v>3</v>
      </c>
      <c r="C13" s="48" t="s">
        <v>566</v>
      </c>
      <c r="D13" s="48" t="s">
        <v>567</v>
      </c>
    </row>
    <row r="14" spans="1:11" ht="36" customHeight="1" x14ac:dyDescent="0.25">
      <c r="A14" s="49" t="s">
        <v>494</v>
      </c>
      <c r="B14" s="50" t="s">
        <v>160</v>
      </c>
      <c r="C14" s="107">
        <f>C15+C20+C25+C28+C29+C30</f>
        <v>656242548.26999998</v>
      </c>
      <c r="D14" s="107">
        <f>D15+D20+D25+D28+D29+D30</f>
        <v>443065327.32999998</v>
      </c>
      <c r="E14" s="6"/>
      <c r="F14" s="6"/>
      <c r="G14" s="6"/>
      <c r="H14" s="4"/>
      <c r="I14" s="2"/>
      <c r="J14" s="2"/>
      <c r="K14" s="4"/>
    </row>
    <row r="15" spans="1:11" ht="35.25" customHeight="1" x14ac:dyDescent="0.35">
      <c r="A15" s="69" t="s">
        <v>523</v>
      </c>
      <c r="B15" s="70" t="s">
        <v>161</v>
      </c>
      <c r="C15" s="121">
        <f>C16+C17+C18+C19</f>
        <v>312947530.47000003</v>
      </c>
      <c r="D15" s="121">
        <f>D16+D17+D18+D19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 x14ac:dyDescent="0.25">
      <c r="A16" s="71" t="s">
        <v>245</v>
      </c>
      <c r="B16" s="72" t="s">
        <v>264</v>
      </c>
      <c r="C16" s="105">
        <v>101013812</v>
      </c>
      <c r="D16" s="105">
        <v>100052398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1" t="s">
        <v>246</v>
      </c>
      <c r="B17" s="72" t="s">
        <v>266</v>
      </c>
      <c r="C17" s="105">
        <v>1285585</v>
      </c>
      <c r="D17" s="105">
        <v>240000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73" t="s">
        <v>247</v>
      </c>
      <c r="B18" s="72" t="s">
        <v>279</v>
      </c>
      <c r="C18" s="105">
        <v>4146291</v>
      </c>
      <c r="D18" s="105">
        <v>4146291</v>
      </c>
      <c r="E18" s="6"/>
      <c r="F18" s="6"/>
      <c r="G18" s="6"/>
      <c r="H18" s="4"/>
      <c r="I18" s="2"/>
      <c r="J18" s="2"/>
      <c r="K18" s="4"/>
    </row>
    <row r="19" spans="1:11" ht="21" customHeight="1" x14ac:dyDescent="0.25">
      <c r="A19" s="206" t="s">
        <v>746</v>
      </c>
      <c r="B19" s="72" t="s">
        <v>747</v>
      </c>
      <c r="C19" s="105">
        <v>206501842.47</v>
      </c>
      <c r="D19" s="105">
        <v>0</v>
      </c>
      <c r="E19" s="6"/>
      <c r="F19" s="6"/>
      <c r="G19" s="6"/>
      <c r="H19" s="4"/>
      <c r="I19" s="2"/>
      <c r="J19" s="2"/>
      <c r="K19" s="4"/>
    </row>
    <row r="20" spans="1:11" ht="37.5" customHeight="1" x14ac:dyDescent="0.25">
      <c r="A20" s="74" t="s">
        <v>524</v>
      </c>
      <c r="B20" s="70" t="s">
        <v>170</v>
      </c>
      <c r="C20" s="121">
        <f>C21+C22+C23+C24</f>
        <v>306682745.80000001</v>
      </c>
      <c r="D20" s="121">
        <f>D21+D22+D23+D24</f>
        <v>305486187.32999998</v>
      </c>
      <c r="E20" s="6"/>
      <c r="F20" s="6"/>
      <c r="G20" s="6"/>
      <c r="H20" s="4"/>
      <c r="I20" s="2"/>
      <c r="J20" s="2"/>
      <c r="K20" s="4"/>
    </row>
    <row r="21" spans="1:11" ht="33.75" customHeight="1" x14ac:dyDescent="0.25">
      <c r="A21" s="71" t="s">
        <v>248</v>
      </c>
      <c r="B21" s="72" t="s">
        <v>267</v>
      </c>
      <c r="C21" s="105">
        <v>289617625.41000003</v>
      </c>
      <c r="D21" s="105">
        <v>289029186.32999998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249</v>
      </c>
      <c r="B22" s="72" t="s">
        <v>265</v>
      </c>
      <c r="C22" s="105">
        <v>727347.39</v>
      </c>
      <c r="D22" s="105">
        <v>160000</v>
      </c>
      <c r="E22" s="6"/>
      <c r="F22" s="6"/>
      <c r="G22" s="6"/>
      <c r="H22" s="4"/>
      <c r="I22" s="2"/>
      <c r="J22" s="2"/>
      <c r="K22" s="4"/>
    </row>
    <row r="23" spans="1:11" ht="37.5" x14ac:dyDescent="0.25">
      <c r="A23" s="73" t="s">
        <v>292</v>
      </c>
      <c r="B23" s="72" t="s">
        <v>268</v>
      </c>
      <c r="C23" s="105">
        <v>16297001</v>
      </c>
      <c r="D23" s="105">
        <v>16297001</v>
      </c>
      <c r="E23" s="6"/>
      <c r="F23" s="6"/>
      <c r="G23" s="6"/>
      <c r="H23" s="4"/>
      <c r="I23" s="2"/>
      <c r="J23" s="2"/>
      <c r="K23" s="4"/>
    </row>
    <row r="24" spans="1:11" x14ac:dyDescent="0.25">
      <c r="A24" s="73" t="s">
        <v>683</v>
      </c>
      <c r="B24" s="72" t="s">
        <v>396</v>
      </c>
      <c r="C24" s="105">
        <v>40772</v>
      </c>
      <c r="D24" s="105">
        <v>0</v>
      </c>
      <c r="E24" s="6"/>
      <c r="F24" s="6"/>
      <c r="G24" s="6"/>
      <c r="H24" s="4"/>
      <c r="I24" s="2"/>
      <c r="J24" s="2"/>
      <c r="K24" s="4"/>
    </row>
    <row r="25" spans="1:11" ht="38.25" customHeight="1" x14ac:dyDescent="0.25">
      <c r="A25" s="74" t="s">
        <v>500</v>
      </c>
      <c r="B25" s="70" t="s">
        <v>173</v>
      </c>
      <c r="C25" s="121">
        <f>C26+C27</f>
        <v>15870500</v>
      </c>
      <c r="D25" s="121">
        <f>D26+D27</f>
        <v>12391375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71" t="s">
        <v>250</v>
      </c>
      <c r="B26" s="72" t="s">
        <v>269</v>
      </c>
      <c r="C26" s="105">
        <v>15775000</v>
      </c>
      <c r="D26" s="105">
        <v>12300875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71" t="s">
        <v>251</v>
      </c>
      <c r="B27" s="72" t="s">
        <v>270</v>
      </c>
      <c r="C27" s="105">
        <v>95500</v>
      </c>
      <c r="D27" s="105">
        <v>90500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71" t="s">
        <v>252</v>
      </c>
      <c r="B28" s="72" t="s">
        <v>271</v>
      </c>
      <c r="C28" s="105">
        <v>17847772</v>
      </c>
      <c r="D28" s="105">
        <v>17855076</v>
      </c>
      <c r="E28" s="6"/>
      <c r="F28" s="6"/>
      <c r="G28" s="6"/>
      <c r="H28" s="4"/>
      <c r="I28" s="2"/>
      <c r="J28" s="2"/>
      <c r="K28" s="4"/>
    </row>
    <row r="29" spans="1:11" ht="23.25" customHeight="1" x14ac:dyDescent="0.25">
      <c r="A29" s="71" t="s">
        <v>283</v>
      </c>
      <c r="B29" s="72" t="s">
        <v>282</v>
      </c>
      <c r="C29" s="105">
        <v>54000</v>
      </c>
      <c r="D29" s="105">
        <v>54000</v>
      </c>
      <c r="E29" s="6"/>
      <c r="F29" s="6"/>
      <c r="G29" s="6"/>
      <c r="H29" s="4"/>
      <c r="I29" s="2"/>
      <c r="J29" s="2"/>
      <c r="K29" s="4"/>
    </row>
    <row r="30" spans="1:11" x14ac:dyDescent="0.25">
      <c r="A30" s="88" t="s">
        <v>643</v>
      </c>
      <c r="B30" s="72" t="s">
        <v>644</v>
      </c>
      <c r="C30" s="105">
        <v>2840000</v>
      </c>
      <c r="D30" s="105">
        <v>2840000</v>
      </c>
      <c r="E30" s="6"/>
      <c r="F30" s="6"/>
      <c r="G30" s="6"/>
      <c r="H30" s="4"/>
      <c r="I30" s="2"/>
      <c r="J30" s="2"/>
      <c r="K30" s="4"/>
    </row>
    <row r="31" spans="1:11" ht="39.75" customHeight="1" x14ac:dyDescent="0.25">
      <c r="A31" s="49" t="s">
        <v>525</v>
      </c>
      <c r="B31" s="50" t="s">
        <v>158</v>
      </c>
      <c r="C31" s="107">
        <f>C32+C33+C34</f>
        <v>18363005</v>
      </c>
      <c r="D31" s="107">
        <f>D32+D33+D34</f>
        <v>15845743</v>
      </c>
      <c r="E31" s="6"/>
      <c r="F31" s="6"/>
      <c r="G31" s="6"/>
      <c r="H31" s="4"/>
      <c r="I31" s="2"/>
      <c r="J31" s="2"/>
      <c r="K31" s="4"/>
    </row>
    <row r="32" spans="1:11" ht="18.75" customHeight="1" x14ac:dyDescent="0.25">
      <c r="A32" s="71" t="s">
        <v>253</v>
      </c>
      <c r="B32" s="72" t="s">
        <v>272</v>
      </c>
      <c r="C32" s="105">
        <v>6313820</v>
      </c>
      <c r="D32" s="105">
        <v>5131012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71" t="s">
        <v>250</v>
      </c>
      <c r="B33" s="72" t="s">
        <v>273</v>
      </c>
      <c r="C33" s="105">
        <v>11378185</v>
      </c>
      <c r="D33" s="105">
        <v>10043731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71" t="s">
        <v>254</v>
      </c>
      <c r="B34" s="72" t="s">
        <v>274</v>
      </c>
      <c r="C34" s="105">
        <v>671000</v>
      </c>
      <c r="D34" s="105">
        <v>671000</v>
      </c>
      <c r="E34" s="6"/>
      <c r="F34" s="6"/>
      <c r="G34" s="6"/>
      <c r="H34" s="4"/>
      <c r="I34" s="2"/>
      <c r="J34" s="2"/>
      <c r="K34" s="4"/>
    </row>
    <row r="35" spans="1:11" ht="36.75" customHeight="1" x14ac:dyDescent="0.25">
      <c r="A35" s="49" t="s">
        <v>450</v>
      </c>
      <c r="B35" s="50" t="s">
        <v>157</v>
      </c>
      <c r="C35" s="107">
        <f>C36+C37</f>
        <v>470000</v>
      </c>
      <c r="D35" s="107">
        <f>D36+D37</f>
        <v>470000</v>
      </c>
      <c r="E35" s="6"/>
      <c r="F35" s="6"/>
      <c r="G35" s="6"/>
      <c r="H35" s="4"/>
      <c r="I35" s="2"/>
      <c r="J35" s="2"/>
      <c r="K35" s="4"/>
    </row>
    <row r="36" spans="1:11" ht="56.25" x14ac:dyDescent="0.25">
      <c r="A36" s="71" t="s">
        <v>526</v>
      </c>
      <c r="B36" s="72" t="s">
        <v>491</v>
      </c>
      <c r="C36" s="103">
        <v>440000</v>
      </c>
      <c r="D36" s="189">
        <v>440000</v>
      </c>
      <c r="E36" s="6"/>
      <c r="F36" s="6"/>
      <c r="G36" s="6"/>
      <c r="H36" s="4"/>
      <c r="I36" s="2"/>
      <c r="J36" s="2"/>
      <c r="K36" s="4"/>
    </row>
    <row r="37" spans="1:11" ht="31.5" customHeight="1" x14ac:dyDescent="0.25">
      <c r="A37" s="71" t="s">
        <v>293</v>
      </c>
      <c r="B37" s="72" t="s">
        <v>291</v>
      </c>
      <c r="C37" s="105">
        <v>30000</v>
      </c>
      <c r="D37" s="189">
        <v>30000</v>
      </c>
      <c r="E37" s="6"/>
      <c r="F37" s="6"/>
      <c r="G37" s="6"/>
      <c r="H37" s="4"/>
      <c r="I37" s="2"/>
      <c r="J37" s="2"/>
      <c r="K37" s="4"/>
    </row>
    <row r="38" spans="1:11" ht="38.25" customHeight="1" x14ac:dyDescent="0.25">
      <c r="A38" s="49" t="s">
        <v>527</v>
      </c>
      <c r="B38" s="50" t="s">
        <v>243</v>
      </c>
      <c r="C38" s="107">
        <f>C39+C40</f>
        <v>4425388.51</v>
      </c>
      <c r="D38" s="107">
        <f>D39+D40</f>
        <v>511000</v>
      </c>
      <c r="E38" s="6"/>
      <c r="F38" s="6"/>
      <c r="G38" s="6"/>
      <c r="H38" s="4"/>
      <c r="I38" s="2"/>
      <c r="J38" s="2"/>
      <c r="K38" s="4"/>
    </row>
    <row r="39" spans="1:11" ht="39" customHeight="1" x14ac:dyDescent="0.25">
      <c r="A39" s="71" t="s">
        <v>256</v>
      </c>
      <c r="B39" s="72" t="s">
        <v>275</v>
      </c>
      <c r="C39" s="105">
        <v>511000</v>
      </c>
      <c r="D39" s="105">
        <v>511000</v>
      </c>
      <c r="E39" s="6"/>
      <c r="F39" s="6"/>
      <c r="G39" s="6"/>
      <c r="H39" s="4"/>
      <c r="I39" s="2"/>
      <c r="J39" s="2"/>
      <c r="K39" s="4"/>
    </row>
    <row r="40" spans="1:11" ht="18" customHeight="1" x14ac:dyDescent="0.25">
      <c r="A40" s="73" t="s">
        <v>385</v>
      </c>
      <c r="B40" s="72" t="s">
        <v>383</v>
      </c>
      <c r="C40" s="105">
        <f>3296369+618019.51</f>
        <v>3914388.51</v>
      </c>
      <c r="D40" s="105">
        <v>0</v>
      </c>
      <c r="E40" s="6"/>
      <c r="F40" s="6"/>
      <c r="G40" s="6"/>
      <c r="H40" s="4"/>
      <c r="I40" s="2"/>
      <c r="J40" s="2"/>
      <c r="K40" s="4"/>
    </row>
    <row r="41" spans="1:11" ht="36" customHeight="1" x14ac:dyDescent="0.25">
      <c r="A41" s="49" t="s">
        <v>466</v>
      </c>
      <c r="B41" s="50" t="s">
        <v>149</v>
      </c>
      <c r="C41" s="107">
        <f>C42</f>
        <v>200000</v>
      </c>
      <c r="D41" s="107">
        <f>D42</f>
        <v>150000</v>
      </c>
      <c r="E41" s="6"/>
      <c r="F41" s="6"/>
      <c r="G41" s="6"/>
      <c r="H41" s="4"/>
      <c r="I41" s="2"/>
      <c r="J41" s="2"/>
      <c r="K41" s="4"/>
    </row>
    <row r="42" spans="1:11" ht="37.5" x14ac:dyDescent="0.25">
      <c r="A42" s="73" t="s">
        <v>528</v>
      </c>
      <c r="B42" s="72" t="s">
        <v>520</v>
      </c>
      <c r="C42" s="105">
        <v>200000</v>
      </c>
      <c r="D42" s="105">
        <v>150000</v>
      </c>
      <c r="E42" s="6"/>
      <c r="F42" s="6"/>
      <c r="G42" s="6"/>
      <c r="H42" s="4"/>
      <c r="I42" s="2"/>
      <c r="J42" s="2"/>
      <c r="K42" s="4"/>
    </row>
    <row r="43" spans="1:11" ht="39" customHeight="1" x14ac:dyDescent="0.25">
      <c r="A43" s="49" t="s">
        <v>529</v>
      </c>
      <c r="B43" s="50" t="s">
        <v>148</v>
      </c>
      <c r="C43" s="107">
        <f>C44+C45</f>
        <v>13996867</v>
      </c>
      <c r="D43" s="107">
        <f>D44+D45</f>
        <v>13858923</v>
      </c>
      <c r="E43" s="6"/>
      <c r="F43" s="6"/>
      <c r="G43" s="6"/>
      <c r="H43" s="4"/>
      <c r="I43" s="2"/>
      <c r="J43" s="2"/>
      <c r="K43" s="4"/>
    </row>
    <row r="44" spans="1:11" ht="39" customHeight="1" x14ac:dyDescent="0.25">
      <c r="A44" s="73" t="s">
        <v>258</v>
      </c>
      <c r="B44" s="72" t="s">
        <v>400</v>
      </c>
      <c r="C44" s="190">
        <v>311385</v>
      </c>
      <c r="D44" s="190">
        <v>311385</v>
      </c>
      <c r="E44" s="6"/>
      <c r="F44" s="6"/>
      <c r="G44" s="6"/>
      <c r="H44" s="4"/>
      <c r="I44" s="2"/>
      <c r="J44" s="2"/>
      <c r="K44" s="4"/>
    </row>
    <row r="45" spans="1:11" ht="37.5" x14ac:dyDescent="0.25">
      <c r="A45" s="71" t="s">
        <v>260</v>
      </c>
      <c r="B45" s="72" t="s">
        <v>276</v>
      </c>
      <c r="C45" s="105">
        <f>14435952-750470</f>
        <v>13685482</v>
      </c>
      <c r="D45" s="105">
        <f>14268008-720470</f>
        <v>13547538</v>
      </c>
      <c r="E45" s="6"/>
      <c r="F45" s="6"/>
      <c r="G45" s="6"/>
      <c r="H45" s="4"/>
      <c r="I45" s="2"/>
      <c r="J45" s="2"/>
      <c r="K45" s="4"/>
    </row>
    <row r="46" spans="1:11" ht="56.25" x14ac:dyDescent="0.25">
      <c r="A46" s="49" t="s">
        <v>530</v>
      </c>
      <c r="B46" s="50" t="s">
        <v>156</v>
      </c>
      <c r="C46" s="107">
        <f>C47+C48+C49</f>
        <v>157462681.63999999</v>
      </c>
      <c r="D46" s="107">
        <f>D47+D48+D49</f>
        <v>2375000</v>
      </c>
      <c r="E46" s="6"/>
      <c r="F46" s="6"/>
      <c r="G46" s="6"/>
      <c r="H46" s="4"/>
      <c r="I46" s="2"/>
      <c r="J46" s="2"/>
      <c r="K46" s="4"/>
    </row>
    <row r="47" spans="1:11" ht="37.5" customHeight="1" x14ac:dyDescent="0.25">
      <c r="A47" s="71" t="s">
        <v>261</v>
      </c>
      <c r="B47" s="72" t="s">
        <v>441</v>
      </c>
      <c r="C47" s="105">
        <v>1068600</v>
      </c>
      <c r="D47" s="189">
        <v>1975000</v>
      </c>
      <c r="E47" s="6"/>
      <c r="F47" s="6"/>
      <c r="G47" s="6"/>
      <c r="H47" s="4"/>
      <c r="I47" s="2"/>
      <c r="J47" s="2"/>
      <c r="K47" s="4"/>
    </row>
    <row r="48" spans="1:11" ht="18.75" customHeight="1" x14ac:dyDescent="0.25">
      <c r="A48" s="75" t="s">
        <v>263</v>
      </c>
      <c r="B48" s="72" t="s">
        <v>277</v>
      </c>
      <c r="C48" s="105">
        <v>400000</v>
      </c>
      <c r="D48" s="189">
        <v>400000</v>
      </c>
      <c r="E48" s="6"/>
      <c r="F48" s="6"/>
      <c r="G48" s="6"/>
      <c r="H48" s="4"/>
      <c r="I48" s="2"/>
      <c r="J48" s="2"/>
      <c r="K48" s="4"/>
    </row>
    <row r="49" spans="1:11" ht="18.75" customHeight="1" x14ac:dyDescent="0.25">
      <c r="A49" s="88" t="s">
        <v>639</v>
      </c>
      <c r="B49" s="72" t="s">
        <v>640</v>
      </c>
      <c r="C49" s="105">
        <v>155994081.63999999</v>
      </c>
      <c r="D49" s="189">
        <v>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44" t="s">
        <v>543</v>
      </c>
      <c r="B50" s="50" t="s">
        <v>153</v>
      </c>
      <c r="C50" s="107">
        <f>C51</f>
        <v>50000</v>
      </c>
      <c r="D50" s="107">
        <f>D51</f>
        <v>50000</v>
      </c>
      <c r="E50" s="6"/>
      <c r="F50" s="6"/>
      <c r="G50" s="6"/>
      <c r="H50" s="4"/>
      <c r="I50" s="2"/>
      <c r="J50" s="2"/>
      <c r="K50" s="4"/>
    </row>
    <row r="51" spans="1:11" x14ac:dyDescent="0.25">
      <c r="A51" s="75" t="s">
        <v>415</v>
      </c>
      <c r="B51" s="72" t="s">
        <v>278</v>
      </c>
      <c r="C51" s="105">
        <v>50000</v>
      </c>
      <c r="D51" s="105">
        <v>50000</v>
      </c>
      <c r="E51" s="6"/>
      <c r="F51" s="6"/>
      <c r="G51" s="6"/>
      <c r="H51" s="4"/>
      <c r="I51" s="2"/>
      <c r="J51" s="2"/>
      <c r="K51" s="4"/>
    </row>
    <row r="52" spans="1:11" ht="39.75" customHeight="1" x14ac:dyDescent="0.25">
      <c r="A52" s="49" t="s">
        <v>531</v>
      </c>
      <c r="B52" s="50" t="s">
        <v>469</v>
      </c>
      <c r="C52" s="107">
        <f>C53</f>
        <v>173500</v>
      </c>
      <c r="D52" s="107">
        <f>D53</f>
        <v>173500</v>
      </c>
      <c r="E52" s="6"/>
      <c r="F52" s="6"/>
      <c r="G52" s="6"/>
      <c r="H52" s="4"/>
      <c r="I52" s="2"/>
      <c r="J52" s="2"/>
      <c r="K52" s="4"/>
    </row>
    <row r="53" spans="1:11" s="91" customFormat="1" ht="36.75" customHeight="1" x14ac:dyDescent="0.25">
      <c r="A53" s="129" t="s">
        <v>532</v>
      </c>
      <c r="B53" s="72" t="s">
        <v>470</v>
      </c>
      <c r="C53" s="105">
        <v>173500</v>
      </c>
      <c r="D53" s="105">
        <v>173500</v>
      </c>
      <c r="E53" s="191"/>
      <c r="F53" s="191"/>
      <c r="G53" s="191"/>
      <c r="H53" s="90"/>
      <c r="I53" s="89"/>
      <c r="J53" s="89"/>
      <c r="K53" s="90"/>
    </row>
    <row r="54" spans="1:11" ht="56.25" x14ac:dyDescent="0.3">
      <c r="A54" s="144" t="s">
        <v>544</v>
      </c>
      <c r="B54" s="50" t="s">
        <v>402</v>
      </c>
      <c r="C54" s="107">
        <f>C55</f>
        <v>2429471</v>
      </c>
      <c r="D54" s="107">
        <f>D55</f>
        <v>2399471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14" t="s">
        <v>294</v>
      </c>
      <c r="B55" s="72" t="s">
        <v>404</v>
      </c>
      <c r="C55" s="105">
        <f>1679001+750470</f>
        <v>2429471</v>
      </c>
      <c r="D55" s="189">
        <f>1679001+720470</f>
        <v>2399471</v>
      </c>
      <c r="E55" s="6"/>
      <c r="F55" s="6"/>
      <c r="G55" s="6"/>
      <c r="H55" s="4"/>
      <c r="I55" s="2"/>
      <c r="J55" s="2"/>
      <c r="K55" s="4"/>
    </row>
    <row r="56" spans="1:11" ht="56.25" x14ac:dyDescent="0.25">
      <c r="A56" s="130" t="s">
        <v>425</v>
      </c>
      <c r="B56" s="50" t="s">
        <v>426</v>
      </c>
      <c r="C56" s="107">
        <f>C57</f>
        <v>10507500</v>
      </c>
      <c r="D56" s="107">
        <f>D57</f>
        <v>10507500</v>
      </c>
      <c r="E56" s="6"/>
      <c r="F56" s="6"/>
      <c r="G56" s="6"/>
      <c r="H56" s="4"/>
      <c r="I56" s="2"/>
      <c r="J56" s="2"/>
      <c r="K56" s="4"/>
    </row>
    <row r="57" spans="1:11" ht="33" customHeight="1" x14ac:dyDescent="0.25">
      <c r="A57" s="75" t="s">
        <v>262</v>
      </c>
      <c r="B57" s="72" t="s">
        <v>428</v>
      </c>
      <c r="C57" s="105">
        <v>10507500</v>
      </c>
      <c r="D57" s="105">
        <v>10507500</v>
      </c>
      <c r="E57" s="6"/>
      <c r="F57" s="6"/>
      <c r="G57" s="6"/>
      <c r="H57" s="4"/>
      <c r="I57" s="2"/>
      <c r="J57" s="2"/>
      <c r="K57" s="4"/>
    </row>
    <row r="58" spans="1:11" ht="76.5" customHeight="1" x14ac:dyDescent="0.25">
      <c r="A58" s="49" t="s">
        <v>548</v>
      </c>
      <c r="B58" s="70" t="s">
        <v>456</v>
      </c>
      <c r="C58" s="121">
        <f>C59</f>
        <v>45000</v>
      </c>
      <c r="D58" s="121">
        <f>D59</f>
        <v>45000</v>
      </c>
      <c r="E58" s="6"/>
      <c r="F58" s="6"/>
      <c r="G58" s="6"/>
      <c r="H58" s="4"/>
      <c r="I58" s="2"/>
      <c r="J58" s="2"/>
      <c r="K58" s="4"/>
    </row>
    <row r="59" spans="1:11" ht="36" customHeight="1" x14ac:dyDescent="0.25">
      <c r="A59" s="88" t="s">
        <v>255</v>
      </c>
      <c r="B59" s="72" t="s">
        <v>458</v>
      </c>
      <c r="C59" s="105">
        <v>45000</v>
      </c>
      <c r="D59" s="189">
        <v>45000</v>
      </c>
      <c r="E59" s="6"/>
      <c r="F59" s="6"/>
      <c r="G59" s="6"/>
      <c r="H59" s="4"/>
      <c r="I59" s="2"/>
      <c r="J59" s="2"/>
      <c r="K59" s="4"/>
    </row>
    <row r="60" spans="1:11" ht="56.25" x14ac:dyDescent="0.25">
      <c r="A60" s="139" t="s">
        <v>487</v>
      </c>
      <c r="B60" s="50" t="s">
        <v>431</v>
      </c>
      <c r="C60" s="107">
        <f>C61+C62</f>
        <v>350000</v>
      </c>
      <c r="D60" s="107">
        <f>D61+D62</f>
        <v>350000</v>
      </c>
      <c r="E60" s="6"/>
      <c r="F60" s="6"/>
      <c r="G60" s="6"/>
      <c r="H60" s="4"/>
      <c r="I60" s="2"/>
      <c r="J60" s="2"/>
      <c r="K60" s="4"/>
    </row>
    <row r="61" spans="1:11" ht="37.5" x14ac:dyDescent="0.25">
      <c r="A61" s="73" t="s">
        <v>533</v>
      </c>
      <c r="B61" s="72" t="s">
        <v>432</v>
      </c>
      <c r="C61" s="105">
        <v>30000</v>
      </c>
      <c r="D61" s="105">
        <v>30000</v>
      </c>
      <c r="E61" s="6"/>
      <c r="F61" s="6"/>
      <c r="G61" s="6"/>
      <c r="H61" s="4"/>
      <c r="I61" s="2"/>
      <c r="J61" s="2"/>
      <c r="K61" s="4"/>
    </row>
    <row r="62" spans="1:11" ht="37.5" x14ac:dyDescent="0.25">
      <c r="A62" s="73" t="s">
        <v>486</v>
      </c>
      <c r="B62" s="72" t="s">
        <v>485</v>
      </c>
      <c r="C62" s="105">
        <v>320000</v>
      </c>
      <c r="D62" s="105">
        <v>320000</v>
      </c>
      <c r="F62" s="5"/>
      <c r="G62" s="6"/>
      <c r="H62" s="4"/>
      <c r="I62" s="4"/>
      <c r="J62" s="4"/>
      <c r="K62" s="4"/>
    </row>
    <row r="63" spans="1:11" ht="56.25" x14ac:dyDescent="0.25">
      <c r="A63" s="139" t="s">
        <v>475</v>
      </c>
      <c r="B63" s="50" t="s">
        <v>422</v>
      </c>
      <c r="C63" s="107">
        <f>C64</f>
        <v>4340000</v>
      </c>
      <c r="D63" s="107">
        <f>D64</f>
        <v>1240000</v>
      </c>
      <c r="E63" s="6"/>
      <c r="F63" s="6"/>
      <c r="G63" s="6"/>
      <c r="H63" s="2"/>
      <c r="I63" s="4"/>
      <c r="J63" s="2"/>
      <c r="K63" s="4"/>
    </row>
    <row r="64" spans="1:11" ht="37.5" x14ac:dyDescent="0.25">
      <c r="A64" s="71" t="s">
        <v>259</v>
      </c>
      <c r="B64" s="72" t="s">
        <v>423</v>
      </c>
      <c r="C64" s="105">
        <v>4340000</v>
      </c>
      <c r="D64" s="105">
        <v>1240000</v>
      </c>
      <c r="E64" s="6"/>
      <c r="F64" s="6"/>
      <c r="G64" s="192"/>
      <c r="H64" s="4"/>
      <c r="I64" s="2"/>
      <c r="J64" s="2"/>
      <c r="K64" s="4"/>
    </row>
    <row r="65" spans="1:7" ht="62.25" customHeight="1" x14ac:dyDescent="0.25">
      <c r="A65" s="130" t="s">
        <v>534</v>
      </c>
      <c r="B65" s="50" t="s">
        <v>406</v>
      </c>
      <c r="C65" s="107">
        <f>C66</f>
        <v>19846400</v>
      </c>
      <c r="D65" s="107">
        <f>D66</f>
        <v>19000000</v>
      </c>
      <c r="F65" s="5"/>
      <c r="G65" s="5"/>
    </row>
    <row r="66" spans="1:7" ht="37.5" x14ac:dyDescent="0.25">
      <c r="A66" s="73" t="s">
        <v>257</v>
      </c>
      <c r="B66" s="72">
        <v>1695600000</v>
      </c>
      <c r="C66" s="105">
        <v>19846400</v>
      </c>
      <c r="D66" s="105">
        <v>19000000</v>
      </c>
    </row>
    <row r="67" spans="1:7" ht="36" customHeight="1" x14ac:dyDescent="0.25">
      <c r="A67" s="197" t="s">
        <v>677</v>
      </c>
      <c r="B67" s="50" t="s">
        <v>678</v>
      </c>
      <c r="C67" s="107">
        <f>C68</f>
        <v>50000</v>
      </c>
      <c r="D67" s="107">
        <f>D68</f>
        <v>50000</v>
      </c>
      <c r="F67" s="5"/>
      <c r="G67" s="5"/>
    </row>
    <row r="68" spans="1:7" x14ac:dyDescent="0.25">
      <c r="A68" s="198" t="s">
        <v>679</v>
      </c>
      <c r="B68" s="72" t="s">
        <v>680</v>
      </c>
      <c r="C68" s="105">
        <v>50000</v>
      </c>
      <c r="D68" s="105">
        <v>50000</v>
      </c>
    </row>
    <row r="69" spans="1:7" x14ac:dyDescent="0.3">
      <c r="A69" s="216" t="s">
        <v>137</v>
      </c>
      <c r="B69" s="216"/>
      <c r="C69" s="122">
        <f>C14+C31+C35+C38+C41+C43+C46+C50+C52+C54+C56+C58+C60+C63+C65+C67</f>
        <v>888952361.41999996</v>
      </c>
      <c r="D69" s="122">
        <f>D14+D31+D35+D38+D41+D43+D46+D50+D52+D54+D56+D58+D60+D63+D65+D67</f>
        <v>510091464.32999998</v>
      </c>
      <c r="F69" s="5"/>
      <c r="G69" s="5"/>
    </row>
    <row r="71" spans="1:7" x14ac:dyDescent="0.25">
      <c r="A71" s="179" t="s">
        <v>64</v>
      </c>
      <c r="B71" s="1"/>
      <c r="C71" s="1"/>
      <c r="D71" s="1"/>
      <c r="E71" s="1"/>
      <c r="F71" s="5"/>
      <c r="G71" s="5"/>
    </row>
  </sheetData>
  <mergeCells count="4">
    <mergeCell ref="A9:D9"/>
    <mergeCell ref="A10:D10"/>
    <mergeCell ref="A11:D11"/>
    <mergeCell ref="A69:B69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C16" sqref="C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93" t="s">
        <v>332</v>
      </c>
    </row>
    <row r="2" spans="1:8" x14ac:dyDescent="0.3">
      <c r="D2" s="93" t="s">
        <v>393</v>
      </c>
    </row>
    <row r="3" spans="1:8" x14ac:dyDescent="0.3">
      <c r="D3" s="93" t="s">
        <v>708</v>
      </c>
    </row>
    <row r="4" spans="1:8" x14ac:dyDescent="0.3">
      <c r="D4" s="93"/>
    </row>
    <row r="5" spans="1:8" x14ac:dyDescent="0.3">
      <c r="D5" s="93" t="s">
        <v>332</v>
      </c>
    </row>
    <row r="6" spans="1:8" x14ac:dyDescent="0.3">
      <c r="D6" s="93" t="s">
        <v>559</v>
      </c>
    </row>
    <row r="7" spans="1:8" x14ac:dyDescent="0.3">
      <c r="D7" s="93" t="s">
        <v>560</v>
      </c>
    </row>
    <row r="8" spans="1:8" ht="14.25" customHeight="1" x14ac:dyDescent="0.3">
      <c r="A8" s="147"/>
      <c r="B8" s="151"/>
      <c r="C8" s="151"/>
      <c r="D8" s="93" t="s">
        <v>561</v>
      </c>
    </row>
    <row r="9" spans="1:8" s="8" customFormat="1" ht="14.25" customHeight="1" x14ac:dyDescent="0.25">
      <c r="A9" s="208" t="s">
        <v>182</v>
      </c>
      <c r="B9" s="208"/>
      <c r="C9" s="208"/>
      <c r="D9" s="208"/>
    </row>
    <row r="10" spans="1:8" ht="51" customHeight="1" x14ac:dyDescent="0.25">
      <c r="A10" s="207" t="s">
        <v>565</v>
      </c>
      <c r="B10" s="207"/>
      <c r="C10" s="207"/>
      <c r="D10" s="207"/>
    </row>
    <row r="11" spans="1:8" ht="23.25" customHeight="1" x14ac:dyDescent="0.3">
      <c r="A11" s="93"/>
      <c r="D11" s="93" t="s">
        <v>508</v>
      </c>
    </row>
    <row r="12" spans="1:8" ht="62.25" customHeight="1" x14ac:dyDescent="0.25">
      <c r="A12" s="194" t="s">
        <v>184</v>
      </c>
      <c r="B12" s="150" t="s">
        <v>185</v>
      </c>
      <c r="C12" s="150" t="s">
        <v>566</v>
      </c>
      <c r="D12" s="150" t="s">
        <v>567</v>
      </c>
    </row>
    <row r="13" spans="1:8" ht="46.5" customHeight="1" x14ac:dyDescent="0.3">
      <c r="A13" s="21" t="s">
        <v>186</v>
      </c>
      <c r="B13" s="22" t="s">
        <v>187</v>
      </c>
      <c r="C13" s="116">
        <f>C14+C15</f>
        <v>0</v>
      </c>
      <c r="D13" s="116">
        <f>D14+D15</f>
        <v>0</v>
      </c>
      <c r="H13" s="7" t="s">
        <v>64</v>
      </c>
    </row>
    <row r="14" spans="1:8" ht="58.5" customHeight="1" x14ac:dyDescent="0.3">
      <c r="A14" s="21" t="s">
        <v>188</v>
      </c>
      <c r="B14" s="22" t="s">
        <v>189</v>
      </c>
      <c r="C14" s="117">
        <v>-988053019.61000001</v>
      </c>
      <c r="D14" s="152">
        <v>-615717788</v>
      </c>
    </row>
    <row r="15" spans="1:8" ht="53.25" customHeight="1" x14ac:dyDescent="0.3">
      <c r="A15" s="21" t="s">
        <v>190</v>
      </c>
      <c r="B15" s="22" t="s">
        <v>191</v>
      </c>
      <c r="C15" s="117">
        <v>988053019.61000001</v>
      </c>
      <c r="D15" s="152">
        <v>615717788</v>
      </c>
    </row>
    <row r="16" spans="1:8" ht="24.75" customHeight="1" x14ac:dyDescent="0.3">
      <c r="A16" s="21"/>
      <c r="B16" s="23" t="s">
        <v>192</v>
      </c>
      <c r="C16" s="142">
        <f>C13</f>
        <v>0</v>
      </c>
      <c r="D16" s="14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25" customWidth="1"/>
    <col min="2" max="2" width="89.28515625" style="26" customWidth="1"/>
    <col min="3" max="3" width="21.5703125" style="80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93" t="s">
        <v>562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302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C8" s="93" t="s">
        <v>561</v>
      </c>
    </row>
    <row r="9" spans="1:3" x14ac:dyDescent="0.3">
      <c r="A9" s="210" t="s">
        <v>286</v>
      </c>
      <c r="B9" s="210"/>
      <c r="C9" s="210"/>
    </row>
    <row r="10" spans="1:3" x14ac:dyDescent="0.3">
      <c r="A10" s="209" t="s">
        <v>398</v>
      </c>
      <c r="B10" s="209"/>
      <c r="C10" s="209"/>
    </row>
    <row r="11" spans="1:3" x14ac:dyDescent="0.3">
      <c r="C11" s="77" t="s">
        <v>508</v>
      </c>
    </row>
    <row r="12" spans="1:3" ht="57.75" customHeight="1" x14ac:dyDescent="0.3">
      <c r="A12" s="27" t="s">
        <v>184</v>
      </c>
      <c r="B12" s="28" t="s">
        <v>193</v>
      </c>
      <c r="C12" s="78" t="s">
        <v>284</v>
      </c>
    </row>
    <row r="13" spans="1:3" x14ac:dyDescent="0.3">
      <c r="A13" s="29" t="s">
        <v>194</v>
      </c>
      <c r="B13" s="30" t="s">
        <v>195</v>
      </c>
      <c r="C13" s="115">
        <f>C14+C18+C22+C25+C29+C31+C33+C36+C16</f>
        <v>268878369.97000003</v>
      </c>
    </row>
    <row r="14" spans="1:3" x14ac:dyDescent="0.3">
      <c r="A14" s="29" t="s">
        <v>196</v>
      </c>
      <c r="B14" s="31" t="s">
        <v>197</v>
      </c>
      <c r="C14" s="116">
        <f>SUM(C15:C15)</f>
        <v>222996244</v>
      </c>
    </row>
    <row r="15" spans="1:3" x14ac:dyDescent="0.3">
      <c r="A15" s="29" t="s">
        <v>198</v>
      </c>
      <c r="B15" s="31" t="s">
        <v>199</v>
      </c>
      <c r="C15" s="116">
        <v>222996244</v>
      </c>
    </row>
    <row r="16" spans="1:3" ht="37.5" x14ac:dyDescent="0.3">
      <c r="A16" s="29" t="s">
        <v>200</v>
      </c>
      <c r="B16" s="31" t="s">
        <v>201</v>
      </c>
      <c r="C16" s="116">
        <f>C17</f>
        <v>10507500</v>
      </c>
    </row>
    <row r="17" spans="1:3" ht="37.5" x14ac:dyDescent="0.3">
      <c r="A17" s="29" t="s">
        <v>202</v>
      </c>
      <c r="B17" s="31" t="s">
        <v>203</v>
      </c>
      <c r="C17" s="116">
        <v>10507500</v>
      </c>
    </row>
    <row r="18" spans="1:3" x14ac:dyDescent="0.3">
      <c r="A18" s="29" t="s">
        <v>204</v>
      </c>
      <c r="B18" s="31" t="s">
        <v>205</v>
      </c>
      <c r="C18" s="116">
        <f>SUM(C19:C21)</f>
        <v>10576000</v>
      </c>
    </row>
    <row r="19" spans="1:3" ht="19.5" customHeight="1" x14ac:dyDescent="0.3">
      <c r="A19" s="29" t="s">
        <v>206</v>
      </c>
      <c r="B19" s="31" t="s">
        <v>207</v>
      </c>
      <c r="C19" s="116">
        <v>9000000</v>
      </c>
    </row>
    <row r="20" spans="1:3" x14ac:dyDescent="0.3">
      <c r="A20" s="29" t="s">
        <v>208</v>
      </c>
      <c r="B20" s="31" t="s">
        <v>209</v>
      </c>
      <c r="C20" s="116">
        <v>1126000</v>
      </c>
    </row>
    <row r="21" spans="1:3" ht="20.25" customHeight="1" x14ac:dyDescent="0.3">
      <c r="A21" s="29" t="s">
        <v>210</v>
      </c>
      <c r="B21" s="31" t="s">
        <v>211</v>
      </c>
      <c r="C21" s="116">
        <v>450000</v>
      </c>
    </row>
    <row r="22" spans="1:3" x14ac:dyDescent="0.3">
      <c r="A22" s="29" t="s">
        <v>212</v>
      </c>
      <c r="B22" s="31" t="s">
        <v>213</v>
      </c>
      <c r="C22" s="116">
        <f>C23+C24</f>
        <v>2650000</v>
      </c>
    </row>
    <row r="23" spans="1:3" ht="37.5" x14ac:dyDescent="0.3">
      <c r="A23" s="29" t="s">
        <v>214</v>
      </c>
      <c r="B23" s="31" t="s">
        <v>215</v>
      </c>
      <c r="C23" s="116">
        <v>2617700</v>
      </c>
    </row>
    <row r="24" spans="1:3" ht="37.5" x14ac:dyDescent="0.3">
      <c r="A24" s="29" t="s">
        <v>721</v>
      </c>
      <c r="B24" s="31" t="s">
        <v>722</v>
      </c>
      <c r="C24" s="116">
        <v>32300</v>
      </c>
    </row>
    <row r="25" spans="1:3" ht="36" customHeight="1" x14ac:dyDescent="0.3">
      <c r="A25" s="29" t="s">
        <v>216</v>
      </c>
      <c r="B25" s="32" t="s">
        <v>217</v>
      </c>
      <c r="C25" s="116">
        <f>SUM(C26:C28)</f>
        <v>16733487.969999999</v>
      </c>
    </row>
    <row r="26" spans="1:3" ht="91.5" customHeight="1" x14ac:dyDescent="0.3">
      <c r="A26" s="29" t="s">
        <v>314</v>
      </c>
      <c r="B26" s="31" t="s">
        <v>313</v>
      </c>
      <c r="C26" s="116">
        <v>10150000</v>
      </c>
    </row>
    <row r="27" spans="1:3" ht="37.5" customHeight="1" x14ac:dyDescent="0.3">
      <c r="A27" s="29" t="s">
        <v>311</v>
      </c>
      <c r="B27" s="31" t="s">
        <v>310</v>
      </c>
      <c r="C27" s="117">
        <v>2193000</v>
      </c>
    </row>
    <row r="28" spans="1:3" ht="74.25" customHeight="1" x14ac:dyDescent="0.3">
      <c r="A28" s="29" t="s">
        <v>312</v>
      </c>
      <c r="B28" s="31" t="s">
        <v>218</v>
      </c>
      <c r="C28" s="116">
        <v>4390487.97</v>
      </c>
    </row>
    <row r="29" spans="1:3" ht="24" customHeight="1" x14ac:dyDescent="0.3">
      <c r="A29" s="29" t="s">
        <v>219</v>
      </c>
      <c r="B29" s="32" t="s">
        <v>220</v>
      </c>
      <c r="C29" s="116">
        <f>SUM(C30:C30)</f>
        <v>200000</v>
      </c>
    </row>
    <row r="30" spans="1:3" x14ac:dyDescent="0.3">
      <c r="A30" s="29" t="s">
        <v>221</v>
      </c>
      <c r="B30" s="31" t="s">
        <v>222</v>
      </c>
      <c r="C30" s="116">
        <v>200000</v>
      </c>
    </row>
    <row r="31" spans="1:3" ht="37.5" x14ac:dyDescent="0.3">
      <c r="A31" s="29" t="s">
        <v>223</v>
      </c>
      <c r="B31" s="31" t="s">
        <v>224</v>
      </c>
      <c r="C31" s="116">
        <f>C32</f>
        <v>744000</v>
      </c>
    </row>
    <row r="32" spans="1:3" ht="36.75" customHeight="1" x14ac:dyDescent="0.3">
      <c r="A32" s="29" t="s">
        <v>225</v>
      </c>
      <c r="B32" s="31" t="s">
        <v>226</v>
      </c>
      <c r="C32" s="116">
        <v>744000</v>
      </c>
    </row>
    <row r="33" spans="1:3" ht="37.5" x14ac:dyDescent="0.3">
      <c r="A33" s="29" t="s">
        <v>227</v>
      </c>
      <c r="B33" s="31" t="s">
        <v>228</v>
      </c>
      <c r="C33" s="116">
        <f>C34+C35</f>
        <v>3311138</v>
      </c>
    </row>
    <row r="34" spans="1:3" ht="92.25" customHeight="1" x14ac:dyDescent="0.3">
      <c r="A34" s="29" t="s">
        <v>723</v>
      </c>
      <c r="B34" s="33" t="s">
        <v>724</v>
      </c>
      <c r="C34" s="116">
        <v>275638</v>
      </c>
    </row>
    <row r="35" spans="1:3" ht="36" customHeight="1" x14ac:dyDescent="0.3">
      <c r="A35" s="29" t="s">
        <v>315</v>
      </c>
      <c r="B35" s="31" t="s">
        <v>231</v>
      </c>
      <c r="C35" s="116">
        <v>3035500</v>
      </c>
    </row>
    <row r="36" spans="1:3" x14ac:dyDescent="0.3">
      <c r="A36" s="29" t="s">
        <v>232</v>
      </c>
      <c r="B36" s="32" t="s">
        <v>233</v>
      </c>
      <c r="C36" s="117">
        <f>C37+C38+C39+C40</f>
        <v>1160000</v>
      </c>
    </row>
    <row r="37" spans="1:3" ht="36.6" customHeight="1" x14ac:dyDescent="0.3">
      <c r="A37" s="29" t="s">
        <v>538</v>
      </c>
      <c r="B37" s="34" t="s">
        <v>539</v>
      </c>
      <c r="C37" s="101">
        <v>150000</v>
      </c>
    </row>
    <row r="38" spans="1:3" ht="73.5" customHeight="1" x14ac:dyDescent="0.3">
      <c r="A38" s="29" t="s">
        <v>725</v>
      </c>
      <c r="B38" s="34" t="s">
        <v>726</v>
      </c>
      <c r="C38" s="101">
        <v>73000</v>
      </c>
    </row>
    <row r="39" spans="1:3" ht="70.900000000000006" customHeight="1" x14ac:dyDescent="0.3">
      <c r="A39" s="29" t="s">
        <v>540</v>
      </c>
      <c r="B39" s="34" t="s">
        <v>541</v>
      </c>
      <c r="C39" s="101">
        <v>180000</v>
      </c>
    </row>
    <row r="40" spans="1:3" ht="20.25" customHeight="1" x14ac:dyDescent="0.3">
      <c r="A40" s="201" t="s">
        <v>727</v>
      </c>
      <c r="B40" s="202" t="s">
        <v>728</v>
      </c>
      <c r="C40" s="101">
        <v>757000</v>
      </c>
    </row>
    <row r="41" spans="1:3" s="8" customFormat="1" ht="20.25" customHeight="1" collapsed="1" x14ac:dyDescent="0.3">
      <c r="A41" s="35" t="s">
        <v>234</v>
      </c>
      <c r="B41" s="35" t="s">
        <v>235</v>
      </c>
      <c r="C41" s="118">
        <f>C42</f>
        <v>555986690.48000002</v>
      </c>
    </row>
    <row r="42" spans="1:3" ht="38.25" customHeight="1" x14ac:dyDescent="0.3">
      <c r="A42" s="36" t="s">
        <v>236</v>
      </c>
      <c r="B42" s="36" t="s">
        <v>288</v>
      </c>
      <c r="C42" s="101">
        <f>C43+C46+C49+C56</f>
        <v>555986690.48000002</v>
      </c>
    </row>
    <row r="43" spans="1:3" ht="21.75" customHeight="1" x14ac:dyDescent="0.3">
      <c r="A43" s="36" t="s">
        <v>511</v>
      </c>
      <c r="B43" s="38" t="s">
        <v>512</v>
      </c>
      <c r="C43" s="101">
        <f>C44+C45</f>
        <v>94331980.919999987</v>
      </c>
    </row>
    <row r="44" spans="1:3" ht="38.25" customHeight="1" x14ac:dyDescent="0.3">
      <c r="A44" s="36" t="s">
        <v>509</v>
      </c>
      <c r="B44" s="38" t="s">
        <v>510</v>
      </c>
      <c r="C44" s="101">
        <v>93688855.319999993</v>
      </c>
    </row>
    <row r="45" spans="1:3" ht="92.25" customHeight="1" x14ac:dyDescent="0.3">
      <c r="A45" s="36" t="s">
        <v>673</v>
      </c>
      <c r="B45" s="38" t="s">
        <v>674</v>
      </c>
      <c r="C45" s="101">
        <v>643125.6</v>
      </c>
    </row>
    <row r="46" spans="1:3" ht="38.25" customHeight="1" x14ac:dyDescent="0.3">
      <c r="A46" s="36" t="s">
        <v>374</v>
      </c>
      <c r="B46" s="36" t="s">
        <v>361</v>
      </c>
      <c r="C46" s="101">
        <f>C47+C48</f>
        <v>89910714.979999989</v>
      </c>
    </row>
    <row r="47" spans="1:3" ht="38.25" customHeight="1" x14ac:dyDescent="0.3">
      <c r="A47" s="36" t="s">
        <v>672</v>
      </c>
      <c r="B47" s="38" t="s">
        <v>651</v>
      </c>
      <c r="C47" s="101">
        <v>32661326.539999999</v>
      </c>
    </row>
    <row r="48" spans="1:3" ht="20.25" customHeight="1" x14ac:dyDescent="0.3">
      <c r="A48" s="36" t="s">
        <v>375</v>
      </c>
      <c r="B48" s="36" t="s">
        <v>362</v>
      </c>
      <c r="C48" s="101">
        <v>57249388.439999998</v>
      </c>
    </row>
    <row r="49" spans="1:8" ht="18.75" customHeight="1" x14ac:dyDescent="0.3">
      <c r="A49" s="37" t="s">
        <v>356</v>
      </c>
      <c r="B49" s="36" t="s">
        <v>299</v>
      </c>
      <c r="C49" s="101">
        <f>C55+C50+C51+C52+C54+C53</f>
        <v>362170413.58000004</v>
      </c>
    </row>
    <row r="50" spans="1:8" ht="37.5" x14ac:dyDescent="0.3">
      <c r="A50" s="36" t="s">
        <v>355</v>
      </c>
      <c r="B50" s="36" t="s">
        <v>238</v>
      </c>
      <c r="C50" s="101">
        <v>351489750.35000002</v>
      </c>
    </row>
    <row r="51" spans="1:8" ht="75.75" customHeight="1" x14ac:dyDescent="0.3">
      <c r="A51" s="36" t="s">
        <v>354</v>
      </c>
      <c r="B51" s="38" t="s">
        <v>309</v>
      </c>
      <c r="C51" s="101">
        <v>1882304.23</v>
      </c>
      <c r="H51" s="7" t="s">
        <v>64</v>
      </c>
    </row>
    <row r="52" spans="1:8" ht="56.25" customHeight="1" x14ac:dyDescent="0.3">
      <c r="A52" s="36" t="s">
        <v>353</v>
      </c>
      <c r="B52" s="38" t="s">
        <v>316</v>
      </c>
      <c r="C52" s="101">
        <v>21463</v>
      </c>
    </row>
    <row r="53" spans="1:8" ht="56.25" customHeight="1" x14ac:dyDescent="0.3">
      <c r="A53" s="36" t="s">
        <v>549</v>
      </c>
      <c r="B53" s="38" t="s">
        <v>550</v>
      </c>
      <c r="C53" s="101">
        <v>769864</v>
      </c>
    </row>
    <row r="54" spans="1:8" ht="56.25" customHeight="1" x14ac:dyDescent="0.3">
      <c r="A54" s="36" t="s">
        <v>707</v>
      </c>
      <c r="B54" s="38" t="s">
        <v>689</v>
      </c>
      <c r="C54" s="101">
        <v>5264000</v>
      </c>
    </row>
    <row r="55" spans="1:8" ht="37.5" x14ac:dyDescent="0.3">
      <c r="A55" s="36" t="s">
        <v>352</v>
      </c>
      <c r="B55" s="36" t="s">
        <v>237</v>
      </c>
      <c r="C55" s="101">
        <v>2743032</v>
      </c>
    </row>
    <row r="56" spans="1:8" ht="18.75" customHeight="1" x14ac:dyDescent="0.3">
      <c r="A56" s="36" t="s">
        <v>690</v>
      </c>
      <c r="B56" s="38" t="s">
        <v>554</v>
      </c>
      <c r="C56" s="101">
        <f>C57+C58</f>
        <v>9573581</v>
      </c>
    </row>
    <row r="57" spans="1:8" ht="75.75" customHeight="1" x14ac:dyDescent="0.3">
      <c r="A57" s="36" t="s">
        <v>691</v>
      </c>
      <c r="B57" s="38" t="s">
        <v>692</v>
      </c>
      <c r="C57" s="101">
        <v>6405840</v>
      </c>
    </row>
    <row r="58" spans="1:8" ht="36.75" customHeight="1" x14ac:dyDescent="0.3">
      <c r="A58" s="36" t="s">
        <v>657</v>
      </c>
      <c r="B58" s="38" t="s">
        <v>658</v>
      </c>
      <c r="C58" s="101">
        <v>3167741</v>
      </c>
    </row>
    <row r="59" spans="1:8" x14ac:dyDescent="0.3">
      <c r="A59" s="39"/>
      <c r="B59" s="40" t="s">
        <v>144</v>
      </c>
      <c r="C59" s="119">
        <f>C13+C41</f>
        <v>824865060.45000005</v>
      </c>
    </row>
    <row r="60" spans="1:8" x14ac:dyDescent="0.3">
      <c r="A60" s="41"/>
      <c r="B60" s="42"/>
      <c r="C60" s="79"/>
    </row>
    <row r="61" spans="1:8" x14ac:dyDescent="0.3">
      <c r="A61" s="41"/>
      <c r="B61" s="42"/>
      <c r="C61" s="79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="82" zoomScaleNormal="100" zoomScaleSheetLayoutView="82" workbookViewId="0">
      <selection activeCell="D42" sqref="D42"/>
    </sheetView>
  </sheetViews>
  <sheetFormatPr defaultRowHeight="18.75" x14ac:dyDescent="0.3"/>
  <cols>
    <col min="1" max="1" width="30.140625" style="25" customWidth="1"/>
    <col min="2" max="2" width="66.7109375" style="26" customWidth="1"/>
    <col min="3" max="4" width="19.8554687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93" t="s">
        <v>563</v>
      </c>
    </row>
    <row r="2" spans="1:4" x14ac:dyDescent="0.3">
      <c r="D2" s="93" t="s">
        <v>393</v>
      </c>
    </row>
    <row r="3" spans="1:4" x14ac:dyDescent="0.3">
      <c r="D3" s="93" t="s">
        <v>708</v>
      </c>
    </row>
    <row r="5" spans="1:4" x14ac:dyDescent="0.3">
      <c r="D5" s="93" t="s">
        <v>568</v>
      </c>
    </row>
    <row r="6" spans="1:4" x14ac:dyDescent="0.3">
      <c r="D6" s="93" t="s">
        <v>559</v>
      </c>
    </row>
    <row r="7" spans="1:4" x14ac:dyDescent="0.3">
      <c r="D7" s="93" t="s">
        <v>560</v>
      </c>
    </row>
    <row r="8" spans="1:4" x14ac:dyDescent="0.3">
      <c r="D8" s="93" t="s">
        <v>561</v>
      </c>
    </row>
    <row r="9" spans="1:4" x14ac:dyDescent="0.3">
      <c r="A9" s="210" t="s">
        <v>286</v>
      </c>
      <c r="B9" s="210"/>
      <c r="C9" s="210"/>
      <c r="D9" s="210"/>
    </row>
    <row r="10" spans="1:4" x14ac:dyDescent="0.3">
      <c r="A10" s="209" t="s">
        <v>569</v>
      </c>
      <c r="B10" s="209"/>
      <c r="C10" s="209"/>
      <c r="D10" s="209"/>
    </row>
    <row r="11" spans="1:4" x14ac:dyDescent="0.3">
      <c r="D11" s="77" t="s">
        <v>508</v>
      </c>
    </row>
    <row r="12" spans="1:4" ht="52.5" customHeight="1" x14ac:dyDescent="0.3">
      <c r="A12" s="34" t="s">
        <v>184</v>
      </c>
      <c r="B12" s="28" t="s">
        <v>193</v>
      </c>
      <c r="C12" s="150" t="s">
        <v>566</v>
      </c>
      <c r="D12" s="150" t="s">
        <v>567</v>
      </c>
    </row>
    <row r="13" spans="1:4" ht="19.5" customHeight="1" x14ac:dyDescent="0.3">
      <c r="A13" s="153" t="s">
        <v>194</v>
      </c>
      <c r="B13" s="30" t="s">
        <v>195</v>
      </c>
      <c r="C13" s="115">
        <f>C14+C18+C22+C24+C28+C30+C32+C35+C16</f>
        <v>257121954.5</v>
      </c>
      <c r="D13" s="115">
        <f>D14+D18+D22+D24+D28+D30+D32+D35+D16</f>
        <v>249462500</v>
      </c>
    </row>
    <row r="14" spans="1:4" ht="19.5" customHeight="1" x14ac:dyDescent="0.3">
      <c r="A14" s="153" t="s">
        <v>196</v>
      </c>
      <c r="B14" s="31" t="s">
        <v>197</v>
      </c>
      <c r="C14" s="116">
        <f>SUM(C15:C15)</f>
        <v>220529032.5</v>
      </c>
      <c r="D14" s="116">
        <f>SUM(D15:D15)</f>
        <v>216903000</v>
      </c>
    </row>
    <row r="15" spans="1:4" ht="19.5" customHeight="1" x14ac:dyDescent="0.3">
      <c r="A15" s="153" t="s">
        <v>198</v>
      </c>
      <c r="B15" s="31" t="s">
        <v>199</v>
      </c>
      <c r="C15" s="117">
        <v>220529032.5</v>
      </c>
      <c r="D15" s="152">
        <v>216903000</v>
      </c>
    </row>
    <row r="16" spans="1:4" ht="37.5" x14ac:dyDescent="0.3">
      <c r="A16" s="153" t="s">
        <v>200</v>
      </c>
      <c r="B16" s="31" t="s">
        <v>201</v>
      </c>
      <c r="C16" s="116">
        <f>C17</f>
        <v>10507500</v>
      </c>
      <c r="D16" s="116">
        <f>D17</f>
        <v>10507500</v>
      </c>
    </row>
    <row r="17" spans="1:4" ht="37.5" x14ac:dyDescent="0.3">
      <c r="A17" s="153" t="s">
        <v>202</v>
      </c>
      <c r="B17" s="31" t="s">
        <v>203</v>
      </c>
      <c r="C17" s="116">
        <v>10507500</v>
      </c>
      <c r="D17" s="152">
        <v>10507500</v>
      </c>
    </row>
    <row r="18" spans="1:4" ht="18.75" customHeight="1" x14ac:dyDescent="0.3">
      <c r="A18" s="153" t="s">
        <v>204</v>
      </c>
      <c r="B18" s="31" t="s">
        <v>205</v>
      </c>
      <c r="C18" s="116">
        <f>SUM(C19:C21)</f>
        <v>1626000</v>
      </c>
      <c r="D18" s="116">
        <f>SUM(D19:D21)</f>
        <v>1635000</v>
      </c>
    </row>
    <row r="19" spans="1:4" ht="37.5" hidden="1" x14ac:dyDescent="0.3">
      <c r="A19" s="153" t="s">
        <v>206</v>
      </c>
      <c r="B19" s="31" t="s">
        <v>207</v>
      </c>
      <c r="C19" s="116">
        <v>0</v>
      </c>
      <c r="D19" s="152">
        <v>0</v>
      </c>
    </row>
    <row r="20" spans="1:4" ht="19.5" customHeight="1" x14ac:dyDescent="0.3">
      <c r="A20" s="153" t="s">
        <v>208</v>
      </c>
      <c r="B20" s="31" t="s">
        <v>209</v>
      </c>
      <c r="C20" s="116">
        <v>1176000</v>
      </c>
      <c r="D20" s="152">
        <v>1185000</v>
      </c>
    </row>
    <row r="21" spans="1:4" ht="37.5" x14ac:dyDescent="0.3">
      <c r="A21" s="153" t="s">
        <v>210</v>
      </c>
      <c r="B21" s="31" t="s">
        <v>211</v>
      </c>
      <c r="C21" s="116">
        <v>450000</v>
      </c>
      <c r="D21" s="152">
        <v>450000</v>
      </c>
    </row>
    <row r="22" spans="1:4" ht="18.75" customHeight="1" x14ac:dyDescent="0.3">
      <c r="A22" s="153" t="s">
        <v>212</v>
      </c>
      <c r="B22" s="31" t="s">
        <v>213</v>
      </c>
      <c r="C22" s="116">
        <f>C23</f>
        <v>3000000</v>
      </c>
      <c r="D22" s="116">
        <f>D23</f>
        <v>3000000</v>
      </c>
    </row>
    <row r="23" spans="1:4" ht="38.25" customHeight="1" x14ac:dyDescent="0.3">
      <c r="A23" s="153" t="s">
        <v>214</v>
      </c>
      <c r="B23" s="31" t="s">
        <v>215</v>
      </c>
      <c r="C23" s="116">
        <v>3000000</v>
      </c>
      <c r="D23" s="152">
        <v>3000000</v>
      </c>
    </row>
    <row r="24" spans="1:4" ht="56.25" x14ac:dyDescent="0.3">
      <c r="A24" s="153" t="s">
        <v>216</v>
      </c>
      <c r="B24" s="32" t="s">
        <v>217</v>
      </c>
      <c r="C24" s="116">
        <f>C25+C26+C27</f>
        <v>14932922</v>
      </c>
      <c r="D24" s="116">
        <f>D25+D26+D27</f>
        <v>14273000</v>
      </c>
    </row>
    <row r="25" spans="1:4" ht="114" customHeight="1" x14ac:dyDescent="0.3">
      <c r="A25" s="153" t="s">
        <v>314</v>
      </c>
      <c r="B25" s="31" t="s">
        <v>313</v>
      </c>
      <c r="C25" s="116">
        <v>11034922</v>
      </c>
      <c r="D25" s="152">
        <v>10480000</v>
      </c>
    </row>
    <row r="26" spans="1:4" ht="56.25" x14ac:dyDescent="0.3">
      <c r="A26" s="153" t="s">
        <v>311</v>
      </c>
      <c r="B26" s="31" t="s">
        <v>310</v>
      </c>
      <c r="C26" s="116">
        <v>1898000</v>
      </c>
      <c r="D26" s="152">
        <v>1993000</v>
      </c>
    </row>
    <row r="27" spans="1:4" ht="112.5" x14ac:dyDescent="0.3">
      <c r="A27" s="153" t="s">
        <v>312</v>
      </c>
      <c r="B27" s="31" t="s">
        <v>218</v>
      </c>
      <c r="C27" s="116">
        <v>2000000</v>
      </c>
      <c r="D27" s="152">
        <v>1800000</v>
      </c>
    </row>
    <row r="28" spans="1:4" ht="37.5" x14ac:dyDescent="0.3">
      <c r="A28" s="153" t="s">
        <v>219</v>
      </c>
      <c r="B28" s="32" t="s">
        <v>220</v>
      </c>
      <c r="C28" s="116">
        <f>SUM(C29:C29)</f>
        <v>200000</v>
      </c>
      <c r="D28" s="116">
        <f>SUM(D29:D29)</f>
        <v>200000</v>
      </c>
    </row>
    <row r="29" spans="1:4" ht="18" customHeight="1" x14ac:dyDescent="0.3">
      <c r="A29" s="153" t="s">
        <v>221</v>
      </c>
      <c r="B29" s="31" t="s">
        <v>222</v>
      </c>
      <c r="C29" s="116">
        <v>200000</v>
      </c>
      <c r="D29" s="152">
        <v>200000</v>
      </c>
    </row>
    <row r="30" spans="1:4" ht="35.25" customHeight="1" x14ac:dyDescent="0.3">
      <c r="A30" s="153" t="s">
        <v>223</v>
      </c>
      <c r="B30" s="31" t="s">
        <v>224</v>
      </c>
      <c r="C30" s="116">
        <f>C31</f>
        <v>744000</v>
      </c>
      <c r="D30" s="116">
        <f>D31</f>
        <v>744000</v>
      </c>
    </row>
    <row r="31" spans="1:4" ht="56.25" x14ac:dyDescent="0.3">
      <c r="A31" s="153" t="s">
        <v>225</v>
      </c>
      <c r="B31" s="31" t="s">
        <v>226</v>
      </c>
      <c r="C31" s="116">
        <v>744000</v>
      </c>
      <c r="D31" s="152">
        <v>744000</v>
      </c>
    </row>
    <row r="32" spans="1:4" ht="37.5" x14ac:dyDescent="0.3">
      <c r="A32" s="153" t="s">
        <v>227</v>
      </c>
      <c r="B32" s="31" t="s">
        <v>228</v>
      </c>
      <c r="C32" s="116">
        <f>C33+C34</f>
        <v>4982500</v>
      </c>
      <c r="D32" s="116">
        <f>D33+D34</f>
        <v>1600000</v>
      </c>
    </row>
    <row r="33" spans="1:4" ht="114" customHeight="1" x14ac:dyDescent="0.3">
      <c r="A33" s="153" t="s">
        <v>229</v>
      </c>
      <c r="B33" s="33" t="s">
        <v>230</v>
      </c>
      <c r="C33" s="116">
        <v>4382500</v>
      </c>
      <c r="D33" s="152">
        <v>1000000</v>
      </c>
    </row>
    <row r="34" spans="1:4" ht="57" customHeight="1" x14ac:dyDescent="0.3">
      <c r="A34" s="153" t="s">
        <v>315</v>
      </c>
      <c r="B34" s="31" t="s">
        <v>231</v>
      </c>
      <c r="C34" s="116">
        <v>600000</v>
      </c>
      <c r="D34" s="152">
        <v>600000</v>
      </c>
    </row>
    <row r="35" spans="1:4" ht="19.5" customHeight="1" x14ac:dyDescent="0.3">
      <c r="A35" s="153" t="s">
        <v>232</v>
      </c>
      <c r="B35" s="32" t="s">
        <v>233</v>
      </c>
      <c r="C35" s="117">
        <f>C36+C37</f>
        <v>600000</v>
      </c>
      <c r="D35" s="117">
        <f>D36+D37</f>
        <v>600000</v>
      </c>
    </row>
    <row r="36" spans="1:4" ht="56.25" x14ac:dyDescent="0.3">
      <c r="A36" s="29" t="s">
        <v>538</v>
      </c>
      <c r="B36" s="34" t="s">
        <v>539</v>
      </c>
      <c r="C36" s="101">
        <v>350000</v>
      </c>
      <c r="D36" s="152">
        <v>350000</v>
      </c>
    </row>
    <row r="37" spans="1:4" ht="73.5" customHeight="1" x14ac:dyDescent="0.3">
      <c r="A37" s="29" t="s">
        <v>540</v>
      </c>
      <c r="B37" s="34" t="s">
        <v>541</v>
      </c>
      <c r="C37" s="101">
        <v>250000</v>
      </c>
      <c r="D37" s="152">
        <v>250000</v>
      </c>
    </row>
    <row r="38" spans="1:4" s="8" customFormat="1" ht="18" customHeight="1" collapsed="1" x14ac:dyDescent="0.3">
      <c r="A38" s="35" t="s">
        <v>234</v>
      </c>
      <c r="B38" s="35" t="s">
        <v>235</v>
      </c>
      <c r="C38" s="118">
        <f>C39</f>
        <v>730931065.11000001</v>
      </c>
      <c r="D38" s="118">
        <f>D39</f>
        <v>366255288</v>
      </c>
    </row>
    <row r="39" spans="1:4" ht="56.25" x14ac:dyDescent="0.3">
      <c r="A39" s="37" t="s">
        <v>236</v>
      </c>
      <c r="B39" s="36" t="s">
        <v>288</v>
      </c>
      <c r="C39" s="101">
        <f>C40+C44</f>
        <v>730931065.11000001</v>
      </c>
      <c r="D39" s="101">
        <f>D40+D44</f>
        <v>366255288</v>
      </c>
    </row>
    <row r="40" spans="1:4" ht="37.5" x14ac:dyDescent="0.3">
      <c r="A40" s="36" t="s">
        <v>374</v>
      </c>
      <c r="B40" s="36" t="s">
        <v>361</v>
      </c>
      <c r="C40" s="101">
        <f>C41+C42+C43</f>
        <v>365653543.11000001</v>
      </c>
      <c r="D40" s="101">
        <f>D41+D42+D43</f>
        <v>0</v>
      </c>
    </row>
    <row r="41" spans="1:4" ht="93" customHeight="1" x14ac:dyDescent="0.3">
      <c r="A41" s="36" t="s">
        <v>743</v>
      </c>
      <c r="B41" s="36" t="s">
        <v>744</v>
      </c>
      <c r="C41" s="101">
        <v>206501842.47</v>
      </c>
      <c r="D41" s="101">
        <v>0</v>
      </c>
    </row>
    <row r="42" spans="1:4" ht="56.25" customHeight="1" x14ac:dyDescent="0.3">
      <c r="A42" s="36" t="s">
        <v>650</v>
      </c>
      <c r="B42" s="38" t="s">
        <v>651</v>
      </c>
      <c r="C42" s="101">
        <v>155994081.63999999</v>
      </c>
      <c r="D42" s="101"/>
    </row>
    <row r="43" spans="1:4" x14ac:dyDescent="0.3">
      <c r="A43" s="36" t="s">
        <v>375</v>
      </c>
      <c r="B43" s="36" t="s">
        <v>362</v>
      </c>
      <c r="C43" s="101">
        <v>3157619</v>
      </c>
      <c r="D43" s="101">
        <v>0</v>
      </c>
    </row>
    <row r="44" spans="1:4" ht="37.5" x14ac:dyDescent="0.3">
      <c r="A44" s="37" t="s">
        <v>356</v>
      </c>
      <c r="B44" s="36" t="s">
        <v>299</v>
      </c>
      <c r="C44" s="101">
        <f>C49+C45+C46+C47+C48</f>
        <v>365277522</v>
      </c>
      <c r="D44" s="101">
        <f>D49+D45+D46+D47+D48</f>
        <v>366255288</v>
      </c>
    </row>
    <row r="45" spans="1:4" ht="56.25" x14ac:dyDescent="0.3">
      <c r="A45" s="37" t="s">
        <v>355</v>
      </c>
      <c r="B45" s="36" t="s">
        <v>238</v>
      </c>
      <c r="C45" s="101">
        <v>358907574</v>
      </c>
      <c r="D45" s="152">
        <v>359629949</v>
      </c>
    </row>
    <row r="46" spans="1:4" ht="94.5" customHeight="1" x14ac:dyDescent="0.3">
      <c r="A46" s="37" t="s">
        <v>354</v>
      </c>
      <c r="B46" s="38" t="s">
        <v>570</v>
      </c>
      <c r="C46" s="101">
        <v>4146291</v>
      </c>
      <c r="D46" s="152">
        <v>4146291</v>
      </c>
    </row>
    <row r="47" spans="1:4" ht="75" customHeight="1" x14ac:dyDescent="0.3">
      <c r="A47" s="37" t="s">
        <v>353</v>
      </c>
      <c r="B47" s="38" t="s">
        <v>316</v>
      </c>
      <c r="C47" s="101">
        <v>22997</v>
      </c>
      <c r="D47" s="152">
        <v>246362</v>
      </c>
    </row>
    <row r="48" spans="1:4" ht="57" customHeight="1" x14ac:dyDescent="0.3">
      <c r="A48" s="36" t="s">
        <v>549</v>
      </c>
      <c r="B48" s="38" t="s">
        <v>550</v>
      </c>
      <c r="C48" s="101">
        <v>800660</v>
      </c>
      <c r="D48" s="152">
        <v>832686</v>
      </c>
    </row>
    <row r="49" spans="1:4" ht="56.25" x14ac:dyDescent="0.3">
      <c r="A49" s="37" t="s">
        <v>352</v>
      </c>
      <c r="B49" s="36" t="s">
        <v>237</v>
      </c>
      <c r="C49" s="101">
        <v>1400000</v>
      </c>
      <c r="D49" s="101">
        <v>1400000</v>
      </c>
    </row>
    <row r="50" spans="1:4" x14ac:dyDescent="0.3">
      <c r="A50" s="39"/>
      <c r="B50" s="40" t="s">
        <v>144</v>
      </c>
      <c r="C50" s="119">
        <f>C13+C38</f>
        <v>988053019.61000001</v>
      </c>
      <c r="D50" s="118">
        <f>D13+D38</f>
        <v>615717788</v>
      </c>
    </row>
    <row r="51" spans="1:4" x14ac:dyDescent="0.3">
      <c r="A51" s="41"/>
      <c r="B51" s="42"/>
      <c r="C51" s="154"/>
    </row>
    <row r="52" spans="1:4" x14ac:dyDescent="0.3">
      <c r="A52" s="41"/>
      <c r="B52" s="42"/>
      <c r="C52" s="154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91" zoomScaleNormal="100" zoomScaleSheetLayoutView="91" workbookViewId="0">
      <selection activeCell="C2" sqref="C2"/>
    </sheetView>
  </sheetViews>
  <sheetFormatPr defaultRowHeight="18.75" x14ac:dyDescent="0.3"/>
  <cols>
    <col min="1" max="1" width="5.42578125" style="155" customWidth="1"/>
    <col min="2" max="2" width="124.7109375" style="155" customWidth="1"/>
    <col min="3" max="3" width="20.28515625" style="157" customWidth="1"/>
  </cols>
  <sheetData>
    <row r="1" spans="1:3" x14ac:dyDescent="0.3">
      <c r="C1" s="156" t="s">
        <v>742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571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C8" s="93" t="s">
        <v>561</v>
      </c>
    </row>
    <row r="9" spans="1:3" x14ac:dyDescent="0.3">
      <c r="A9" s="211" t="s">
        <v>286</v>
      </c>
      <c r="B9" s="211"/>
    </row>
    <row r="10" spans="1:3" ht="15.75" customHeight="1" x14ac:dyDescent="0.3">
      <c r="A10" s="212" t="s">
        <v>572</v>
      </c>
      <c r="B10" s="212"/>
    </row>
    <row r="11" spans="1:3" x14ac:dyDescent="0.3">
      <c r="A11" s="158"/>
      <c r="B11" s="158"/>
      <c r="C11" s="77" t="s">
        <v>508</v>
      </c>
    </row>
    <row r="12" spans="1:3" ht="37.5" x14ac:dyDescent="0.3">
      <c r="A12" s="159" t="s">
        <v>333</v>
      </c>
      <c r="B12" s="160" t="s">
        <v>573</v>
      </c>
      <c r="C12" s="161" t="s">
        <v>284</v>
      </c>
    </row>
    <row r="13" spans="1:3" x14ac:dyDescent="0.3">
      <c r="A13" s="27">
        <v>1</v>
      </c>
      <c r="B13" s="32" t="s">
        <v>574</v>
      </c>
      <c r="C13" s="101">
        <v>93688855.319999993</v>
      </c>
    </row>
    <row r="14" spans="1:3" ht="78.75" customHeight="1" x14ac:dyDescent="0.3">
      <c r="A14" s="162">
        <v>2</v>
      </c>
      <c r="B14" s="195" t="s">
        <v>674</v>
      </c>
      <c r="C14" s="101">
        <v>643125.6</v>
      </c>
    </row>
    <row r="15" spans="1:3" ht="38.25" customHeight="1" x14ac:dyDescent="0.3">
      <c r="A15" s="162">
        <v>3</v>
      </c>
      <c r="B15" s="32" t="s">
        <v>575</v>
      </c>
      <c r="C15" s="101">
        <v>149247.45000000001</v>
      </c>
    </row>
    <row r="16" spans="1:3" ht="37.5" x14ac:dyDescent="0.3">
      <c r="A16" s="162">
        <v>4</v>
      </c>
      <c r="B16" s="32" t="s">
        <v>576</v>
      </c>
      <c r="C16" s="101">
        <v>17012317.57</v>
      </c>
    </row>
    <row r="17" spans="1:3" ht="37.5" x14ac:dyDescent="0.3">
      <c r="A17" s="162">
        <v>5</v>
      </c>
      <c r="B17" s="32" t="s">
        <v>577</v>
      </c>
      <c r="C17" s="101">
        <v>6100000</v>
      </c>
    </row>
    <row r="18" spans="1:3" ht="56.25" x14ac:dyDescent="0.3">
      <c r="A18" s="162">
        <v>6</v>
      </c>
      <c r="B18" s="32" t="s">
        <v>578</v>
      </c>
      <c r="C18" s="101">
        <v>9814327.4199999999</v>
      </c>
    </row>
    <row r="19" spans="1:3" ht="37.5" x14ac:dyDescent="0.3">
      <c r="A19" s="162">
        <v>7</v>
      </c>
      <c r="B19" s="32" t="s">
        <v>652</v>
      </c>
      <c r="C19" s="101">
        <v>32661326.539999999</v>
      </c>
    </row>
    <row r="20" spans="1:3" ht="75" x14ac:dyDescent="0.3">
      <c r="A20" s="162">
        <v>8</v>
      </c>
      <c r="B20" s="32" t="s">
        <v>579</v>
      </c>
      <c r="C20" s="101">
        <v>3223</v>
      </c>
    </row>
    <row r="21" spans="1:3" ht="56.25" x14ac:dyDescent="0.3">
      <c r="A21" s="162">
        <v>9</v>
      </c>
      <c r="B21" s="32" t="s">
        <v>580</v>
      </c>
      <c r="C21" s="101">
        <v>1938398.11</v>
      </c>
    </row>
    <row r="22" spans="1:3" ht="56.25" x14ac:dyDescent="0.3">
      <c r="A22" s="162">
        <v>10</v>
      </c>
      <c r="B22" s="32" t="s">
        <v>581</v>
      </c>
      <c r="C22" s="101">
        <v>8964759.3200000003</v>
      </c>
    </row>
    <row r="23" spans="1:3" ht="75" x14ac:dyDescent="0.3">
      <c r="A23" s="162">
        <v>11</v>
      </c>
      <c r="B23" s="32" t="s">
        <v>693</v>
      </c>
      <c r="C23" s="101">
        <v>5264000</v>
      </c>
    </row>
    <row r="24" spans="1:3" ht="37.5" x14ac:dyDescent="0.3">
      <c r="A24" s="162">
        <v>12</v>
      </c>
      <c r="B24" s="32" t="s">
        <v>582</v>
      </c>
      <c r="C24" s="101">
        <v>2743032</v>
      </c>
    </row>
    <row r="25" spans="1:3" ht="56.25" x14ac:dyDescent="0.3">
      <c r="A25" s="162">
        <v>13</v>
      </c>
      <c r="B25" s="32" t="s">
        <v>583</v>
      </c>
      <c r="C25" s="101">
        <v>18391450</v>
      </c>
    </row>
    <row r="26" spans="1:3" ht="56.25" x14ac:dyDescent="0.3">
      <c r="A26" s="162">
        <v>14</v>
      </c>
      <c r="B26" s="32" t="s">
        <v>584</v>
      </c>
      <c r="C26" s="101">
        <v>1181384</v>
      </c>
    </row>
    <row r="27" spans="1:3" ht="75.75" customHeight="1" x14ac:dyDescent="0.3">
      <c r="A27" s="162">
        <v>15</v>
      </c>
      <c r="B27" s="32" t="s">
        <v>585</v>
      </c>
      <c r="C27" s="101">
        <v>217765232</v>
      </c>
    </row>
    <row r="28" spans="1:3" ht="37.5" x14ac:dyDescent="0.3">
      <c r="A28" s="162">
        <v>16</v>
      </c>
      <c r="B28" s="32" t="s">
        <v>586</v>
      </c>
      <c r="C28" s="101">
        <v>774981</v>
      </c>
    </row>
    <row r="29" spans="1:3" ht="37.5" x14ac:dyDescent="0.3">
      <c r="A29" s="162">
        <v>17</v>
      </c>
      <c r="B29" s="32" t="s">
        <v>587</v>
      </c>
      <c r="C29" s="101">
        <v>765954</v>
      </c>
    </row>
    <row r="30" spans="1:3" ht="76.5" customHeight="1" x14ac:dyDescent="0.3">
      <c r="A30" s="162">
        <v>18</v>
      </c>
      <c r="B30" s="32" t="s">
        <v>588</v>
      </c>
      <c r="C30" s="101">
        <v>1882304.23</v>
      </c>
    </row>
    <row r="31" spans="1:3" ht="58.5" customHeight="1" x14ac:dyDescent="0.3">
      <c r="A31" s="162">
        <v>19</v>
      </c>
      <c r="B31" s="32" t="s">
        <v>589</v>
      </c>
      <c r="C31" s="101">
        <v>66503229</v>
      </c>
    </row>
    <row r="32" spans="1:3" ht="56.25" x14ac:dyDescent="0.3">
      <c r="A32" s="162">
        <v>20</v>
      </c>
      <c r="B32" s="32" t="s">
        <v>590</v>
      </c>
      <c r="C32" s="101">
        <v>316850</v>
      </c>
    </row>
    <row r="33" spans="1:3" ht="57.75" customHeight="1" x14ac:dyDescent="0.3">
      <c r="A33" s="162">
        <v>21</v>
      </c>
      <c r="B33" s="32" t="s">
        <v>591</v>
      </c>
      <c r="C33" s="101">
        <v>21463</v>
      </c>
    </row>
    <row r="34" spans="1:3" ht="39" customHeight="1" x14ac:dyDescent="0.3">
      <c r="A34" s="162">
        <v>22</v>
      </c>
      <c r="B34" s="32" t="s">
        <v>592</v>
      </c>
      <c r="C34" s="101">
        <v>1819318</v>
      </c>
    </row>
    <row r="35" spans="1:3" ht="56.25" x14ac:dyDescent="0.3">
      <c r="A35" s="162">
        <v>23</v>
      </c>
      <c r="B35" s="32" t="s">
        <v>593</v>
      </c>
      <c r="C35" s="101">
        <v>18314089.920000002</v>
      </c>
    </row>
    <row r="36" spans="1:3" ht="56.25" x14ac:dyDescent="0.3">
      <c r="A36" s="162">
        <v>24</v>
      </c>
      <c r="B36" s="32" t="s">
        <v>594</v>
      </c>
      <c r="C36" s="101">
        <v>14750882</v>
      </c>
    </row>
    <row r="37" spans="1:3" ht="56.25" x14ac:dyDescent="0.3">
      <c r="A37" s="162">
        <v>25</v>
      </c>
      <c r="B37" s="32" t="s">
        <v>595</v>
      </c>
      <c r="C37" s="101">
        <v>769864</v>
      </c>
    </row>
    <row r="38" spans="1:3" ht="56.25" x14ac:dyDescent="0.3">
      <c r="A38" s="162">
        <v>26</v>
      </c>
      <c r="B38" s="32" t="s">
        <v>694</v>
      </c>
      <c r="C38" s="101">
        <v>6405840</v>
      </c>
    </row>
    <row r="39" spans="1:3" ht="56.25" x14ac:dyDescent="0.3">
      <c r="A39" s="162">
        <v>27</v>
      </c>
      <c r="B39" s="32" t="s">
        <v>659</v>
      </c>
      <c r="C39" s="101">
        <v>2691416</v>
      </c>
    </row>
    <row r="40" spans="1:3" ht="56.25" x14ac:dyDescent="0.3">
      <c r="A40" s="162">
        <v>28</v>
      </c>
      <c r="B40" s="32" t="s">
        <v>695</v>
      </c>
      <c r="C40" s="101">
        <v>476325</v>
      </c>
    </row>
    <row r="41" spans="1:3" ht="37.5" x14ac:dyDescent="0.3">
      <c r="A41" s="162">
        <v>29</v>
      </c>
      <c r="B41" s="32" t="s">
        <v>729</v>
      </c>
      <c r="C41" s="101">
        <v>24173496</v>
      </c>
    </row>
    <row r="42" spans="1:3" x14ac:dyDescent="0.3">
      <c r="A42" s="162"/>
      <c r="B42" s="163" t="s">
        <v>144</v>
      </c>
      <c r="C42" s="118">
        <f>SUM(C13:C41)</f>
        <v>555986690.48000002</v>
      </c>
    </row>
  </sheetData>
  <mergeCells count="2">
    <mergeCell ref="A9:B9"/>
    <mergeCell ref="A10:B10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87" zoomScaleNormal="100" zoomScaleSheetLayoutView="87" workbookViewId="0">
      <selection activeCell="E15" sqref="E15"/>
    </sheetView>
  </sheetViews>
  <sheetFormatPr defaultRowHeight="18.75" x14ac:dyDescent="0.3"/>
  <cols>
    <col min="1" max="1" width="5.42578125" style="155" customWidth="1"/>
    <col min="2" max="2" width="124" style="155" customWidth="1"/>
    <col min="3" max="3" width="20.42578125" style="155" customWidth="1"/>
    <col min="4" max="4" width="20" style="167" customWidth="1"/>
  </cols>
  <sheetData>
    <row r="1" spans="1:4" x14ac:dyDescent="0.3">
      <c r="D1" s="93" t="s">
        <v>564</v>
      </c>
    </row>
    <row r="2" spans="1:4" x14ac:dyDescent="0.3">
      <c r="D2" s="93" t="s">
        <v>393</v>
      </c>
    </row>
    <row r="3" spans="1:4" x14ac:dyDescent="0.3">
      <c r="D3" s="93" t="s">
        <v>708</v>
      </c>
    </row>
    <row r="4" spans="1:4" x14ac:dyDescent="0.3">
      <c r="D4" s="93"/>
    </row>
    <row r="5" spans="1:4" x14ac:dyDescent="0.3">
      <c r="D5" s="93" t="s">
        <v>596</v>
      </c>
    </row>
    <row r="6" spans="1:4" x14ac:dyDescent="0.3">
      <c r="D6" s="93" t="s">
        <v>559</v>
      </c>
    </row>
    <row r="7" spans="1:4" x14ac:dyDescent="0.3">
      <c r="D7" s="93" t="s">
        <v>560</v>
      </c>
    </row>
    <row r="8" spans="1:4" x14ac:dyDescent="0.3">
      <c r="D8" s="93" t="s">
        <v>561</v>
      </c>
    </row>
    <row r="9" spans="1:4" x14ac:dyDescent="0.3">
      <c r="A9" s="213" t="s">
        <v>286</v>
      </c>
      <c r="B9" s="213"/>
      <c r="C9" s="213"/>
      <c r="D9" s="213"/>
    </row>
    <row r="10" spans="1:4" x14ac:dyDescent="0.3">
      <c r="A10" s="214" t="s">
        <v>597</v>
      </c>
      <c r="B10" s="214"/>
      <c r="C10" s="214"/>
      <c r="D10" s="214"/>
    </row>
    <row r="11" spans="1:4" x14ac:dyDescent="0.3">
      <c r="A11" s="164"/>
      <c r="B11" s="164"/>
      <c r="D11" s="77" t="s">
        <v>508</v>
      </c>
    </row>
    <row r="12" spans="1:4" ht="37.5" x14ac:dyDescent="0.3">
      <c r="A12" s="159" t="s">
        <v>333</v>
      </c>
      <c r="B12" s="160" t="s">
        <v>598</v>
      </c>
      <c r="C12" s="28" t="s">
        <v>566</v>
      </c>
      <c r="D12" s="28" t="s">
        <v>567</v>
      </c>
    </row>
    <row r="13" spans="1:4" ht="39.75" customHeight="1" x14ac:dyDescent="0.3">
      <c r="A13" s="165">
        <v>1</v>
      </c>
      <c r="B13" s="32" t="s">
        <v>599</v>
      </c>
      <c r="C13" s="117">
        <v>3157619</v>
      </c>
      <c r="D13" s="117">
        <v>0</v>
      </c>
    </row>
    <row r="14" spans="1:4" ht="39.75" customHeight="1" x14ac:dyDescent="0.3">
      <c r="A14" s="165">
        <v>2</v>
      </c>
      <c r="B14" s="32" t="s">
        <v>667</v>
      </c>
      <c r="C14" s="117">
        <v>155994081.63999999</v>
      </c>
      <c r="D14" s="117">
        <v>0</v>
      </c>
    </row>
    <row r="15" spans="1:4" ht="75" x14ac:dyDescent="0.3">
      <c r="A15" s="165">
        <v>3</v>
      </c>
      <c r="B15" s="32" t="s">
        <v>745</v>
      </c>
      <c r="C15" s="117">
        <v>206501842.47</v>
      </c>
      <c r="D15" s="117">
        <v>0</v>
      </c>
    </row>
    <row r="16" spans="1:4" ht="56.25" x14ac:dyDescent="0.3">
      <c r="A16" s="165">
        <v>4</v>
      </c>
      <c r="B16" s="32" t="s">
        <v>600</v>
      </c>
      <c r="C16" s="166">
        <v>1400000</v>
      </c>
      <c r="D16" s="166">
        <v>1400000</v>
      </c>
    </row>
    <row r="17" spans="1:4" ht="57" customHeight="1" x14ac:dyDescent="0.3">
      <c r="A17" s="165">
        <v>5</v>
      </c>
      <c r="B17" s="32" t="s">
        <v>601</v>
      </c>
      <c r="C17" s="166">
        <v>18391450</v>
      </c>
      <c r="D17" s="166">
        <v>18391450</v>
      </c>
    </row>
    <row r="18" spans="1:4" ht="57" customHeight="1" x14ac:dyDescent="0.3">
      <c r="A18" s="165">
        <v>6</v>
      </c>
      <c r="B18" s="32" t="s">
        <v>602</v>
      </c>
      <c r="C18" s="166">
        <v>1171216</v>
      </c>
      <c r="D18" s="166">
        <v>1171216</v>
      </c>
    </row>
    <row r="19" spans="1:4" ht="75.75" customHeight="1" x14ac:dyDescent="0.3">
      <c r="A19" s="165">
        <v>7</v>
      </c>
      <c r="B19" s="32" t="s">
        <v>603</v>
      </c>
      <c r="C19" s="166">
        <v>217192772</v>
      </c>
      <c r="D19" s="166">
        <v>217192772</v>
      </c>
    </row>
    <row r="20" spans="1:4" ht="56.25" x14ac:dyDescent="0.3">
      <c r="A20" s="165">
        <v>8</v>
      </c>
      <c r="B20" s="32" t="s">
        <v>604</v>
      </c>
      <c r="C20" s="166">
        <v>768474</v>
      </c>
      <c r="D20" s="166">
        <v>768474</v>
      </c>
    </row>
    <row r="21" spans="1:4" ht="56.25" x14ac:dyDescent="0.3">
      <c r="A21" s="165">
        <v>9</v>
      </c>
      <c r="B21" s="32" t="s">
        <v>605</v>
      </c>
      <c r="C21" s="166">
        <v>759387</v>
      </c>
      <c r="D21" s="166">
        <v>759387</v>
      </c>
    </row>
    <row r="22" spans="1:4" ht="94.5" customHeight="1" x14ac:dyDescent="0.3">
      <c r="A22" s="165">
        <v>10</v>
      </c>
      <c r="B22" s="32" t="s">
        <v>606</v>
      </c>
      <c r="C22" s="166">
        <v>4146291</v>
      </c>
      <c r="D22" s="166">
        <v>4146291</v>
      </c>
    </row>
    <row r="23" spans="1:4" ht="57" customHeight="1" x14ac:dyDescent="0.3">
      <c r="A23" s="165">
        <v>11</v>
      </c>
      <c r="B23" s="32" t="s">
        <v>607</v>
      </c>
      <c r="C23" s="166">
        <v>12938943</v>
      </c>
      <c r="D23" s="166">
        <v>12938943</v>
      </c>
    </row>
    <row r="24" spans="1:4" ht="57.75" customHeight="1" x14ac:dyDescent="0.3">
      <c r="A24" s="165">
        <v>12</v>
      </c>
      <c r="B24" s="32" t="s">
        <v>608</v>
      </c>
      <c r="C24" s="166">
        <v>66503229</v>
      </c>
      <c r="D24" s="166">
        <v>66503229</v>
      </c>
    </row>
    <row r="25" spans="1:4" ht="75.75" customHeight="1" x14ac:dyDescent="0.3">
      <c r="A25" s="165">
        <v>13</v>
      </c>
      <c r="B25" s="32" t="s">
        <v>609</v>
      </c>
      <c r="C25" s="166">
        <v>3358058</v>
      </c>
      <c r="D25" s="166">
        <v>3358058</v>
      </c>
    </row>
    <row r="26" spans="1:4" ht="55.5" customHeight="1" x14ac:dyDescent="0.3">
      <c r="A26" s="165">
        <v>14</v>
      </c>
      <c r="B26" s="32" t="s">
        <v>610</v>
      </c>
      <c r="C26" s="166">
        <v>374490</v>
      </c>
      <c r="D26" s="166">
        <v>374490</v>
      </c>
    </row>
    <row r="27" spans="1:4" ht="76.5" customHeight="1" x14ac:dyDescent="0.3">
      <c r="A27" s="165">
        <v>15</v>
      </c>
      <c r="B27" s="32" t="s">
        <v>611</v>
      </c>
      <c r="C27" s="166">
        <v>22997</v>
      </c>
      <c r="D27" s="166">
        <v>246362</v>
      </c>
    </row>
    <row r="28" spans="1:4" ht="57" customHeight="1" x14ac:dyDescent="0.3">
      <c r="A28" s="165">
        <v>16</v>
      </c>
      <c r="B28" s="32" t="s">
        <v>612</v>
      </c>
      <c r="C28" s="166">
        <v>2840000</v>
      </c>
      <c r="D28" s="166">
        <v>2840000</v>
      </c>
    </row>
    <row r="29" spans="1:4" ht="77.25" customHeight="1" x14ac:dyDescent="0.3">
      <c r="A29" s="165">
        <v>17</v>
      </c>
      <c r="B29" s="32" t="s">
        <v>613</v>
      </c>
      <c r="C29" s="166">
        <v>3223</v>
      </c>
      <c r="D29" s="166">
        <v>3223</v>
      </c>
    </row>
    <row r="30" spans="1:4" ht="57.75" customHeight="1" x14ac:dyDescent="0.3">
      <c r="A30" s="165">
        <v>18</v>
      </c>
      <c r="B30" s="32" t="s">
        <v>614</v>
      </c>
      <c r="C30" s="166">
        <v>11109571</v>
      </c>
      <c r="D30" s="166">
        <v>11109571</v>
      </c>
    </row>
    <row r="31" spans="1:4" ht="56.25" x14ac:dyDescent="0.3">
      <c r="A31" s="165">
        <v>19</v>
      </c>
      <c r="B31" s="32" t="s">
        <v>615</v>
      </c>
      <c r="C31" s="166">
        <v>1804088</v>
      </c>
      <c r="D31" s="166">
        <v>1804088</v>
      </c>
    </row>
    <row r="32" spans="1:4" ht="55.5" customHeight="1" x14ac:dyDescent="0.3">
      <c r="A32" s="165">
        <v>20</v>
      </c>
      <c r="B32" s="32" t="s">
        <v>594</v>
      </c>
      <c r="C32" s="166">
        <v>21692673</v>
      </c>
      <c r="D32" s="166">
        <v>22415048</v>
      </c>
    </row>
    <row r="33" spans="1:4" ht="56.25" x14ac:dyDescent="0.3">
      <c r="B33" s="32" t="s">
        <v>595</v>
      </c>
      <c r="C33" s="166">
        <v>800660</v>
      </c>
      <c r="D33" s="166">
        <v>832686</v>
      </c>
    </row>
    <row r="34" spans="1:4" x14ac:dyDescent="0.3">
      <c r="A34" s="165"/>
      <c r="B34" s="163" t="s">
        <v>144</v>
      </c>
      <c r="C34" s="118">
        <f>SUM(C13:C33)</f>
        <v>730931065.11000001</v>
      </c>
      <c r="D34" s="118">
        <f>SUM(D13:D33)</f>
        <v>366255288</v>
      </c>
    </row>
  </sheetData>
  <mergeCells count="2">
    <mergeCell ref="A9:D9"/>
    <mergeCell ref="A10:D10"/>
  </mergeCells>
  <pageMargins left="0.51181102362204722" right="0.51181102362204722" top="0.35433070866141736" bottom="0.35433070866141736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9"/>
  <sheetViews>
    <sheetView view="pageBreakPreview" zoomScaleNormal="100" zoomScaleSheetLayoutView="100" workbookViewId="0">
      <selection activeCell="F14" sqref="F14"/>
    </sheetView>
  </sheetViews>
  <sheetFormatPr defaultRowHeight="18.75" outlineLevelRow="7" x14ac:dyDescent="0.3"/>
  <cols>
    <col min="1" max="1" width="110.85546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0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93" t="s">
        <v>302</v>
      </c>
    </row>
    <row r="2" spans="1:11" x14ac:dyDescent="0.3">
      <c r="F2" s="93" t="s">
        <v>393</v>
      </c>
    </row>
    <row r="3" spans="1:11" x14ac:dyDescent="0.3">
      <c r="F3" s="93" t="s">
        <v>708</v>
      </c>
    </row>
    <row r="4" spans="1:11" x14ac:dyDescent="0.3">
      <c r="F4" s="93"/>
    </row>
    <row r="5" spans="1:11" x14ac:dyDescent="0.3">
      <c r="F5" s="93" t="s">
        <v>301</v>
      </c>
    </row>
    <row r="6" spans="1:11" x14ac:dyDescent="0.3">
      <c r="F6" s="93" t="s">
        <v>559</v>
      </c>
    </row>
    <row r="7" spans="1:11" x14ac:dyDescent="0.3">
      <c r="F7" s="93" t="s">
        <v>560</v>
      </c>
    </row>
    <row r="8" spans="1:11" x14ac:dyDescent="0.3">
      <c r="F8" s="93" t="s">
        <v>561</v>
      </c>
    </row>
    <row r="9" spans="1:11" s="1" customFormat="1" x14ac:dyDescent="0.3">
      <c r="A9" s="215" t="s">
        <v>285</v>
      </c>
      <c r="B9" s="215"/>
      <c r="C9" s="215"/>
      <c r="D9" s="215"/>
      <c r="E9" s="215"/>
      <c r="F9" s="215"/>
      <c r="G9" s="87"/>
      <c r="H9" s="87"/>
      <c r="I9" s="87"/>
      <c r="J9" s="87"/>
      <c r="K9" s="87"/>
    </row>
    <row r="10" spans="1:11" s="1" customFormat="1" ht="18" customHeight="1" x14ac:dyDescent="0.3">
      <c r="A10" s="214" t="s">
        <v>730</v>
      </c>
      <c r="B10" s="214"/>
      <c r="C10" s="214"/>
      <c r="D10" s="214"/>
      <c r="E10" s="214"/>
      <c r="F10" s="214"/>
      <c r="G10" s="87"/>
      <c r="H10" s="87"/>
      <c r="I10" s="87"/>
      <c r="J10" s="87"/>
      <c r="K10" s="87"/>
    </row>
    <row r="11" spans="1:11" s="1" customFormat="1" ht="18" customHeight="1" x14ac:dyDescent="0.3">
      <c r="A11" s="214" t="s">
        <v>731</v>
      </c>
      <c r="B11" s="214"/>
      <c r="C11" s="214"/>
      <c r="D11" s="214"/>
      <c r="E11" s="214"/>
      <c r="F11" s="214"/>
      <c r="G11" s="87"/>
      <c r="H11" s="87"/>
      <c r="I11" s="87"/>
      <c r="J11" s="87"/>
      <c r="K11" s="87"/>
    </row>
    <row r="12" spans="1:11" s="1" customFormat="1" x14ac:dyDescent="0.3">
      <c r="A12" s="44"/>
      <c r="B12" s="76"/>
      <c r="C12" s="76"/>
      <c r="D12" s="76"/>
      <c r="E12" s="76"/>
      <c r="F12" s="46" t="s">
        <v>508</v>
      </c>
      <c r="G12" s="87"/>
      <c r="H12" s="87"/>
      <c r="I12" s="87"/>
      <c r="J12" s="87"/>
      <c r="K12" s="87"/>
    </row>
    <row r="13" spans="1:11" ht="37.5" x14ac:dyDescent="0.25">
      <c r="A13" s="47" t="s">
        <v>0</v>
      </c>
      <c r="B13" s="48" t="s">
        <v>1</v>
      </c>
      <c r="C13" s="48" t="s">
        <v>2</v>
      </c>
      <c r="D13" s="48" t="s">
        <v>3</v>
      </c>
      <c r="E13" s="48" t="s">
        <v>4</v>
      </c>
      <c r="F13" s="102" t="s">
        <v>240</v>
      </c>
    </row>
    <row r="14" spans="1:11" s="3" customFormat="1" ht="37.5" x14ac:dyDescent="0.25">
      <c r="A14" s="49" t="s">
        <v>5</v>
      </c>
      <c r="B14" s="50" t="s">
        <v>6</v>
      </c>
      <c r="C14" s="50" t="s">
        <v>7</v>
      </c>
      <c r="D14" s="50" t="s">
        <v>145</v>
      </c>
      <c r="E14" s="50" t="s">
        <v>8</v>
      </c>
      <c r="F14" s="107">
        <f>F15+F31</f>
        <v>36561920</v>
      </c>
      <c r="G14" s="9"/>
      <c r="H14" s="9"/>
      <c r="I14" s="9"/>
      <c r="J14" s="9"/>
      <c r="K14" s="9"/>
    </row>
    <row r="15" spans="1:11" outlineLevel="1" x14ac:dyDescent="0.25">
      <c r="A15" s="51" t="s">
        <v>9</v>
      </c>
      <c r="B15" s="52" t="s">
        <v>6</v>
      </c>
      <c r="C15" s="52" t="s">
        <v>10</v>
      </c>
      <c r="D15" s="52" t="s">
        <v>145</v>
      </c>
      <c r="E15" s="52" t="s">
        <v>8</v>
      </c>
      <c r="F15" s="103">
        <f t="shared" ref="F15" si="0">F16+F25</f>
        <v>8138368</v>
      </c>
    </row>
    <row r="16" spans="1:11" ht="37.5" outlineLevel="2" x14ac:dyDescent="0.25">
      <c r="A16" s="51" t="s">
        <v>11</v>
      </c>
      <c r="B16" s="52" t="s">
        <v>6</v>
      </c>
      <c r="C16" s="52" t="s">
        <v>12</v>
      </c>
      <c r="D16" s="52" t="s">
        <v>145</v>
      </c>
      <c r="E16" s="52" t="s">
        <v>8</v>
      </c>
      <c r="F16" s="103">
        <f t="shared" ref="F16:F17" si="1">F17</f>
        <v>7653116</v>
      </c>
    </row>
    <row r="17" spans="1:11" outlineLevel="4" x14ac:dyDescent="0.25">
      <c r="A17" s="51" t="s">
        <v>154</v>
      </c>
      <c r="B17" s="52" t="s">
        <v>6</v>
      </c>
      <c r="C17" s="52" t="s">
        <v>12</v>
      </c>
      <c r="D17" s="52" t="s">
        <v>146</v>
      </c>
      <c r="E17" s="52" t="s">
        <v>8</v>
      </c>
      <c r="F17" s="103">
        <f t="shared" si="1"/>
        <v>7653116</v>
      </c>
    </row>
    <row r="18" spans="1:11" ht="37.5" outlineLevel="5" x14ac:dyDescent="0.25">
      <c r="A18" s="51" t="s">
        <v>13</v>
      </c>
      <c r="B18" s="52" t="s">
        <v>6</v>
      </c>
      <c r="C18" s="52" t="s">
        <v>12</v>
      </c>
      <c r="D18" s="52" t="s">
        <v>147</v>
      </c>
      <c r="E18" s="52" t="s">
        <v>8</v>
      </c>
      <c r="F18" s="103">
        <f t="shared" ref="F18" si="2">F19+F21+F23</f>
        <v>7653116</v>
      </c>
    </row>
    <row r="19" spans="1:11" ht="56.25" outlineLevel="6" x14ac:dyDescent="0.25">
      <c r="A19" s="51" t="s">
        <v>14</v>
      </c>
      <c r="B19" s="52" t="s">
        <v>6</v>
      </c>
      <c r="C19" s="52" t="s">
        <v>12</v>
      </c>
      <c r="D19" s="52" t="s">
        <v>147</v>
      </c>
      <c r="E19" s="52" t="s">
        <v>15</v>
      </c>
      <c r="F19" s="103">
        <f t="shared" ref="F19" si="3">F20</f>
        <v>7461716</v>
      </c>
    </row>
    <row r="20" spans="1:11" outlineLevel="7" x14ac:dyDescent="0.25">
      <c r="A20" s="51" t="s">
        <v>16</v>
      </c>
      <c r="B20" s="52" t="s">
        <v>6</v>
      </c>
      <c r="C20" s="52" t="s">
        <v>12</v>
      </c>
      <c r="D20" s="52" t="s">
        <v>147</v>
      </c>
      <c r="E20" s="52" t="s">
        <v>17</v>
      </c>
      <c r="F20" s="104">
        <v>7461716</v>
      </c>
    </row>
    <row r="21" spans="1:11" outlineLevel="6" x14ac:dyDescent="0.25">
      <c r="A21" s="51" t="s">
        <v>18</v>
      </c>
      <c r="B21" s="52" t="s">
        <v>6</v>
      </c>
      <c r="C21" s="52" t="s">
        <v>12</v>
      </c>
      <c r="D21" s="52" t="s">
        <v>147</v>
      </c>
      <c r="E21" s="52" t="s">
        <v>19</v>
      </c>
      <c r="F21" s="103">
        <f t="shared" ref="F21" si="4">F22</f>
        <v>190400</v>
      </c>
    </row>
    <row r="22" spans="1:11" ht="20.25" customHeight="1" outlineLevel="7" x14ac:dyDescent="0.25">
      <c r="A22" s="51" t="s">
        <v>20</v>
      </c>
      <c r="B22" s="52" t="s">
        <v>6</v>
      </c>
      <c r="C22" s="52" t="s">
        <v>12</v>
      </c>
      <c r="D22" s="52" t="s">
        <v>147</v>
      </c>
      <c r="E22" s="52" t="s">
        <v>21</v>
      </c>
      <c r="F22" s="100">
        <v>190400</v>
      </c>
    </row>
    <row r="23" spans="1:11" outlineLevel="6" x14ac:dyDescent="0.25">
      <c r="A23" s="51" t="s">
        <v>22</v>
      </c>
      <c r="B23" s="52" t="s">
        <v>6</v>
      </c>
      <c r="C23" s="52" t="s">
        <v>12</v>
      </c>
      <c r="D23" s="52" t="s">
        <v>147</v>
      </c>
      <c r="E23" s="52" t="s">
        <v>23</v>
      </c>
      <c r="F23" s="103">
        <f t="shared" ref="F23" si="5">F24</f>
        <v>1000</v>
      </c>
    </row>
    <row r="24" spans="1:11" outlineLevel="7" x14ac:dyDescent="0.25">
      <c r="A24" s="51" t="s">
        <v>24</v>
      </c>
      <c r="B24" s="52" t="s">
        <v>6</v>
      </c>
      <c r="C24" s="52" t="s">
        <v>12</v>
      </c>
      <c r="D24" s="52" t="s">
        <v>147</v>
      </c>
      <c r="E24" s="52" t="s">
        <v>25</v>
      </c>
      <c r="F24" s="100">
        <v>1000</v>
      </c>
    </row>
    <row r="25" spans="1:11" outlineLevel="2" x14ac:dyDescent="0.25">
      <c r="A25" s="51" t="s">
        <v>26</v>
      </c>
      <c r="B25" s="52" t="s">
        <v>6</v>
      </c>
      <c r="C25" s="52" t="s">
        <v>27</v>
      </c>
      <c r="D25" s="52" t="s">
        <v>145</v>
      </c>
      <c r="E25" s="52" t="s">
        <v>8</v>
      </c>
      <c r="F25" s="103">
        <f>F26</f>
        <v>485252</v>
      </c>
    </row>
    <row r="26" spans="1:11" s="89" customFormat="1" ht="37.5" outlineLevel="7" x14ac:dyDescent="0.25">
      <c r="A26" s="88" t="s">
        <v>544</v>
      </c>
      <c r="B26" s="52" t="s">
        <v>6</v>
      </c>
      <c r="C26" s="52" t="s">
        <v>27</v>
      </c>
      <c r="D26" s="72" t="s">
        <v>402</v>
      </c>
      <c r="E26" s="72" t="s">
        <v>8</v>
      </c>
      <c r="F26" s="106">
        <f t="shared" ref="F26:F29" si="6">F27</f>
        <v>485252</v>
      </c>
      <c r="G26" s="90"/>
      <c r="H26" s="90"/>
      <c r="I26" s="90"/>
      <c r="J26" s="90"/>
      <c r="K26" s="90"/>
    </row>
    <row r="27" spans="1:11" ht="18.75" customHeight="1" outlineLevel="7" x14ac:dyDescent="0.25">
      <c r="A27" s="98" t="s">
        <v>403</v>
      </c>
      <c r="B27" s="52" t="s">
        <v>6</v>
      </c>
      <c r="C27" s="52" t="s">
        <v>27</v>
      </c>
      <c r="D27" s="52" t="s">
        <v>404</v>
      </c>
      <c r="E27" s="52" t="s">
        <v>8</v>
      </c>
      <c r="F27" s="100">
        <f t="shared" si="6"/>
        <v>485252</v>
      </c>
    </row>
    <row r="28" spans="1:11" ht="37.5" outlineLevel="5" x14ac:dyDescent="0.25">
      <c r="A28" s="51" t="s">
        <v>28</v>
      </c>
      <c r="B28" s="52" t="s">
        <v>6</v>
      </c>
      <c r="C28" s="52" t="s">
        <v>27</v>
      </c>
      <c r="D28" s="52" t="s">
        <v>420</v>
      </c>
      <c r="E28" s="52" t="s">
        <v>8</v>
      </c>
      <c r="F28" s="103">
        <f t="shared" si="6"/>
        <v>485252</v>
      </c>
    </row>
    <row r="29" spans="1:11" outlineLevel="6" x14ac:dyDescent="0.25">
      <c r="A29" s="51" t="s">
        <v>18</v>
      </c>
      <c r="B29" s="52" t="s">
        <v>6</v>
      </c>
      <c r="C29" s="52" t="s">
        <v>27</v>
      </c>
      <c r="D29" s="52" t="s">
        <v>420</v>
      </c>
      <c r="E29" s="52" t="s">
        <v>19</v>
      </c>
      <c r="F29" s="103">
        <f t="shared" si="6"/>
        <v>485252</v>
      </c>
    </row>
    <row r="30" spans="1:11" ht="21" customHeight="1" outlineLevel="7" x14ac:dyDescent="0.25">
      <c r="A30" s="51" t="s">
        <v>20</v>
      </c>
      <c r="B30" s="52" t="s">
        <v>6</v>
      </c>
      <c r="C30" s="52" t="s">
        <v>27</v>
      </c>
      <c r="D30" s="52" t="s">
        <v>420</v>
      </c>
      <c r="E30" s="52" t="s">
        <v>21</v>
      </c>
      <c r="F30" s="100">
        <f>515252-30000</f>
        <v>485252</v>
      </c>
    </row>
    <row r="31" spans="1:11" ht="37.5" outlineLevel="1" x14ac:dyDescent="0.25">
      <c r="A31" s="51" t="s">
        <v>31</v>
      </c>
      <c r="B31" s="52" t="s">
        <v>6</v>
      </c>
      <c r="C31" s="52" t="s">
        <v>32</v>
      </c>
      <c r="D31" s="52" t="s">
        <v>145</v>
      </c>
      <c r="E31" s="52" t="s">
        <v>8</v>
      </c>
      <c r="F31" s="103">
        <f>F32+F41</f>
        <v>28423552</v>
      </c>
    </row>
    <row r="32" spans="1:11" ht="37.5" outlineLevel="2" x14ac:dyDescent="0.25">
      <c r="A32" s="51" t="s">
        <v>33</v>
      </c>
      <c r="B32" s="52" t="s">
        <v>6</v>
      </c>
      <c r="C32" s="52" t="s">
        <v>34</v>
      </c>
      <c r="D32" s="52" t="s">
        <v>145</v>
      </c>
      <c r="E32" s="52" t="s">
        <v>8</v>
      </c>
      <c r="F32" s="103">
        <f t="shared" ref="F32:F33" si="7">F33</f>
        <v>20013312</v>
      </c>
    </row>
    <row r="33" spans="1:11" s="89" customFormat="1" ht="37.5" outlineLevel="3" x14ac:dyDescent="0.25">
      <c r="A33" s="88" t="s">
        <v>534</v>
      </c>
      <c r="B33" s="72" t="s">
        <v>6</v>
      </c>
      <c r="C33" s="72" t="s">
        <v>34</v>
      </c>
      <c r="D33" s="72" t="s">
        <v>406</v>
      </c>
      <c r="E33" s="72" t="s">
        <v>8</v>
      </c>
      <c r="F33" s="105">
        <f t="shared" si="7"/>
        <v>20013312</v>
      </c>
      <c r="G33" s="90"/>
      <c r="H33" s="90"/>
      <c r="I33" s="90"/>
      <c r="J33" s="90"/>
      <c r="K33" s="90"/>
    </row>
    <row r="34" spans="1:11" ht="37.5" outlineLevel="3" x14ac:dyDescent="0.25">
      <c r="A34" s="54" t="s">
        <v>257</v>
      </c>
      <c r="B34" s="52" t="s">
        <v>6</v>
      </c>
      <c r="C34" s="52" t="s">
        <v>34</v>
      </c>
      <c r="D34" s="52" t="s">
        <v>407</v>
      </c>
      <c r="E34" s="52" t="s">
        <v>8</v>
      </c>
      <c r="F34" s="103">
        <f t="shared" ref="F34" si="8">F35+F38</f>
        <v>20013312</v>
      </c>
    </row>
    <row r="35" spans="1:11" outlineLevel="5" x14ac:dyDescent="0.25">
      <c r="A35" s="51" t="s">
        <v>408</v>
      </c>
      <c r="B35" s="52" t="s">
        <v>6</v>
      </c>
      <c r="C35" s="52" t="s">
        <v>34</v>
      </c>
      <c r="D35" s="52" t="s">
        <v>409</v>
      </c>
      <c r="E35" s="52" t="s">
        <v>8</v>
      </c>
      <c r="F35" s="103">
        <f t="shared" ref="F35:F36" si="9">F36</f>
        <v>1621862</v>
      </c>
    </row>
    <row r="36" spans="1:11" outlineLevel="6" x14ac:dyDescent="0.25">
      <c r="A36" s="51" t="s">
        <v>29</v>
      </c>
      <c r="B36" s="52" t="s">
        <v>6</v>
      </c>
      <c r="C36" s="52" t="s">
        <v>34</v>
      </c>
      <c r="D36" s="52" t="s">
        <v>409</v>
      </c>
      <c r="E36" s="52" t="s">
        <v>30</v>
      </c>
      <c r="F36" s="103">
        <f t="shared" si="9"/>
        <v>1621862</v>
      </c>
    </row>
    <row r="37" spans="1:11" outlineLevel="7" x14ac:dyDescent="0.25">
      <c r="A37" s="51" t="s">
        <v>35</v>
      </c>
      <c r="B37" s="52" t="s">
        <v>6</v>
      </c>
      <c r="C37" s="52" t="s">
        <v>34</v>
      </c>
      <c r="D37" s="52" t="s">
        <v>409</v>
      </c>
      <c r="E37" s="52" t="s">
        <v>36</v>
      </c>
      <c r="F37" s="100">
        <v>1621862</v>
      </c>
    </row>
    <row r="38" spans="1:11" ht="56.25" outlineLevel="7" x14ac:dyDescent="0.25">
      <c r="A38" s="51" t="s">
        <v>410</v>
      </c>
      <c r="B38" s="52" t="s">
        <v>6</v>
      </c>
      <c r="C38" s="52" t="s">
        <v>34</v>
      </c>
      <c r="D38" s="52" t="s">
        <v>411</v>
      </c>
      <c r="E38" s="52" t="s">
        <v>8</v>
      </c>
      <c r="F38" s="100">
        <f t="shared" ref="F38:F39" si="10">F39</f>
        <v>18391450</v>
      </c>
    </row>
    <row r="39" spans="1:11" outlineLevel="7" x14ac:dyDescent="0.25">
      <c r="A39" s="51" t="s">
        <v>29</v>
      </c>
      <c r="B39" s="52" t="s">
        <v>6</v>
      </c>
      <c r="C39" s="52" t="s">
        <v>34</v>
      </c>
      <c r="D39" s="52" t="s">
        <v>411</v>
      </c>
      <c r="E39" s="52" t="s">
        <v>30</v>
      </c>
      <c r="F39" s="100">
        <f t="shared" si="10"/>
        <v>18391450</v>
      </c>
    </row>
    <row r="40" spans="1:11" outlineLevel="7" x14ac:dyDescent="0.25">
      <c r="A40" s="51" t="s">
        <v>35</v>
      </c>
      <c r="B40" s="52" t="s">
        <v>6</v>
      </c>
      <c r="C40" s="52" t="s">
        <v>34</v>
      </c>
      <c r="D40" s="52" t="s">
        <v>411</v>
      </c>
      <c r="E40" s="52" t="s">
        <v>36</v>
      </c>
      <c r="F40" s="100">
        <v>18391450</v>
      </c>
    </row>
    <row r="41" spans="1:11" ht="20.25" customHeight="1" outlineLevel="7" x14ac:dyDescent="0.25">
      <c r="A41" s="51" t="s">
        <v>551</v>
      </c>
      <c r="B41" s="52" t="s">
        <v>6</v>
      </c>
      <c r="C41" s="52" t="s">
        <v>552</v>
      </c>
      <c r="D41" s="52" t="s">
        <v>145</v>
      </c>
      <c r="E41" s="52" t="s">
        <v>8</v>
      </c>
      <c r="F41" s="100">
        <f>F42</f>
        <v>8410240</v>
      </c>
    </row>
    <row r="42" spans="1:11" ht="37.5" outlineLevel="7" x14ac:dyDescent="0.25">
      <c r="A42" s="88" t="s">
        <v>534</v>
      </c>
      <c r="B42" s="72" t="s">
        <v>6</v>
      </c>
      <c r="C42" s="72" t="s">
        <v>552</v>
      </c>
      <c r="D42" s="72" t="s">
        <v>406</v>
      </c>
      <c r="E42" s="72" t="s">
        <v>8</v>
      </c>
      <c r="F42" s="100">
        <f>F43</f>
        <v>8410240</v>
      </c>
    </row>
    <row r="43" spans="1:11" ht="37.5" outlineLevel="7" x14ac:dyDescent="0.25">
      <c r="A43" s="54" t="s">
        <v>257</v>
      </c>
      <c r="B43" s="52" t="s">
        <v>6</v>
      </c>
      <c r="C43" s="52" t="s">
        <v>552</v>
      </c>
      <c r="D43" s="52" t="s">
        <v>407</v>
      </c>
      <c r="E43" s="52" t="s">
        <v>8</v>
      </c>
      <c r="F43" s="100">
        <f>F44</f>
        <v>8410240</v>
      </c>
    </row>
    <row r="44" spans="1:11" ht="38.25" customHeight="1" outlineLevel="7" x14ac:dyDescent="0.25">
      <c r="A44" s="145" t="s">
        <v>553</v>
      </c>
      <c r="B44" s="52" t="s">
        <v>6</v>
      </c>
      <c r="C44" s="52" t="s">
        <v>552</v>
      </c>
      <c r="D44" s="52">
        <v>1695680110</v>
      </c>
      <c r="E44" s="52" t="s">
        <v>8</v>
      </c>
      <c r="F44" s="100">
        <f>F45</f>
        <v>8410240</v>
      </c>
    </row>
    <row r="45" spans="1:11" outlineLevel="7" x14ac:dyDescent="0.25">
      <c r="A45" s="51" t="s">
        <v>29</v>
      </c>
      <c r="B45" s="52" t="s">
        <v>6</v>
      </c>
      <c r="C45" s="52" t="s">
        <v>552</v>
      </c>
      <c r="D45" s="146">
        <v>1695680110</v>
      </c>
      <c r="E45" s="52" t="s">
        <v>30</v>
      </c>
      <c r="F45" s="100">
        <f>F46</f>
        <v>8410240</v>
      </c>
    </row>
    <row r="46" spans="1:11" ht="20.25" customHeight="1" outlineLevel="7" x14ac:dyDescent="0.25">
      <c r="A46" s="51" t="s">
        <v>554</v>
      </c>
      <c r="B46" s="52" t="s">
        <v>6</v>
      </c>
      <c r="C46" s="52" t="s">
        <v>552</v>
      </c>
      <c r="D46" s="146">
        <v>1695680110</v>
      </c>
      <c r="E46" s="52" t="s">
        <v>359</v>
      </c>
      <c r="F46" s="100">
        <v>8410240</v>
      </c>
    </row>
    <row r="47" spans="1:11" s="3" customFormat="1" ht="19.5" customHeight="1" x14ac:dyDescent="0.25">
      <c r="A47" s="49" t="s">
        <v>37</v>
      </c>
      <c r="B47" s="50" t="s">
        <v>38</v>
      </c>
      <c r="C47" s="50" t="s">
        <v>7</v>
      </c>
      <c r="D47" s="50" t="s">
        <v>145</v>
      </c>
      <c r="E47" s="50" t="s">
        <v>8</v>
      </c>
      <c r="F47" s="107">
        <f>F48+F177+F221+F276+F292+F299+F323+F368+F349+F186</f>
        <v>309586310.69999993</v>
      </c>
      <c r="G47" s="9"/>
      <c r="H47" s="9"/>
      <c r="I47" s="9"/>
      <c r="J47" s="9"/>
      <c r="K47" s="9"/>
    </row>
    <row r="48" spans="1:11" s="89" customFormat="1" outlineLevel="1" x14ac:dyDescent="0.25">
      <c r="A48" s="96" t="s">
        <v>9</v>
      </c>
      <c r="B48" s="72" t="s">
        <v>38</v>
      </c>
      <c r="C48" s="72" t="s">
        <v>10</v>
      </c>
      <c r="D48" s="72" t="s">
        <v>145</v>
      </c>
      <c r="E48" s="72" t="s">
        <v>8</v>
      </c>
      <c r="F48" s="105">
        <f>F49+F54+F63+F69+F74+F79</f>
        <v>108488030.51000001</v>
      </c>
      <c r="G48" s="90"/>
      <c r="H48" s="90"/>
      <c r="I48" s="90"/>
      <c r="J48" s="90"/>
      <c r="K48" s="90"/>
    </row>
    <row r="49" spans="1:6" ht="37.5" outlineLevel="2" x14ac:dyDescent="0.25">
      <c r="A49" s="51" t="s">
        <v>39</v>
      </c>
      <c r="B49" s="52" t="s">
        <v>38</v>
      </c>
      <c r="C49" s="52" t="s">
        <v>40</v>
      </c>
      <c r="D49" s="52" t="s">
        <v>145</v>
      </c>
      <c r="E49" s="52" t="s">
        <v>8</v>
      </c>
      <c r="F49" s="103">
        <f>F50</f>
        <v>2578913.4900000002</v>
      </c>
    </row>
    <row r="50" spans="1:6" outlineLevel="3" x14ac:dyDescent="0.25">
      <c r="A50" s="51" t="s">
        <v>154</v>
      </c>
      <c r="B50" s="52" t="s">
        <v>38</v>
      </c>
      <c r="C50" s="52" t="s">
        <v>40</v>
      </c>
      <c r="D50" s="52" t="s">
        <v>146</v>
      </c>
      <c r="E50" s="52" t="s">
        <v>8</v>
      </c>
      <c r="F50" s="103">
        <f>F51</f>
        <v>2578913.4900000002</v>
      </c>
    </row>
    <row r="51" spans="1:6" outlineLevel="5" x14ac:dyDescent="0.25">
      <c r="A51" s="51" t="s">
        <v>41</v>
      </c>
      <c r="B51" s="52" t="s">
        <v>38</v>
      </c>
      <c r="C51" s="52" t="s">
        <v>40</v>
      </c>
      <c r="D51" s="52" t="s">
        <v>150</v>
      </c>
      <c r="E51" s="52" t="s">
        <v>8</v>
      </c>
      <c r="F51" s="103">
        <f t="shared" ref="F51:F52" si="11">F52</f>
        <v>2578913.4900000002</v>
      </c>
    </row>
    <row r="52" spans="1:6" ht="56.25" outlineLevel="6" x14ac:dyDescent="0.25">
      <c r="A52" s="51" t="s">
        <v>14</v>
      </c>
      <c r="B52" s="52" t="s">
        <v>38</v>
      </c>
      <c r="C52" s="52" t="s">
        <v>40</v>
      </c>
      <c r="D52" s="52" t="s">
        <v>150</v>
      </c>
      <c r="E52" s="52" t="s">
        <v>15</v>
      </c>
      <c r="F52" s="103">
        <f t="shared" si="11"/>
        <v>2578913.4900000002</v>
      </c>
    </row>
    <row r="53" spans="1:6" outlineLevel="7" x14ac:dyDescent="0.25">
      <c r="A53" s="51" t="s">
        <v>16</v>
      </c>
      <c r="B53" s="52" t="s">
        <v>38</v>
      </c>
      <c r="C53" s="52" t="s">
        <v>40</v>
      </c>
      <c r="D53" s="52" t="s">
        <v>150</v>
      </c>
      <c r="E53" s="52" t="s">
        <v>17</v>
      </c>
      <c r="F53" s="103">
        <v>2578913.4900000002</v>
      </c>
    </row>
    <row r="54" spans="1:6" ht="37.5" customHeight="1" outlineLevel="2" x14ac:dyDescent="0.25">
      <c r="A54" s="51" t="s">
        <v>42</v>
      </c>
      <c r="B54" s="52" t="s">
        <v>38</v>
      </c>
      <c r="C54" s="52" t="s">
        <v>43</v>
      </c>
      <c r="D54" s="52" t="s">
        <v>145</v>
      </c>
      <c r="E54" s="52" t="s">
        <v>8</v>
      </c>
      <c r="F54" s="103">
        <f>F55</f>
        <v>15570240</v>
      </c>
    </row>
    <row r="55" spans="1:6" outlineLevel="3" x14ac:dyDescent="0.25">
      <c r="A55" s="51" t="s">
        <v>154</v>
      </c>
      <c r="B55" s="52" t="s">
        <v>38</v>
      </c>
      <c r="C55" s="52" t="s">
        <v>43</v>
      </c>
      <c r="D55" s="52" t="s">
        <v>146</v>
      </c>
      <c r="E55" s="52" t="s">
        <v>8</v>
      </c>
      <c r="F55" s="103">
        <f>F56</f>
        <v>15570240</v>
      </c>
    </row>
    <row r="56" spans="1:6" ht="37.5" outlineLevel="5" x14ac:dyDescent="0.25">
      <c r="A56" s="51" t="s">
        <v>13</v>
      </c>
      <c r="B56" s="52" t="s">
        <v>38</v>
      </c>
      <c r="C56" s="52" t="s">
        <v>43</v>
      </c>
      <c r="D56" s="52" t="s">
        <v>147</v>
      </c>
      <c r="E56" s="52" t="s">
        <v>8</v>
      </c>
      <c r="F56" s="103">
        <f>F57+F59+F61</f>
        <v>15570240</v>
      </c>
    </row>
    <row r="57" spans="1:6" ht="56.25" outlineLevel="6" x14ac:dyDescent="0.25">
      <c r="A57" s="51" t="s">
        <v>14</v>
      </c>
      <c r="B57" s="52" t="s">
        <v>38</v>
      </c>
      <c r="C57" s="52" t="s">
        <v>43</v>
      </c>
      <c r="D57" s="52" t="s">
        <v>147</v>
      </c>
      <c r="E57" s="52" t="s">
        <v>15</v>
      </c>
      <c r="F57" s="103">
        <f t="shared" ref="F57" si="12">F58</f>
        <v>15480240</v>
      </c>
    </row>
    <row r="58" spans="1:6" outlineLevel="7" x14ac:dyDescent="0.25">
      <c r="A58" s="51" t="s">
        <v>16</v>
      </c>
      <c r="B58" s="52" t="s">
        <v>38</v>
      </c>
      <c r="C58" s="52" t="s">
        <v>43</v>
      </c>
      <c r="D58" s="52" t="s">
        <v>147</v>
      </c>
      <c r="E58" s="52" t="s">
        <v>17</v>
      </c>
      <c r="F58" s="103">
        <v>15480240</v>
      </c>
    </row>
    <row r="59" spans="1:6" outlineLevel="6" x14ac:dyDescent="0.25">
      <c r="A59" s="51" t="s">
        <v>18</v>
      </c>
      <c r="B59" s="52" t="s">
        <v>38</v>
      </c>
      <c r="C59" s="52" t="s">
        <v>43</v>
      </c>
      <c r="D59" s="52" t="s">
        <v>147</v>
      </c>
      <c r="E59" s="52" t="s">
        <v>19</v>
      </c>
      <c r="F59" s="103">
        <f t="shared" ref="F59" si="13">F60</f>
        <v>86000</v>
      </c>
    </row>
    <row r="60" spans="1:6" ht="21" customHeight="1" outlineLevel="7" x14ac:dyDescent="0.25">
      <c r="A60" s="51" t="s">
        <v>20</v>
      </c>
      <c r="B60" s="52" t="s">
        <v>38</v>
      </c>
      <c r="C60" s="52" t="s">
        <v>43</v>
      </c>
      <c r="D60" s="52" t="s">
        <v>147</v>
      </c>
      <c r="E60" s="52" t="s">
        <v>21</v>
      </c>
      <c r="F60" s="103">
        <v>86000</v>
      </c>
    </row>
    <row r="61" spans="1:6" ht="21" customHeight="1" outlineLevel="7" x14ac:dyDescent="0.25">
      <c r="A61" s="51" t="s">
        <v>103</v>
      </c>
      <c r="B61" s="52" t="s">
        <v>38</v>
      </c>
      <c r="C61" s="52" t="s">
        <v>43</v>
      </c>
      <c r="D61" s="52" t="s">
        <v>147</v>
      </c>
      <c r="E61" s="52" t="s">
        <v>104</v>
      </c>
      <c r="F61" s="103">
        <f>F62</f>
        <v>4000</v>
      </c>
    </row>
    <row r="62" spans="1:6" ht="21" customHeight="1" outlineLevel="7" x14ac:dyDescent="0.25">
      <c r="A62" s="51" t="s">
        <v>110</v>
      </c>
      <c r="B62" s="52" t="s">
        <v>38</v>
      </c>
      <c r="C62" s="52" t="s">
        <v>43</v>
      </c>
      <c r="D62" s="52" t="s">
        <v>147</v>
      </c>
      <c r="E62" s="52" t="s">
        <v>111</v>
      </c>
      <c r="F62" s="103">
        <v>4000</v>
      </c>
    </row>
    <row r="63" spans="1:6" outlineLevel="7" x14ac:dyDescent="0.25">
      <c r="A63" s="51" t="s">
        <v>317</v>
      </c>
      <c r="B63" s="52" t="s">
        <v>38</v>
      </c>
      <c r="C63" s="52" t="s">
        <v>318</v>
      </c>
      <c r="D63" s="52" t="s">
        <v>145</v>
      </c>
      <c r="E63" s="52" t="s">
        <v>8</v>
      </c>
      <c r="F63" s="100">
        <f>F64</f>
        <v>21463</v>
      </c>
    </row>
    <row r="64" spans="1:6" outlineLevel="7" x14ac:dyDescent="0.25">
      <c r="A64" s="51" t="s">
        <v>154</v>
      </c>
      <c r="B64" s="52" t="s">
        <v>38</v>
      </c>
      <c r="C64" s="52" t="s">
        <v>318</v>
      </c>
      <c r="D64" s="52" t="s">
        <v>146</v>
      </c>
      <c r="E64" s="52" t="s">
        <v>8</v>
      </c>
      <c r="F64" s="100">
        <f t="shared" ref="F64" si="14">F66</f>
        <v>21463</v>
      </c>
    </row>
    <row r="65" spans="1:11" outlineLevel="7" x14ac:dyDescent="0.25">
      <c r="A65" s="51" t="s">
        <v>336</v>
      </c>
      <c r="B65" s="52" t="s">
        <v>38</v>
      </c>
      <c r="C65" s="52" t="s">
        <v>318</v>
      </c>
      <c r="D65" s="52" t="s">
        <v>335</v>
      </c>
      <c r="E65" s="52" t="s">
        <v>8</v>
      </c>
      <c r="F65" s="100">
        <f t="shared" ref="F65:F67" si="15">F66</f>
        <v>21463</v>
      </c>
    </row>
    <row r="66" spans="1:11" ht="57" customHeight="1" outlineLevel="7" x14ac:dyDescent="0.25">
      <c r="A66" s="51" t="s">
        <v>518</v>
      </c>
      <c r="B66" s="52" t="s">
        <v>38</v>
      </c>
      <c r="C66" s="52" t="s">
        <v>318</v>
      </c>
      <c r="D66" s="52" t="s">
        <v>346</v>
      </c>
      <c r="E66" s="52" t="s">
        <v>8</v>
      </c>
      <c r="F66" s="100">
        <f t="shared" si="15"/>
        <v>21463</v>
      </c>
    </row>
    <row r="67" spans="1:11" outlineLevel="7" x14ac:dyDescent="0.25">
      <c r="A67" s="51" t="s">
        <v>18</v>
      </c>
      <c r="B67" s="52" t="s">
        <v>38</v>
      </c>
      <c r="C67" s="52" t="s">
        <v>318</v>
      </c>
      <c r="D67" s="52" t="s">
        <v>346</v>
      </c>
      <c r="E67" s="52" t="s">
        <v>19</v>
      </c>
      <c r="F67" s="100">
        <f t="shared" si="15"/>
        <v>21463</v>
      </c>
    </row>
    <row r="68" spans="1:11" ht="19.5" customHeight="1" outlineLevel="7" x14ac:dyDescent="0.25">
      <c r="A68" s="51" t="s">
        <v>20</v>
      </c>
      <c r="B68" s="52" t="s">
        <v>38</v>
      </c>
      <c r="C68" s="52" t="s">
        <v>318</v>
      </c>
      <c r="D68" s="52" t="s">
        <v>346</v>
      </c>
      <c r="E68" s="52" t="s">
        <v>21</v>
      </c>
      <c r="F68" s="103">
        <v>21463</v>
      </c>
    </row>
    <row r="69" spans="1:11" ht="37.5" outlineLevel="2" x14ac:dyDescent="0.25">
      <c r="A69" s="51" t="s">
        <v>11</v>
      </c>
      <c r="B69" s="52" t="s">
        <v>38</v>
      </c>
      <c r="C69" s="52" t="s">
        <v>12</v>
      </c>
      <c r="D69" s="52" t="s">
        <v>145</v>
      </c>
      <c r="E69" s="52" t="s">
        <v>8</v>
      </c>
      <c r="F69" s="103">
        <f>F70</f>
        <v>763775.85</v>
      </c>
    </row>
    <row r="70" spans="1:11" outlineLevel="4" x14ac:dyDescent="0.25">
      <c r="A70" s="51" t="s">
        <v>154</v>
      </c>
      <c r="B70" s="52" t="s">
        <v>38</v>
      </c>
      <c r="C70" s="52" t="s">
        <v>12</v>
      </c>
      <c r="D70" s="52" t="s">
        <v>146</v>
      </c>
      <c r="E70" s="52" t="s">
        <v>8</v>
      </c>
      <c r="F70" s="103">
        <f t="shared" ref="F70:F72" si="16">F71</f>
        <v>763775.85</v>
      </c>
    </row>
    <row r="71" spans="1:11" outlineLevel="5" x14ac:dyDescent="0.25">
      <c r="A71" s="51" t="s">
        <v>44</v>
      </c>
      <c r="B71" s="52" t="s">
        <v>38</v>
      </c>
      <c r="C71" s="52" t="s">
        <v>12</v>
      </c>
      <c r="D71" s="52" t="s">
        <v>151</v>
      </c>
      <c r="E71" s="52" t="s">
        <v>8</v>
      </c>
      <c r="F71" s="103">
        <f t="shared" si="16"/>
        <v>763775.85</v>
      </c>
    </row>
    <row r="72" spans="1:11" ht="56.25" outlineLevel="6" x14ac:dyDescent="0.25">
      <c r="A72" s="51" t="s">
        <v>14</v>
      </c>
      <c r="B72" s="52" t="s">
        <v>38</v>
      </c>
      <c r="C72" s="52" t="s">
        <v>12</v>
      </c>
      <c r="D72" s="52" t="s">
        <v>151</v>
      </c>
      <c r="E72" s="52" t="s">
        <v>15</v>
      </c>
      <c r="F72" s="103">
        <f t="shared" si="16"/>
        <v>763775.85</v>
      </c>
    </row>
    <row r="73" spans="1:11" outlineLevel="7" x14ac:dyDescent="0.25">
      <c r="A73" s="51" t="s">
        <v>16</v>
      </c>
      <c r="B73" s="52" t="s">
        <v>38</v>
      </c>
      <c r="C73" s="52" t="s">
        <v>12</v>
      </c>
      <c r="D73" s="52" t="s">
        <v>151</v>
      </c>
      <c r="E73" s="52" t="s">
        <v>17</v>
      </c>
      <c r="F73" s="103">
        <v>763775.85</v>
      </c>
    </row>
    <row r="74" spans="1:11" outlineLevel="7" x14ac:dyDescent="0.25">
      <c r="A74" s="51" t="s">
        <v>660</v>
      </c>
      <c r="B74" s="52" t="s">
        <v>38</v>
      </c>
      <c r="C74" s="52" t="s">
        <v>661</v>
      </c>
      <c r="D74" s="52" t="s">
        <v>145</v>
      </c>
      <c r="E74" s="52" t="s">
        <v>8</v>
      </c>
      <c r="F74" s="103">
        <f>F75</f>
        <v>16878110.16</v>
      </c>
    </row>
    <row r="75" spans="1:11" outlineLevel="7" x14ac:dyDescent="0.25">
      <c r="A75" s="51" t="s">
        <v>154</v>
      </c>
      <c r="B75" s="52" t="s">
        <v>38</v>
      </c>
      <c r="C75" s="52" t="s">
        <v>661</v>
      </c>
      <c r="D75" s="52" t="s">
        <v>146</v>
      </c>
      <c r="E75" s="52" t="s">
        <v>8</v>
      </c>
      <c r="F75" s="103">
        <f>F76</f>
        <v>16878110.16</v>
      </c>
    </row>
    <row r="76" spans="1:11" outlineLevel="7" x14ac:dyDescent="0.25">
      <c r="A76" s="51" t="s">
        <v>376</v>
      </c>
      <c r="B76" s="52" t="s">
        <v>38</v>
      </c>
      <c r="C76" s="52" t="s">
        <v>661</v>
      </c>
      <c r="D76" s="52" t="s">
        <v>377</v>
      </c>
      <c r="E76" s="52" t="s">
        <v>8</v>
      </c>
      <c r="F76" s="103">
        <f>F77</f>
        <v>16878110.16</v>
      </c>
    </row>
    <row r="77" spans="1:11" outlineLevel="7" x14ac:dyDescent="0.25">
      <c r="A77" s="51" t="s">
        <v>22</v>
      </c>
      <c r="B77" s="52" t="s">
        <v>38</v>
      </c>
      <c r="C77" s="52" t="s">
        <v>661</v>
      </c>
      <c r="D77" s="52" t="s">
        <v>377</v>
      </c>
      <c r="E77" s="52" t="s">
        <v>23</v>
      </c>
      <c r="F77" s="103">
        <f>F78</f>
        <v>16878110.16</v>
      </c>
    </row>
    <row r="78" spans="1:11" outlineLevel="7" x14ac:dyDescent="0.25">
      <c r="A78" s="51" t="s">
        <v>662</v>
      </c>
      <c r="B78" s="52" t="s">
        <v>38</v>
      </c>
      <c r="C78" s="52" t="s">
        <v>661</v>
      </c>
      <c r="D78" s="52" t="s">
        <v>377</v>
      </c>
      <c r="E78" s="52" t="s">
        <v>663</v>
      </c>
      <c r="F78" s="103">
        <v>16878110.16</v>
      </c>
    </row>
    <row r="79" spans="1:11" outlineLevel="2" x14ac:dyDescent="0.25">
      <c r="A79" s="51" t="s">
        <v>26</v>
      </c>
      <c r="B79" s="52" t="s">
        <v>38</v>
      </c>
      <c r="C79" s="52" t="s">
        <v>27</v>
      </c>
      <c r="D79" s="52" t="s">
        <v>145</v>
      </c>
      <c r="E79" s="52" t="s">
        <v>8</v>
      </c>
      <c r="F79" s="103">
        <f>F80+F97+F110+F102+F117</f>
        <v>72675528.010000005</v>
      </c>
    </row>
    <row r="80" spans="1:11" s="89" customFormat="1" ht="37.5" outlineLevel="3" x14ac:dyDescent="0.25">
      <c r="A80" s="96" t="s">
        <v>474</v>
      </c>
      <c r="B80" s="72" t="s">
        <v>38</v>
      </c>
      <c r="C80" s="72" t="s">
        <v>27</v>
      </c>
      <c r="D80" s="72" t="s">
        <v>148</v>
      </c>
      <c r="E80" s="72" t="s">
        <v>8</v>
      </c>
      <c r="F80" s="105">
        <f>F81+F85+F93</f>
        <v>18155679.740000002</v>
      </c>
      <c r="G80" s="90"/>
      <c r="H80" s="90"/>
      <c r="I80" s="90"/>
      <c r="J80" s="90"/>
      <c r="K80" s="90"/>
    </row>
    <row r="81" spans="1:6" ht="37.5" outlineLevel="7" x14ac:dyDescent="0.25">
      <c r="A81" s="51" t="s">
        <v>258</v>
      </c>
      <c r="B81" s="52" t="s">
        <v>38</v>
      </c>
      <c r="C81" s="52" t="s">
        <v>27</v>
      </c>
      <c r="D81" s="52" t="s">
        <v>400</v>
      </c>
      <c r="E81" s="52" t="s">
        <v>8</v>
      </c>
      <c r="F81" s="100">
        <f>F82</f>
        <v>127300</v>
      </c>
    </row>
    <row r="82" spans="1:6" outlineLevel="7" x14ac:dyDescent="0.25">
      <c r="A82" s="51" t="s">
        <v>413</v>
      </c>
      <c r="B82" s="52" t="s">
        <v>38</v>
      </c>
      <c r="C82" s="52" t="s">
        <v>27</v>
      </c>
      <c r="D82" s="52" t="s">
        <v>414</v>
      </c>
      <c r="E82" s="52" t="s">
        <v>8</v>
      </c>
      <c r="F82" s="100">
        <f t="shared" ref="F82:F83" si="17">F83</f>
        <v>127300</v>
      </c>
    </row>
    <row r="83" spans="1:6" outlineLevel="7" x14ac:dyDescent="0.25">
      <c r="A83" s="51" t="s">
        <v>18</v>
      </c>
      <c r="B83" s="52" t="s">
        <v>38</v>
      </c>
      <c r="C83" s="52" t="s">
        <v>27</v>
      </c>
      <c r="D83" s="52" t="s">
        <v>414</v>
      </c>
      <c r="E83" s="52" t="s">
        <v>19</v>
      </c>
      <c r="F83" s="103">
        <f t="shared" si="17"/>
        <v>127300</v>
      </c>
    </row>
    <row r="84" spans="1:6" ht="19.5" customHeight="1" outlineLevel="7" x14ac:dyDescent="0.25">
      <c r="A84" s="51" t="s">
        <v>20</v>
      </c>
      <c r="B84" s="52" t="s">
        <v>38</v>
      </c>
      <c r="C84" s="52" t="s">
        <v>27</v>
      </c>
      <c r="D84" s="52" t="s">
        <v>414</v>
      </c>
      <c r="E84" s="52" t="s">
        <v>21</v>
      </c>
      <c r="F84" s="103">
        <v>127300</v>
      </c>
    </row>
    <row r="85" spans="1:6" ht="19.5" customHeight="1" outlineLevel="7" x14ac:dyDescent="0.25">
      <c r="A85" s="51" t="s">
        <v>260</v>
      </c>
      <c r="B85" s="52" t="s">
        <v>38</v>
      </c>
      <c r="C85" s="52" t="s">
        <v>27</v>
      </c>
      <c r="D85" s="52" t="s">
        <v>276</v>
      </c>
      <c r="E85" s="52" t="s">
        <v>8</v>
      </c>
      <c r="F85" s="100">
        <f>F86</f>
        <v>16528379.74</v>
      </c>
    </row>
    <row r="86" spans="1:6" ht="37.5" outlineLevel="5" x14ac:dyDescent="0.25">
      <c r="A86" s="51" t="s">
        <v>46</v>
      </c>
      <c r="B86" s="52" t="s">
        <v>38</v>
      </c>
      <c r="C86" s="52" t="s">
        <v>27</v>
      </c>
      <c r="D86" s="52" t="s">
        <v>152</v>
      </c>
      <c r="E86" s="52" t="s">
        <v>8</v>
      </c>
      <c r="F86" s="103">
        <f>F87+F89+F91</f>
        <v>16528379.74</v>
      </c>
    </row>
    <row r="87" spans="1:6" ht="56.25" outlineLevel="6" x14ac:dyDescent="0.25">
      <c r="A87" s="51" t="s">
        <v>14</v>
      </c>
      <c r="B87" s="52" t="s">
        <v>38</v>
      </c>
      <c r="C87" s="52" t="s">
        <v>27</v>
      </c>
      <c r="D87" s="52" t="s">
        <v>152</v>
      </c>
      <c r="E87" s="52" t="s">
        <v>15</v>
      </c>
      <c r="F87" s="103">
        <f t="shared" ref="F87" si="18">F88</f>
        <v>7471287</v>
      </c>
    </row>
    <row r="88" spans="1:6" outlineLevel="7" x14ac:dyDescent="0.25">
      <c r="A88" s="51" t="s">
        <v>47</v>
      </c>
      <c r="B88" s="52" t="s">
        <v>38</v>
      </c>
      <c r="C88" s="52" t="s">
        <v>27</v>
      </c>
      <c r="D88" s="52" t="s">
        <v>152</v>
      </c>
      <c r="E88" s="52" t="s">
        <v>48</v>
      </c>
      <c r="F88" s="103">
        <v>7471287</v>
      </c>
    </row>
    <row r="89" spans="1:6" outlineLevel="6" x14ac:dyDescent="0.25">
      <c r="A89" s="51" t="s">
        <v>18</v>
      </c>
      <c r="B89" s="52" t="s">
        <v>38</v>
      </c>
      <c r="C89" s="52" t="s">
        <v>27</v>
      </c>
      <c r="D89" s="52" t="s">
        <v>152</v>
      </c>
      <c r="E89" s="52" t="s">
        <v>19</v>
      </c>
      <c r="F89" s="103">
        <f t="shared" ref="F89" si="19">F90</f>
        <v>8407922.7400000002</v>
      </c>
    </row>
    <row r="90" spans="1:6" ht="21" customHeight="1" outlineLevel="7" x14ac:dyDescent="0.25">
      <c r="A90" s="51" t="s">
        <v>20</v>
      </c>
      <c r="B90" s="52" t="s">
        <v>38</v>
      </c>
      <c r="C90" s="52" t="s">
        <v>27</v>
      </c>
      <c r="D90" s="52" t="s">
        <v>152</v>
      </c>
      <c r="E90" s="52" t="s">
        <v>21</v>
      </c>
      <c r="F90" s="103">
        <v>8407922.7400000002</v>
      </c>
    </row>
    <row r="91" spans="1:6" outlineLevel="6" x14ac:dyDescent="0.25">
      <c r="A91" s="51" t="s">
        <v>22</v>
      </c>
      <c r="B91" s="52" t="s">
        <v>38</v>
      </c>
      <c r="C91" s="52" t="s">
        <v>27</v>
      </c>
      <c r="D91" s="52" t="s">
        <v>152</v>
      </c>
      <c r="E91" s="52" t="s">
        <v>23</v>
      </c>
      <c r="F91" s="103">
        <f t="shared" ref="F91" si="20">F92</f>
        <v>649170</v>
      </c>
    </row>
    <row r="92" spans="1:6" outlineLevel="7" x14ac:dyDescent="0.25">
      <c r="A92" s="51" t="s">
        <v>24</v>
      </c>
      <c r="B92" s="52" t="s">
        <v>38</v>
      </c>
      <c r="C92" s="52" t="s">
        <v>27</v>
      </c>
      <c r="D92" s="52" t="s">
        <v>152</v>
      </c>
      <c r="E92" s="52" t="s">
        <v>25</v>
      </c>
      <c r="F92" s="103">
        <v>649170</v>
      </c>
    </row>
    <row r="93" spans="1:6" outlineLevel="7" x14ac:dyDescent="0.25">
      <c r="A93" s="53" t="s">
        <v>668</v>
      </c>
      <c r="B93" s="52" t="s">
        <v>38</v>
      </c>
      <c r="C93" s="52" t="s">
        <v>27</v>
      </c>
      <c r="D93" s="52" t="s">
        <v>329</v>
      </c>
      <c r="E93" s="52" t="s">
        <v>8</v>
      </c>
      <c r="F93" s="103">
        <f>F94</f>
        <v>1500000</v>
      </c>
    </row>
    <row r="94" spans="1:6" outlineLevel="7" x14ac:dyDescent="0.25">
      <c r="A94" s="53" t="s">
        <v>669</v>
      </c>
      <c r="B94" s="52" t="s">
        <v>38</v>
      </c>
      <c r="C94" s="52" t="s">
        <v>27</v>
      </c>
      <c r="D94" s="52" t="s">
        <v>670</v>
      </c>
      <c r="E94" s="52" t="s">
        <v>8</v>
      </c>
      <c r="F94" s="103">
        <f>F95</f>
        <v>1500000</v>
      </c>
    </row>
    <row r="95" spans="1:6" outlineLevel="7" x14ac:dyDescent="0.25">
      <c r="A95" s="51" t="s">
        <v>18</v>
      </c>
      <c r="B95" s="52" t="s">
        <v>38</v>
      </c>
      <c r="C95" s="52" t="s">
        <v>27</v>
      </c>
      <c r="D95" s="52" t="s">
        <v>670</v>
      </c>
      <c r="E95" s="52" t="s">
        <v>19</v>
      </c>
      <c r="F95" s="103">
        <f>F96</f>
        <v>1500000</v>
      </c>
    </row>
    <row r="96" spans="1:6" ht="20.25" customHeight="1" outlineLevel="7" x14ac:dyDescent="0.25">
      <c r="A96" s="51" t="s">
        <v>20</v>
      </c>
      <c r="B96" s="52" t="s">
        <v>38</v>
      </c>
      <c r="C96" s="52" t="s">
        <v>27</v>
      </c>
      <c r="D96" s="52" t="s">
        <v>670</v>
      </c>
      <c r="E96" s="52" t="s">
        <v>21</v>
      </c>
      <c r="F96" s="103">
        <v>1500000</v>
      </c>
    </row>
    <row r="97" spans="1:11" s="89" customFormat="1" ht="37.5" outlineLevel="7" x14ac:dyDescent="0.25">
      <c r="A97" s="96" t="s">
        <v>543</v>
      </c>
      <c r="B97" s="72" t="s">
        <v>38</v>
      </c>
      <c r="C97" s="72" t="s">
        <v>27</v>
      </c>
      <c r="D97" s="72" t="s">
        <v>153</v>
      </c>
      <c r="E97" s="72" t="s">
        <v>8</v>
      </c>
      <c r="F97" s="105">
        <f>F98</f>
        <v>188250</v>
      </c>
      <c r="G97" s="90"/>
      <c r="H97" s="90"/>
      <c r="I97" s="90"/>
      <c r="J97" s="90"/>
      <c r="K97" s="90"/>
    </row>
    <row r="98" spans="1:11" outlineLevel="7" x14ac:dyDescent="0.25">
      <c r="A98" s="51" t="s">
        <v>415</v>
      </c>
      <c r="B98" s="52" t="s">
        <v>38</v>
      </c>
      <c r="C98" s="52" t="s">
        <v>27</v>
      </c>
      <c r="D98" s="52" t="s">
        <v>278</v>
      </c>
      <c r="E98" s="52" t="s">
        <v>8</v>
      </c>
      <c r="F98" s="103">
        <f>F99</f>
        <v>188250</v>
      </c>
    </row>
    <row r="99" spans="1:11" outlineLevel="7" x14ac:dyDescent="0.25">
      <c r="A99" s="51" t="s">
        <v>416</v>
      </c>
      <c r="B99" s="52" t="s">
        <v>38</v>
      </c>
      <c r="C99" s="52" t="s">
        <v>27</v>
      </c>
      <c r="D99" s="52" t="s">
        <v>417</v>
      </c>
      <c r="E99" s="52" t="s">
        <v>8</v>
      </c>
      <c r="F99" s="103">
        <f>F100</f>
        <v>188250</v>
      </c>
    </row>
    <row r="100" spans="1:11" outlineLevel="7" x14ac:dyDescent="0.25">
      <c r="A100" s="51" t="s">
        <v>18</v>
      </c>
      <c r="B100" s="52" t="s">
        <v>38</v>
      </c>
      <c r="C100" s="52" t="s">
        <v>27</v>
      </c>
      <c r="D100" s="52" t="s">
        <v>417</v>
      </c>
      <c r="E100" s="52" t="s">
        <v>19</v>
      </c>
      <c r="F100" s="103">
        <f>F101</f>
        <v>188250</v>
      </c>
    </row>
    <row r="101" spans="1:11" ht="21" customHeight="1" outlineLevel="7" x14ac:dyDescent="0.25">
      <c r="A101" s="51" t="s">
        <v>20</v>
      </c>
      <c r="B101" s="52" t="s">
        <v>38</v>
      </c>
      <c r="C101" s="52" t="s">
        <v>27</v>
      </c>
      <c r="D101" s="52" t="s">
        <v>417</v>
      </c>
      <c r="E101" s="52" t="s">
        <v>21</v>
      </c>
      <c r="F101" s="103">
        <v>188250</v>
      </c>
    </row>
    <row r="102" spans="1:11" s="89" customFormat="1" ht="37.5" outlineLevel="7" x14ac:dyDescent="0.25">
      <c r="A102" s="96" t="s">
        <v>544</v>
      </c>
      <c r="B102" s="72" t="s">
        <v>38</v>
      </c>
      <c r="C102" s="72" t="s">
        <v>27</v>
      </c>
      <c r="D102" s="72" t="s">
        <v>402</v>
      </c>
      <c r="E102" s="72" t="s">
        <v>8</v>
      </c>
      <c r="F102" s="105">
        <f>F103</f>
        <v>1251456</v>
      </c>
      <c r="G102" s="90"/>
      <c r="H102" s="90"/>
      <c r="I102" s="90"/>
      <c r="J102" s="90"/>
      <c r="K102" s="90"/>
    </row>
    <row r="103" spans="1:11" ht="21" customHeight="1" outlineLevel="7" x14ac:dyDescent="0.25">
      <c r="A103" s="54" t="s">
        <v>418</v>
      </c>
      <c r="B103" s="52" t="s">
        <v>38</v>
      </c>
      <c r="C103" s="52" t="s">
        <v>27</v>
      </c>
      <c r="D103" s="52" t="s">
        <v>404</v>
      </c>
      <c r="E103" s="52" t="s">
        <v>8</v>
      </c>
      <c r="F103" s="103">
        <f>F104+F107</f>
        <v>1251456</v>
      </c>
    </row>
    <row r="104" spans="1:11" ht="37.5" outlineLevel="7" x14ac:dyDescent="0.25">
      <c r="A104" s="54" t="s">
        <v>419</v>
      </c>
      <c r="B104" s="52" t="s">
        <v>38</v>
      </c>
      <c r="C104" s="52" t="s">
        <v>27</v>
      </c>
      <c r="D104" s="52" t="s">
        <v>420</v>
      </c>
      <c r="E104" s="52" t="s">
        <v>8</v>
      </c>
      <c r="F104" s="103">
        <f>F105</f>
        <v>1210886</v>
      </c>
    </row>
    <row r="105" spans="1:11" outlineLevel="7" x14ac:dyDescent="0.25">
      <c r="A105" s="51" t="s">
        <v>18</v>
      </c>
      <c r="B105" s="52" t="s">
        <v>38</v>
      </c>
      <c r="C105" s="52" t="s">
        <v>27</v>
      </c>
      <c r="D105" s="52" t="s">
        <v>420</v>
      </c>
      <c r="E105" s="52" t="s">
        <v>19</v>
      </c>
      <c r="F105" s="103">
        <f>F106</f>
        <v>1210886</v>
      </c>
    </row>
    <row r="106" spans="1:11" ht="18.75" customHeight="1" outlineLevel="7" x14ac:dyDescent="0.25">
      <c r="A106" s="51" t="s">
        <v>20</v>
      </c>
      <c r="B106" s="52" t="s">
        <v>38</v>
      </c>
      <c r="C106" s="52" t="s">
        <v>27</v>
      </c>
      <c r="D106" s="52" t="s">
        <v>420</v>
      </c>
      <c r="E106" s="52" t="s">
        <v>21</v>
      </c>
      <c r="F106" s="103">
        <v>1210886</v>
      </c>
    </row>
    <row r="107" spans="1:11" outlineLevel="7" x14ac:dyDescent="0.25">
      <c r="A107" s="54" t="s">
        <v>421</v>
      </c>
      <c r="B107" s="52" t="s">
        <v>38</v>
      </c>
      <c r="C107" s="52" t="s">
        <v>27</v>
      </c>
      <c r="D107" s="52" t="s">
        <v>405</v>
      </c>
      <c r="E107" s="52" t="s">
        <v>8</v>
      </c>
      <c r="F107" s="103">
        <f>F108</f>
        <v>40570</v>
      </c>
    </row>
    <row r="108" spans="1:11" outlineLevel="7" x14ac:dyDescent="0.25">
      <c r="A108" s="51" t="s">
        <v>18</v>
      </c>
      <c r="B108" s="52" t="s">
        <v>38</v>
      </c>
      <c r="C108" s="52" t="s">
        <v>27</v>
      </c>
      <c r="D108" s="52" t="s">
        <v>405</v>
      </c>
      <c r="E108" s="52" t="s">
        <v>19</v>
      </c>
      <c r="F108" s="103">
        <f>F109</f>
        <v>40570</v>
      </c>
    </row>
    <row r="109" spans="1:11" ht="19.5" customHeight="1" outlineLevel="7" x14ac:dyDescent="0.25">
      <c r="A109" s="51" t="s">
        <v>20</v>
      </c>
      <c r="B109" s="52" t="s">
        <v>38</v>
      </c>
      <c r="C109" s="52" t="s">
        <v>27</v>
      </c>
      <c r="D109" s="52" t="s">
        <v>405</v>
      </c>
      <c r="E109" s="52" t="s">
        <v>21</v>
      </c>
      <c r="F109" s="103">
        <v>40570</v>
      </c>
    </row>
    <row r="110" spans="1:11" s="89" customFormat="1" ht="37.5" outlineLevel="7" x14ac:dyDescent="0.25">
      <c r="A110" s="96" t="s">
        <v>475</v>
      </c>
      <c r="B110" s="72" t="s">
        <v>38</v>
      </c>
      <c r="C110" s="72" t="s">
        <v>27</v>
      </c>
      <c r="D110" s="72" t="s">
        <v>422</v>
      </c>
      <c r="E110" s="72" t="s">
        <v>8</v>
      </c>
      <c r="F110" s="105">
        <f>F111</f>
        <v>11256953.49</v>
      </c>
      <c r="G110" s="90"/>
      <c r="H110" s="90"/>
      <c r="I110" s="90"/>
      <c r="J110" s="90"/>
      <c r="K110" s="90"/>
    </row>
    <row r="111" spans="1:11" ht="21.75" customHeight="1" outlineLevel="7" x14ac:dyDescent="0.25">
      <c r="A111" s="51" t="s">
        <v>259</v>
      </c>
      <c r="B111" s="52" t="s">
        <v>38</v>
      </c>
      <c r="C111" s="52" t="s">
        <v>27</v>
      </c>
      <c r="D111" s="52" t="s">
        <v>423</v>
      </c>
      <c r="E111" s="52" t="s">
        <v>8</v>
      </c>
      <c r="F111" s="103">
        <f>F112</f>
        <v>11256953.49</v>
      </c>
    </row>
    <row r="112" spans="1:11" ht="37.5" outlineLevel="5" x14ac:dyDescent="0.25">
      <c r="A112" s="51" t="s">
        <v>45</v>
      </c>
      <c r="B112" s="52" t="s">
        <v>38</v>
      </c>
      <c r="C112" s="52" t="s">
        <v>27</v>
      </c>
      <c r="D112" s="52" t="s">
        <v>424</v>
      </c>
      <c r="E112" s="52" t="s">
        <v>8</v>
      </c>
      <c r="F112" s="103">
        <f t="shared" ref="F112" si="21">F113+F115</f>
        <v>11256953.49</v>
      </c>
    </row>
    <row r="113" spans="1:6" outlineLevel="6" x14ac:dyDescent="0.25">
      <c r="A113" s="51" t="s">
        <v>18</v>
      </c>
      <c r="B113" s="52" t="s">
        <v>38</v>
      </c>
      <c r="C113" s="52" t="s">
        <v>27</v>
      </c>
      <c r="D113" s="52" t="s">
        <v>424</v>
      </c>
      <c r="E113" s="52" t="s">
        <v>19</v>
      </c>
      <c r="F113" s="103">
        <f t="shared" ref="F113" si="22">F114</f>
        <v>11049173.49</v>
      </c>
    </row>
    <row r="114" spans="1:6" ht="20.25" customHeight="1" outlineLevel="7" x14ac:dyDescent="0.25">
      <c r="A114" s="51" t="s">
        <v>20</v>
      </c>
      <c r="B114" s="52" t="s">
        <v>38</v>
      </c>
      <c r="C114" s="52" t="s">
        <v>27</v>
      </c>
      <c r="D114" s="52" t="s">
        <v>424</v>
      </c>
      <c r="E114" s="52" t="s">
        <v>21</v>
      </c>
      <c r="F114" s="103">
        <v>11049173.49</v>
      </c>
    </row>
    <row r="115" spans="1:6" outlineLevel="6" x14ac:dyDescent="0.25">
      <c r="A115" s="51" t="s">
        <v>22</v>
      </c>
      <c r="B115" s="52" t="s">
        <v>38</v>
      </c>
      <c r="C115" s="52" t="s">
        <v>27</v>
      </c>
      <c r="D115" s="52" t="s">
        <v>424</v>
      </c>
      <c r="E115" s="52" t="s">
        <v>23</v>
      </c>
      <c r="F115" s="103">
        <f>F116</f>
        <v>207780</v>
      </c>
    </row>
    <row r="116" spans="1:6" outlineLevel="7" x14ac:dyDescent="0.25">
      <c r="A116" s="51" t="s">
        <v>24</v>
      </c>
      <c r="B116" s="52" t="s">
        <v>38</v>
      </c>
      <c r="C116" s="52" t="s">
        <v>27</v>
      </c>
      <c r="D116" s="52" t="s">
        <v>424</v>
      </c>
      <c r="E116" s="52" t="s">
        <v>25</v>
      </c>
      <c r="F116" s="103">
        <v>207780</v>
      </c>
    </row>
    <row r="117" spans="1:6" outlineLevel="3" x14ac:dyDescent="0.25">
      <c r="A117" s="51" t="s">
        <v>154</v>
      </c>
      <c r="B117" s="52" t="s">
        <v>38</v>
      </c>
      <c r="C117" s="52" t="s">
        <v>27</v>
      </c>
      <c r="D117" s="52" t="s">
        <v>146</v>
      </c>
      <c r="E117" s="52" t="s">
        <v>8</v>
      </c>
      <c r="F117" s="103">
        <f>F118+F135+F121+F128+F131</f>
        <v>41823188.780000001</v>
      </c>
    </row>
    <row r="118" spans="1:6" outlineLevel="3" x14ac:dyDescent="0.25">
      <c r="A118" s="51" t="s">
        <v>376</v>
      </c>
      <c r="B118" s="52" t="s">
        <v>38</v>
      </c>
      <c r="C118" s="52" t="s">
        <v>27</v>
      </c>
      <c r="D118" s="52" t="s">
        <v>377</v>
      </c>
      <c r="E118" s="52" t="s">
        <v>8</v>
      </c>
      <c r="F118" s="103">
        <f>F119</f>
        <v>10841.2</v>
      </c>
    </row>
    <row r="119" spans="1:6" outlineLevel="3" x14ac:dyDescent="0.25">
      <c r="A119" s="51" t="s">
        <v>18</v>
      </c>
      <c r="B119" s="52" t="s">
        <v>38</v>
      </c>
      <c r="C119" s="52" t="s">
        <v>27</v>
      </c>
      <c r="D119" s="52" t="s">
        <v>377</v>
      </c>
      <c r="E119" s="52" t="s">
        <v>19</v>
      </c>
      <c r="F119" s="103">
        <f>F120</f>
        <v>10841.2</v>
      </c>
    </row>
    <row r="120" spans="1:6" ht="18.75" customHeight="1" outlineLevel="3" x14ac:dyDescent="0.25">
      <c r="A120" s="51" t="s">
        <v>20</v>
      </c>
      <c r="B120" s="52" t="s">
        <v>38</v>
      </c>
      <c r="C120" s="52" t="s">
        <v>27</v>
      </c>
      <c r="D120" s="52" t="s">
        <v>377</v>
      </c>
      <c r="E120" s="52" t="s">
        <v>21</v>
      </c>
      <c r="F120" s="103">
        <v>10841.2</v>
      </c>
    </row>
    <row r="121" spans="1:6" ht="37.5" outlineLevel="5" x14ac:dyDescent="0.25">
      <c r="A121" s="51" t="s">
        <v>13</v>
      </c>
      <c r="B121" s="52" t="s">
        <v>38</v>
      </c>
      <c r="C121" s="52" t="s">
        <v>27</v>
      </c>
      <c r="D121" s="52" t="s">
        <v>147</v>
      </c>
      <c r="E121" s="52" t="s">
        <v>8</v>
      </c>
      <c r="F121" s="103">
        <f>F122+F124+F126</f>
        <v>21748018.359999999</v>
      </c>
    </row>
    <row r="122" spans="1:6" ht="56.25" outlineLevel="6" x14ac:dyDescent="0.25">
      <c r="A122" s="51" t="s">
        <v>14</v>
      </c>
      <c r="B122" s="52" t="s">
        <v>38</v>
      </c>
      <c r="C122" s="52" t="s">
        <v>27</v>
      </c>
      <c r="D122" s="52" t="s">
        <v>147</v>
      </c>
      <c r="E122" s="52" t="s">
        <v>15</v>
      </c>
      <c r="F122" s="103">
        <f t="shared" ref="F122" si="23">F123</f>
        <v>21720018.359999999</v>
      </c>
    </row>
    <row r="123" spans="1:6" outlineLevel="7" x14ac:dyDescent="0.25">
      <c r="A123" s="51" t="s">
        <v>16</v>
      </c>
      <c r="B123" s="52" t="s">
        <v>38</v>
      </c>
      <c r="C123" s="52" t="s">
        <v>27</v>
      </c>
      <c r="D123" s="52" t="s">
        <v>147</v>
      </c>
      <c r="E123" s="52" t="s">
        <v>17</v>
      </c>
      <c r="F123" s="103">
        <v>21720018.359999999</v>
      </c>
    </row>
    <row r="124" spans="1:6" outlineLevel="7" x14ac:dyDescent="0.25">
      <c r="A124" s="51" t="s">
        <v>18</v>
      </c>
      <c r="B124" s="52" t="s">
        <v>38</v>
      </c>
      <c r="C124" s="52" t="s">
        <v>27</v>
      </c>
      <c r="D124" s="52" t="s">
        <v>147</v>
      </c>
      <c r="E124" s="52" t="s">
        <v>19</v>
      </c>
      <c r="F124" s="100">
        <f t="shared" ref="F124" si="24">F125</f>
        <v>20000</v>
      </c>
    </row>
    <row r="125" spans="1:6" ht="18.75" customHeight="1" outlineLevel="7" x14ac:dyDescent="0.25">
      <c r="A125" s="51" t="s">
        <v>20</v>
      </c>
      <c r="B125" s="52" t="s">
        <v>38</v>
      </c>
      <c r="C125" s="52" t="s">
        <v>27</v>
      </c>
      <c r="D125" s="52" t="s">
        <v>147</v>
      </c>
      <c r="E125" s="52" t="s">
        <v>21</v>
      </c>
      <c r="F125" s="103">
        <v>20000</v>
      </c>
    </row>
    <row r="126" spans="1:6" ht="18.75" customHeight="1" outlineLevel="7" x14ac:dyDescent="0.25">
      <c r="A126" s="51" t="s">
        <v>103</v>
      </c>
      <c r="B126" s="52" t="s">
        <v>38</v>
      </c>
      <c r="C126" s="52" t="s">
        <v>27</v>
      </c>
      <c r="D126" s="52" t="s">
        <v>147</v>
      </c>
      <c r="E126" s="52" t="s">
        <v>104</v>
      </c>
      <c r="F126" s="103">
        <f>F127</f>
        <v>8000</v>
      </c>
    </row>
    <row r="127" spans="1:6" ht="18.75" customHeight="1" outlineLevel="7" x14ac:dyDescent="0.25">
      <c r="A127" s="51" t="s">
        <v>110</v>
      </c>
      <c r="B127" s="52" t="s">
        <v>38</v>
      </c>
      <c r="C127" s="52" t="s">
        <v>27</v>
      </c>
      <c r="D127" s="52" t="s">
        <v>147</v>
      </c>
      <c r="E127" s="52" t="s">
        <v>111</v>
      </c>
      <c r="F127" s="103">
        <v>8000</v>
      </c>
    </row>
    <row r="128" spans="1:6" ht="19.5" customHeight="1" outlineLevel="7" x14ac:dyDescent="0.25">
      <c r="A128" s="51" t="s">
        <v>297</v>
      </c>
      <c r="B128" s="52" t="s">
        <v>38</v>
      </c>
      <c r="C128" s="52" t="s">
        <v>27</v>
      </c>
      <c r="D128" s="52" t="s">
        <v>296</v>
      </c>
      <c r="E128" s="52" t="s">
        <v>8</v>
      </c>
      <c r="F128" s="100">
        <f t="shared" ref="F128:F129" si="25">F129</f>
        <v>178000</v>
      </c>
    </row>
    <row r="129" spans="1:6" outlineLevel="7" x14ac:dyDescent="0.25">
      <c r="A129" s="51" t="s">
        <v>18</v>
      </c>
      <c r="B129" s="52" t="s">
        <v>38</v>
      </c>
      <c r="C129" s="52" t="s">
        <v>27</v>
      </c>
      <c r="D129" s="52" t="s">
        <v>296</v>
      </c>
      <c r="E129" s="52" t="s">
        <v>19</v>
      </c>
      <c r="F129" s="100">
        <f t="shared" si="25"/>
        <v>178000</v>
      </c>
    </row>
    <row r="130" spans="1:6" ht="20.25" customHeight="1" outlineLevel="7" x14ac:dyDescent="0.25">
      <c r="A130" s="51" t="s">
        <v>20</v>
      </c>
      <c r="B130" s="52" t="s">
        <v>38</v>
      </c>
      <c r="C130" s="52" t="s">
        <v>27</v>
      </c>
      <c r="D130" s="52" t="s">
        <v>296</v>
      </c>
      <c r="E130" s="52" t="s">
        <v>21</v>
      </c>
      <c r="F130" s="103">
        <v>178000</v>
      </c>
    </row>
    <row r="131" spans="1:6" ht="21.75" customHeight="1" outlineLevel="7" x14ac:dyDescent="0.25">
      <c r="A131" s="51" t="s">
        <v>646</v>
      </c>
      <c r="B131" s="52" t="s">
        <v>38</v>
      </c>
      <c r="C131" s="52" t="s">
        <v>27</v>
      </c>
      <c r="D131" s="52" t="s">
        <v>647</v>
      </c>
      <c r="E131" s="52" t="s">
        <v>8</v>
      </c>
      <c r="F131" s="103">
        <f>F132</f>
        <v>8545287.3200000003</v>
      </c>
    </row>
    <row r="132" spans="1:6" ht="21.75" customHeight="1" outlineLevel="7" x14ac:dyDescent="0.25">
      <c r="A132" s="51" t="s">
        <v>22</v>
      </c>
      <c r="B132" s="52" t="s">
        <v>38</v>
      </c>
      <c r="C132" s="52" t="s">
        <v>27</v>
      </c>
      <c r="D132" s="52" t="s">
        <v>647</v>
      </c>
      <c r="E132" s="52" t="s">
        <v>23</v>
      </c>
      <c r="F132" s="103">
        <f>F133+F134</f>
        <v>8545287.3200000003</v>
      </c>
    </row>
    <row r="133" spans="1:6" ht="21.75" customHeight="1" outlineLevel="7" x14ac:dyDescent="0.25">
      <c r="A133" s="51" t="s">
        <v>648</v>
      </c>
      <c r="B133" s="52" t="s">
        <v>38</v>
      </c>
      <c r="C133" s="52" t="s">
        <v>27</v>
      </c>
      <c r="D133" s="52" t="s">
        <v>647</v>
      </c>
      <c r="E133" s="52" t="s">
        <v>649</v>
      </c>
      <c r="F133" s="103">
        <v>604038.14</v>
      </c>
    </row>
    <row r="134" spans="1:6" ht="21.75" customHeight="1" outlineLevel="7" x14ac:dyDescent="0.25">
      <c r="A134" s="51" t="s">
        <v>664</v>
      </c>
      <c r="B134" s="52" t="s">
        <v>38</v>
      </c>
      <c r="C134" s="52" t="s">
        <v>27</v>
      </c>
      <c r="D134" s="52" t="s">
        <v>647</v>
      </c>
      <c r="E134" s="52" t="s">
        <v>25</v>
      </c>
      <c r="F134" s="103">
        <v>7941249.1799999997</v>
      </c>
    </row>
    <row r="135" spans="1:6" outlineLevel="3" x14ac:dyDescent="0.25">
      <c r="A135" s="51" t="s">
        <v>336</v>
      </c>
      <c r="B135" s="52" t="s">
        <v>38</v>
      </c>
      <c r="C135" s="52" t="s">
        <v>27</v>
      </c>
      <c r="D135" s="52" t="s">
        <v>335</v>
      </c>
      <c r="E135" s="52" t="s">
        <v>8</v>
      </c>
      <c r="F135" s="103">
        <f>F169+F141+F136+F144+F149+F154+F159+F164+F174</f>
        <v>11341041.9</v>
      </c>
    </row>
    <row r="136" spans="1:6" ht="56.25" outlineLevel="7" x14ac:dyDescent="0.25">
      <c r="A136" s="32" t="s">
        <v>519</v>
      </c>
      <c r="B136" s="52" t="s">
        <v>38</v>
      </c>
      <c r="C136" s="52" t="s">
        <v>27</v>
      </c>
      <c r="D136" s="52" t="s">
        <v>337</v>
      </c>
      <c r="E136" s="52" t="s">
        <v>8</v>
      </c>
      <c r="F136" s="103">
        <f t="shared" ref="F136" si="26">F137+F139</f>
        <v>2400990</v>
      </c>
    </row>
    <row r="137" spans="1:6" ht="56.25" outlineLevel="7" x14ac:dyDescent="0.25">
      <c r="A137" s="51" t="s">
        <v>14</v>
      </c>
      <c r="B137" s="52" t="s">
        <v>38</v>
      </c>
      <c r="C137" s="52" t="s">
        <v>27</v>
      </c>
      <c r="D137" s="52" t="s">
        <v>337</v>
      </c>
      <c r="E137" s="52" t="s">
        <v>15</v>
      </c>
      <c r="F137" s="103">
        <f t="shared" ref="F137" si="27">F138</f>
        <v>2121294.63</v>
      </c>
    </row>
    <row r="138" spans="1:6" outlineLevel="7" x14ac:dyDescent="0.25">
      <c r="A138" s="51" t="s">
        <v>16</v>
      </c>
      <c r="B138" s="52" t="s">
        <v>38</v>
      </c>
      <c r="C138" s="52" t="s">
        <v>27</v>
      </c>
      <c r="D138" s="52" t="s">
        <v>337</v>
      </c>
      <c r="E138" s="52" t="s">
        <v>17</v>
      </c>
      <c r="F138" s="103">
        <v>2121294.63</v>
      </c>
    </row>
    <row r="139" spans="1:6" outlineLevel="7" x14ac:dyDescent="0.25">
      <c r="A139" s="51" t="s">
        <v>18</v>
      </c>
      <c r="B139" s="52" t="s">
        <v>38</v>
      </c>
      <c r="C139" s="52" t="s">
        <v>27</v>
      </c>
      <c r="D139" s="52" t="s">
        <v>337</v>
      </c>
      <c r="E139" s="52" t="s">
        <v>19</v>
      </c>
      <c r="F139" s="103">
        <f t="shared" ref="F139" si="28">F140</f>
        <v>279695.37</v>
      </c>
    </row>
    <row r="140" spans="1:6" ht="20.25" customHeight="1" outlineLevel="7" x14ac:dyDescent="0.25">
      <c r="A140" s="51" t="s">
        <v>20</v>
      </c>
      <c r="B140" s="52" t="s">
        <v>38</v>
      </c>
      <c r="C140" s="52" t="s">
        <v>27</v>
      </c>
      <c r="D140" s="52" t="s">
        <v>337</v>
      </c>
      <c r="E140" s="52" t="s">
        <v>21</v>
      </c>
      <c r="F140" s="103">
        <v>279695.37</v>
      </c>
    </row>
    <row r="141" spans="1:6" ht="37.5" outlineLevel="7" x14ac:dyDescent="0.25">
      <c r="A141" s="51" t="s">
        <v>687</v>
      </c>
      <c r="B141" s="52" t="s">
        <v>38</v>
      </c>
      <c r="C141" s="52" t="s">
        <v>27</v>
      </c>
      <c r="D141" s="52" t="s">
        <v>688</v>
      </c>
      <c r="E141" s="52" t="s">
        <v>8</v>
      </c>
      <c r="F141" s="103">
        <f>F142</f>
        <v>342042</v>
      </c>
    </row>
    <row r="142" spans="1:6" ht="56.25" outlineLevel="7" x14ac:dyDescent="0.25">
      <c r="A142" s="51" t="s">
        <v>14</v>
      </c>
      <c r="B142" s="52" t="s">
        <v>38</v>
      </c>
      <c r="C142" s="52" t="s">
        <v>27</v>
      </c>
      <c r="D142" s="52" t="s">
        <v>688</v>
      </c>
      <c r="E142" s="52" t="s">
        <v>15</v>
      </c>
      <c r="F142" s="103">
        <f>F143</f>
        <v>342042</v>
      </c>
    </row>
    <row r="143" spans="1:6" outlineLevel="7" x14ac:dyDescent="0.25">
      <c r="A143" s="51" t="s">
        <v>16</v>
      </c>
      <c r="B143" s="52" t="s">
        <v>38</v>
      </c>
      <c r="C143" s="52" t="s">
        <v>27</v>
      </c>
      <c r="D143" s="52" t="s">
        <v>688</v>
      </c>
      <c r="E143" s="52" t="s">
        <v>17</v>
      </c>
      <c r="F143" s="103">
        <v>342042</v>
      </c>
    </row>
    <row r="144" spans="1:6" ht="56.25" outlineLevel="7" x14ac:dyDescent="0.25">
      <c r="A144" s="32" t="s">
        <v>479</v>
      </c>
      <c r="B144" s="52" t="s">
        <v>38</v>
      </c>
      <c r="C144" s="52" t="s">
        <v>27</v>
      </c>
      <c r="D144" s="52" t="s">
        <v>338</v>
      </c>
      <c r="E144" s="52" t="s">
        <v>8</v>
      </c>
      <c r="F144" s="103">
        <f t="shared" ref="F144" si="29">F145+F147</f>
        <v>1181384</v>
      </c>
    </row>
    <row r="145" spans="1:6" ht="56.25" outlineLevel="7" x14ac:dyDescent="0.25">
      <c r="A145" s="51" t="s">
        <v>14</v>
      </c>
      <c r="B145" s="52" t="s">
        <v>38</v>
      </c>
      <c r="C145" s="52" t="s">
        <v>27</v>
      </c>
      <c r="D145" s="52" t="s">
        <v>338</v>
      </c>
      <c r="E145" s="52" t="s">
        <v>15</v>
      </c>
      <c r="F145" s="103">
        <f t="shared" ref="F145" si="30">F146</f>
        <v>1057193.3799999999</v>
      </c>
    </row>
    <row r="146" spans="1:6" outlineLevel="7" x14ac:dyDescent="0.25">
      <c r="A146" s="51" t="s">
        <v>16</v>
      </c>
      <c r="B146" s="52" t="s">
        <v>38</v>
      </c>
      <c r="C146" s="52" t="s">
        <v>27</v>
      </c>
      <c r="D146" s="52" t="s">
        <v>338</v>
      </c>
      <c r="E146" s="52" t="s">
        <v>17</v>
      </c>
      <c r="F146" s="103">
        <v>1057193.3799999999</v>
      </c>
    </row>
    <row r="147" spans="1:6" outlineLevel="7" x14ac:dyDescent="0.25">
      <c r="A147" s="51" t="s">
        <v>18</v>
      </c>
      <c r="B147" s="52" t="s">
        <v>38</v>
      </c>
      <c r="C147" s="52" t="s">
        <v>27</v>
      </c>
      <c r="D147" s="52" t="s">
        <v>338</v>
      </c>
      <c r="E147" s="52" t="s">
        <v>19</v>
      </c>
      <c r="F147" s="103">
        <f t="shared" ref="F147" si="31">F148</f>
        <v>124190.62</v>
      </c>
    </row>
    <row r="148" spans="1:6" ht="21" customHeight="1" outlineLevel="7" x14ac:dyDescent="0.25">
      <c r="A148" s="51" t="s">
        <v>20</v>
      </c>
      <c r="B148" s="52" t="s">
        <v>38</v>
      </c>
      <c r="C148" s="52" t="s">
        <v>27</v>
      </c>
      <c r="D148" s="52" t="s">
        <v>338</v>
      </c>
      <c r="E148" s="52" t="s">
        <v>21</v>
      </c>
      <c r="F148" s="103">
        <v>124190.62</v>
      </c>
    </row>
    <row r="149" spans="1:6" ht="37.5" outlineLevel="7" x14ac:dyDescent="0.25">
      <c r="A149" s="32" t="s">
        <v>478</v>
      </c>
      <c r="B149" s="52" t="s">
        <v>38</v>
      </c>
      <c r="C149" s="52" t="s">
        <v>27</v>
      </c>
      <c r="D149" s="52" t="s">
        <v>339</v>
      </c>
      <c r="E149" s="52" t="s">
        <v>8</v>
      </c>
      <c r="F149" s="103">
        <f>F150+F152</f>
        <v>765954</v>
      </c>
    </row>
    <row r="150" spans="1:6" ht="56.25" outlineLevel="7" x14ac:dyDescent="0.25">
      <c r="A150" s="51" t="s">
        <v>14</v>
      </c>
      <c r="B150" s="52" t="s">
        <v>38</v>
      </c>
      <c r="C150" s="52" t="s">
        <v>27</v>
      </c>
      <c r="D150" s="52" t="s">
        <v>339</v>
      </c>
      <c r="E150" s="52" t="s">
        <v>15</v>
      </c>
      <c r="F150" s="103">
        <f t="shared" ref="F150" si="32">F151</f>
        <v>760156.16000000003</v>
      </c>
    </row>
    <row r="151" spans="1:6" outlineLevel="7" x14ac:dyDescent="0.25">
      <c r="A151" s="51" t="s">
        <v>16</v>
      </c>
      <c r="B151" s="52" t="s">
        <v>38</v>
      </c>
      <c r="C151" s="52" t="s">
        <v>27</v>
      </c>
      <c r="D151" s="52" t="s">
        <v>339</v>
      </c>
      <c r="E151" s="52" t="s">
        <v>17</v>
      </c>
      <c r="F151" s="103">
        <v>760156.16000000003</v>
      </c>
    </row>
    <row r="152" spans="1:6" outlineLevel="7" x14ac:dyDescent="0.25">
      <c r="A152" s="51" t="s">
        <v>18</v>
      </c>
      <c r="B152" s="52" t="s">
        <v>38</v>
      </c>
      <c r="C152" s="52" t="s">
        <v>27</v>
      </c>
      <c r="D152" s="52" t="s">
        <v>339</v>
      </c>
      <c r="E152" s="52" t="s">
        <v>19</v>
      </c>
      <c r="F152" s="103">
        <f>F153</f>
        <v>5797.84</v>
      </c>
    </row>
    <row r="153" spans="1:6" ht="37.5" outlineLevel="7" x14ac:dyDescent="0.25">
      <c r="A153" s="51" t="s">
        <v>20</v>
      </c>
      <c r="B153" s="52" t="s">
        <v>38</v>
      </c>
      <c r="C153" s="52" t="s">
        <v>27</v>
      </c>
      <c r="D153" s="52" t="s">
        <v>339</v>
      </c>
      <c r="E153" s="52" t="s">
        <v>21</v>
      </c>
      <c r="F153" s="103">
        <v>5797.84</v>
      </c>
    </row>
    <row r="154" spans="1:6" ht="37.5" outlineLevel="7" x14ac:dyDescent="0.25">
      <c r="A154" s="32" t="s">
        <v>477</v>
      </c>
      <c r="B154" s="52" t="s">
        <v>38</v>
      </c>
      <c r="C154" s="52" t="s">
        <v>27</v>
      </c>
      <c r="D154" s="52" t="s">
        <v>340</v>
      </c>
      <c r="E154" s="52" t="s">
        <v>8</v>
      </c>
      <c r="F154" s="103">
        <f t="shared" ref="F154" si="33">F155+F157</f>
        <v>774981</v>
      </c>
    </row>
    <row r="155" spans="1:6" ht="56.25" outlineLevel="7" x14ac:dyDescent="0.25">
      <c r="A155" s="51" t="s">
        <v>14</v>
      </c>
      <c r="B155" s="52" t="s">
        <v>38</v>
      </c>
      <c r="C155" s="52" t="s">
        <v>27</v>
      </c>
      <c r="D155" s="52" t="s">
        <v>340</v>
      </c>
      <c r="E155" s="52" t="s">
        <v>15</v>
      </c>
      <c r="F155" s="103">
        <f t="shared" ref="F155" si="34">F156</f>
        <v>729981</v>
      </c>
    </row>
    <row r="156" spans="1:6" outlineLevel="7" x14ac:dyDescent="0.25">
      <c r="A156" s="51" t="s">
        <v>16</v>
      </c>
      <c r="B156" s="52" t="s">
        <v>38</v>
      </c>
      <c r="C156" s="52" t="s">
        <v>27</v>
      </c>
      <c r="D156" s="52" t="s">
        <v>340</v>
      </c>
      <c r="E156" s="52" t="s">
        <v>17</v>
      </c>
      <c r="F156" s="103">
        <v>729981</v>
      </c>
    </row>
    <row r="157" spans="1:6" outlineLevel="7" x14ac:dyDescent="0.25">
      <c r="A157" s="51" t="s">
        <v>18</v>
      </c>
      <c r="B157" s="52" t="s">
        <v>38</v>
      </c>
      <c r="C157" s="52" t="s">
        <v>27</v>
      </c>
      <c r="D157" s="52" t="s">
        <v>340</v>
      </c>
      <c r="E157" s="52" t="s">
        <v>19</v>
      </c>
      <c r="F157" s="103">
        <f t="shared" ref="F157" si="35">F158</f>
        <v>45000</v>
      </c>
    </row>
    <row r="158" spans="1:6" ht="21" customHeight="1" outlineLevel="7" x14ac:dyDescent="0.25">
      <c r="A158" s="51" t="s">
        <v>20</v>
      </c>
      <c r="B158" s="52" t="s">
        <v>38</v>
      </c>
      <c r="C158" s="52" t="s">
        <v>27</v>
      </c>
      <c r="D158" s="52" t="s">
        <v>340</v>
      </c>
      <c r="E158" s="52" t="s">
        <v>21</v>
      </c>
      <c r="F158" s="103">
        <v>45000</v>
      </c>
    </row>
    <row r="159" spans="1:6" ht="37.5" outlineLevel="7" x14ac:dyDescent="0.25">
      <c r="A159" s="51" t="s">
        <v>506</v>
      </c>
      <c r="B159" s="52" t="s">
        <v>38</v>
      </c>
      <c r="C159" s="52" t="s">
        <v>27</v>
      </c>
      <c r="D159" s="52" t="s">
        <v>507</v>
      </c>
      <c r="E159" s="52" t="s">
        <v>8</v>
      </c>
      <c r="F159" s="103">
        <f>F160+F162</f>
        <v>1819318</v>
      </c>
    </row>
    <row r="160" spans="1:6" ht="56.25" outlineLevel="7" x14ac:dyDescent="0.25">
      <c r="A160" s="51" t="s">
        <v>14</v>
      </c>
      <c r="B160" s="52" t="s">
        <v>38</v>
      </c>
      <c r="C160" s="52" t="s">
        <v>27</v>
      </c>
      <c r="D160" s="52" t="s">
        <v>507</v>
      </c>
      <c r="E160" s="52" t="s">
        <v>15</v>
      </c>
      <c r="F160" s="103">
        <f>F161</f>
        <v>1374299.71</v>
      </c>
    </row>
    <row r="161" spans="1:6" outlineLevel="7" x14ac:dyDescent="0.25">
      <c r="A161" s="51" t="s">
        <v>16</v>
      </c>
      <c r="B161" s="52" t="s">
        <v>38</v>
      </c>
      <c r="C161" s="52" t="s">
        <v>27</v>
      </c>
      <c r="D161" s="52" t="s">
        <v>507</v>
      </c>
      <c r="E161" s="52" t="s">
        <v>17</v>
      </c>
      <c r="F161" s="103">
        <v>1374299.71</v>
      </c>
    </row>
    <row r="162" spans="1:6" outlineLevel="7" x14ac:dyDescent="0.25">
      <c r="A162" s="51" t="s">
        <v>18</v>
      </c>
      <c r="B162" s="52" t="s">
        <v>38</v>
      </c>
      <c r="C162" s="52" t="s">
        <v>27</v>
      </c>
      <c r="D162" s="52" t="s">
        <v>507</v>
      </c>
      <c r="E162" s="52" t="s">
        <v>19</v>
      </c>
      <c r="F162" s="103">
        <f>F163</f>
        <v>445018.29</v>
      </c>
    </row>
    <row r="163" spans="1:6" ht="19.5" customHeight="1" outlineLevel="7" x14ac:dyDescent="0.25">
      <c r="A163" s="51" t="s">
        <v>20</v>
      </c>
      <c r="B163" s="52" t="s">
        <v>38</v>
      </c>
      <c r="C163" s="52" t="s">
        <v>27</v>
      </c>
      <c r="D163" s="52" t="s">
        <v>507</v>
      </c>
      <c r="E163" s="52" t="s">
        <v>21</v>
      </c>
      <c r="F163" s="103">
        <v>445018.29</v>
      </c>
    </row>
    <row r="164" spans="1:6" ht="56.25" outlineLevel="7" x14ac:dyDescent="0.25">
      <c r="A164" s="51" t="s">
        <v>659</v>
      </c>
      <c r="B164" s="52" t="s">
        <v>38</v>
      </c>
      <c r="C164" s="52" t="s">
        <v>27</v>
      </c>
      <c r="D164" s="52" t="s">
        <v>665</v>
      </c>
      <c r="E164" s="52" t="s">
        <v>8</v>
      </c>
      <c r="F164" s="103">
        <f>F165+F167</f>
        <v>2691416</v>
      </c>
    </row>
    <row r="165" spans="1:6" ht="56.25" outlineLevel="7" x14ac:dyDescent="0.25">
      <c r="A165" s="51" t="s">
        <v>14</v>
      </c>
      <c r="B165" s="52" t="s">
        <v>38</v>
      </c>
      <c r="C165" s="52" t="s">
        <v>27</v>
      </c>
      <c r="D165" s="52" t="s">
        <v>665</v>
      </c>
      <c r="E165" s="52" t="s">
        <v>15</v>
      </c>
      <c r="F165" s="103">
        <f>F166</f>
        <v>1929040</v>
      </c>
    </row>
    <row r="166" spans="1:6" outlineLevel="7" x14ac:dyDescent="0.25">
      <c r="A166" s="51" t="s">
        <v>16</v>
      </c>
      <c r="B166" s="52" t="s">
        <v>38</v>
      </c>
      <c r="C166" s="52" t="s">
        <v>27</v>
      </c>
      <c r="D166" s="52" t="s">
        <v>665</v>
      </c>
      <c r="E166" s="52" t="s">
        <v>17</v>
      </c>
      <c r="F166" s="103">
        <v>1929040</v>
      </c>
    </row>
    <row r="167" spans="1:6" outlineLevel="7" x14ac:dyDescent="0.25">
      <c r="A167" s="51" t="s">
        <v>18</v>
      </c>
      <c r="B167" s="52" t="s">
        <v>38</v>
      </c>
      <c r="C167" s="52" t="s">
        <v>27</v>
      </c>
      <c r="D167" s="52" t="s">
        <v>665</v>
      </c>
      <c r="E167" s="52" t="s">
        <v>19</v>
      </c>
      <c r="F167" s="103">
        <f>F168</f>
        <v>762376</v>
      </c>
    </row>
    <row r="168" spans="1:6" ht="19.5" customHeight="1" outlineLevel="7" x14ac:dyDescent="0.25">
      <c r="A168" s="51" t="s">
        <v>20</v>
      </c>
      <c r="B168" s="52" t="s">
        <v>38</v>
      </c>
      <c r="C168" s="52" t="s">
        <v>27</v>
      </c>
      <c r="D168" s="52" t="s">
        <v>665</v>
      </c>
      <c r="E168" s="52" t="s">
        <v>21</v>
      </c>
      <c r="F168" s="103">
        <v>762376</v>
      </c>
    </row>
    <row r="169" spans="1:6" ht="37.5" outlineLevel="3" x14ac:dyDescent="0.25">
      <c r="A169" s="32" t="s">
        <v>476</v>
      </c>
      <c r="B169" s="52" t="s">
        <v>38</v>
      </c>
      <c r="C169" s="52" t="s">
        <v>27</v>
      </c>
      <c r="D169" s="52" t="s">
        <v>371</v>
      </c>
      <c r="E169" s="52" t="s">
        <v>8</v>
      </c>
      <c r="F169" s="103">
        <f>F170+F172</f>
        <v>721831.3</v>
      </c>
    </row>
    <row r="170" spans="1:6" ht="56.25" outlineLevel="3" x14ac:dyDescent="0.25">
      <c r="A170" s="51" t="s">
        <v>14</v>
      </c>
      <c r="B170" s="52" t="s">
        <v>38</v>
      </c>
      <c r="C170" s="52" t="s">
        <v>27</v>
      </c>
      <c r="D170" s="52" t="s">
        <v>371</v>
      </c>
      <c r="E170" s="52" t="s">
        <v>15</v>
      </c>
      <c r="F170" s="103">
        <f t="shared" ref="F170" si="36">F171</f>
        <v>608805</v>
      </c>
    </row>
    <row r="171" spans="1:6" outlineLevel="3" x14ac:dyDescent="0.25">
      <c r="A171" s="51" t="s">
        <v>16</v>
      </c>
      <c r="B171" s="52" t="s">
        <v>38</v>
      </c>
      <c r="C171" s="52" t="s">
        <v>27</v>
      </c>
      <c r="D171" s="52" t="s">
        <v>371</v>
      </c>
      <c r="E171" s="52" t="s">
        <v>17</v>
      </c>
      <c r="F171" s="103">
        <v>608805</v>
      </c>
    </row>
    <row r="172" spans="1:6" outlineLevel="3" x14ac:dyDescent="0.25">
      <c r="A172" s="51" t="s">
        <v>18</v>
      </c>
      <c r="B172" s="52" t="s">
        <v>38</v>
      </c>
      <c r="C172" s="52" t="s">
        <v>27</v>
      </c>
      <c r="D172" s="52" t="s">
        <v>371</v>
      </c>
      <c r="E172" s="52" t="s">
        <v>19</v>
      </c>
      <c r="F172" s="103">
        <f>F173</f>
        <v>113026.3</v>
      </c>
    </row>
    <row r="173" spans="1:6" ht="20.25" customHeight="1" outlineLevel="3" x14ac:dyDescent="0.25">
      <c r="A173" s="51" t="s">
        <v>20</v>
      </c>
      <c r="B173" s="52" t="s">
        <v>38</v>
      </c>
      <c r="C173" s="52" t="s">
        <v>27</v>
      </c>
      <c r="D173" s="52" t="s">
        <v>371</v>
      </c>
      <c r="E173" s="52" t="s">
        <v>21</v>
      </c>
      <c r="F173" s="103">
        <v>113026.3</v>
      </c>
    </row>
    <row r="174" spans="1:6" ht="75" outlineLevel="7" x14ac:dyDescent="0.25">
      <c r="A174" s="51" t="s">
        <v>675</v>
      </c>
      <c r="B174" s="52" t="s">
        <v>38</v>
      </c>
      <c r="C174" s="52" t="s">
        <v>27</v>
      </c>
      <c r="D174" s="52" t="s">
        <v>676</v>
      </c>
      <c r="E174" s="52" t="s">
        <v>8</v>
      </c>
      <c r="F174" s="103">
        <f>F175</f>
        <v>643125.6</v>
      </c>
    </row>
    <row r="175" spans="1:6" outlineLevel="7" x14ac:dyDescent="0.25">
      <c r="A175" s="51" t="s">
        <v>18</v>
      </c>
      <c r="B175" s="52" t="s">
        <v>38</v>
      </c>
      <c r="C175" s="52" t="s">
        <v>27</v>
      </c>
      <c r="D175" s="52" t="s">
        <v>676</v>
      </c>
      <c r="E175" s="52" t="s">
        <v>19</v>
      </c>
      <c r="F175" s="103">
        <f>F176</f>
        <v>643125.6</v>
      </c>
    </row>
    <row r="176" spans="1:6" ht="21" customHeight="1" outlineLevel="7" x14ac:dyDescent="0.25">
      <c r="A176" s="51" t="s">
        <v>20</v>
      </c>
      <c r="B176" s="52" t="s">
        <v>38</v>
      </c>
      <c r="C176" s="52" t="s">
        <v>27</v>
      </c>
      <c r="D176" s="52" t="s">
        <v>676</v>
      </c>
      <c r="E176" s="52" t="s">
        <v>21</v>
      </c>
      <c r="F176" s="103">
        <v>643125.6</v>
      </c>
    </row>
    <row r="177" spans="1:11" s="89" customFormat="1" outlineLevel="1" x14ac:dyDescent="0.25">
      <c r="A177" s="96" t="s">
        <v>54</v>
      </c>
      <c r="B177" s="72" t="s">
        <v>38</v>
      </c>
      <c r="C177" s="72" t="s">
        <v>55</v>
      </c>
      <c r="D177" s="72" t="s">
        <v>145</v>
      </c>
      <c r="E177" s="72" t="s">
        <v>8</v>
      </c>
      <c r="F177" s="105">
        <f t="shared" ref="F177:F181" si="37">F178</f>
        <v>24423496</v>
      </c>
      <c r="G177" s="90"/>
      <c r="H177" s="90"/>
      <c r="I177" s="90"/>
      <c r="J177" s="90"/>
      <c r="K177" s="90"/>
    </row>
    <row r="178" spans="1:11" ht="37.5" outlineLevel="2" x14ac:dyDescent="0.25">
      <c r="A178" s="51" t="s">
        <v>56</v>
      </c>
      <c r="B178" s="52" t="s">
        <v>38</v>
      </c>
      <c r="C178" s="52" t="s">
        <v>57</v>
      </c>
      <c r="D178" s="52" t="s">
        <v>145</v>
      </c>
      <c r="E178" s="52" t="s">
        <v>8</v>
      </c>
      <c r="F178" s="103">
        <f t="shared" si="37"/>
        <v>24423496</v>
      </c>
    </row>
    <row r="179" spans="1:11" outlineLevel="4" x14ac:dyDescent="0.25">
      <c r="A179" s="51" t="s">
        <v>154</v>
      </c>
      <c r="B179" s="52" t="s">
        <v>38</v>
      </c>
      <c r="C179" s="52" t="s">
        <v>57</v>
      </c>
      <c r="D179" s="52" t="s">
        <v>146</v>
      </c>
      <c r="E179" s="52" t="s">
        <v>8</v>
      </c>
      <c r="F179" s="103">
        <f>F180+F183</f>
        <v>24423496</v>
      </c>
    </row>
    <row r="180" spans="1:11" ht="23.25" customHeight="1" outlineLevel="5" x14ac:dyDescent="0.25">
      <c r="A180" s="51" t="s">
        <v>58</v>
      </c>
      <c r="B180" s="52" t="s">
        <v>38</v>
      </c>
      <c r="C180" s="52" t="s">
        <v>57</v>
      </c>
      <c r="D180" s="52" t="s">
        <v>155</v>
      </c>
      <c r="E180" s="52" t="s">
        <v>8</v>
      </c>
      <c r="F180" s="103">
        <f t="shared" si="37"/>
        <v>250000</v>
      </c>
    </row>
    <row r="181" spans="1:11" outlineLevel="6" x14ac:dyDescent="0.25">
      <c r="A181" s="51" t="s">
        <v>18</v>
      </c>
      <c r="B181" s="52" t="s">
        <v>38</v>
      </c>
      <c r="C181" s="52" t="s">
        <v>57</v>
      </c>
      <c r="D181" s="52" t="s">
        <v>155</v>
      </c>
      <c r="E181" s="52" t="s">
        <v>19</v>
      </c>
      <c r="F181" s="103">
        <f t="shared" si="37"/>
        <v>250000</v>
      </c>
    </row>
    <row r="182" spans="1:11" ht="20.25" customHeight="1" outlineLevel="7" x14ac:dyDescent="0.25">
      <c r="A182" s="51" t="s">
        <v>20</v>
      </c>
      <c r="B182" s="52" t="s">
        <v>38</v>
      </c>
      <c r="C182" s="52" t="s">
        <v>57</v>
      </c>
      <c r="D182" s="52" t="s">
        <v>155</v>
      </c>
      <c r="E182" s="52" t="s">
        <v>21</v>
      </c>
      <c r="F182" s="103">
        <v>250000</v>
      </c>
    </row>
    <row r="183" spans="1:11" ht="37.5" outlineLevel="7" x14ac:dyDescent="0.25">
      <c r="A183" s="51" t="s">
        <v>729</v>
      </c>
      <c r="B183" s="52" t="s">
        <v>38</v>
      </c>
      <c r="C183" s="52" t="s">
        <v>57</v>
      </c>
      <c r="D183" s="52" t="s">
        <v>732</v>
      </c>
      <c r="E183" s="52" t="s">
        <v>8</v>
      </c>
      <c r="F183" s="103">
        <f>F184</f>
        <v>24173496</v>
      </c>
    </row>
    <row r="184" spans="1:11" outlineLevel="7" x14ac:dyDescent="0.25">
      <c r="A184" s="51" t="s">
        <v>18</v>
      </c>
      <c r="B184" s="52" t="s">
        <v>38</v>
      </c>
      <c r="C184" s="52" t="s">
        <v>57</v>
      </c>
      <c r="D184" s="52" t="s">
        <v>732</v>
      </c>
      <c r="E184" s="52" t="s">
        <v>19</v>
      </c>
      <c r="F184" s="103">
        <f>F185</f>
        <v>24173496</v>
      </c>
    </row>
    <row r="185" spans="1:11" ht="37.5" outlineLevel="7" x14ac:dyDescent="0.25">
      <c r="A185" s="51" t="s">
        <v>20</v>
      </c>
      <c r="B185" s="52" t="s">
        <v>38</v>
      </c>
      <c r="C185" s="52" t="s">
        <v>57</v>
      </c>
      <c r="D185" s="52" t="s">
        <v>732</v>
      </c>
      <c r="E185" s="52" t="s">
        <v>21</v>
      </c>
      <c r="F185" s="103">
        <v>24173496</v>
      </c>
    </row>
    <row r="186" spans="1:11" s="89" customFormat="1" outlineLevel="7" x14ac:dyDescent="0.25">
      <c r="A186" s="96" t="s">
        <v>138</v>
      </c>
      <c r="B186" s="72" t="s">
        <v>38</v>
      </c>
      <c r="C186" s="72" t="s">
        <v>59</v>
      </c>
      <c r="D186" s="72" t="s">
        <v>145</v>
      </c>
      <c r="E186" s="72" t="s">
        <v>8</v>
      </c>
      <c r="F186" s="105">
        <f>F199+F193+F211+F187</f>
        <v>24594977.780000001</v>
      </c>
      <c r="G186" s="90"/>
      <c r="H186" s="90"/>
      <c r="I186" s="90"/>
      <c r="J186" s="90"/>
      <c r="K186" s="90"/>
    </row>
    <row r="187" spans="1:11" outlineLevel="7" x14ac:dyDescent="0.25">
      <c r="A187" s="51" t="s">
        <v>140</v>
      </c>
      <c r="B187" s="52" t="s">
        <v>38</v>
      </c>
      <c r="C187" s="52" t="s">
        <v>141</v>
      </c>
      <c r="D187" s="52" t="s">
        <v>145</v>
      </c>
      <c r="E187" s="52" t="s">
        <v>8</v>
      </c>
      <c r="F187" s="103">
        <f t="shared" ref="F187" si="38">F188</f>
        <v>316850</v>
      </c>
    </row>
    <row r="188" spans="1:11" outlineLevel="7" x14ac:dyDescent="0.25">
      <c r="A188" s="51" t="s">
        <v>154</v>
      </c>
      <c r="B188" s="52" t="s">
        <v>38</v>
      </c>
      <c r="C188" s="52" t="s">
        <v>141</v>
      </c>
      <c r="D188" s="52" t="s">
        <v>146</v>
      </c>
      <c r="E188" s="52" t="s">
        <v>8</v>
      </c>
      <c r="F188" s="103">
        <f t="shared" ref="F188" si="39">F190</f>
        <v>316850</v>
      </c>
    </row>
    <row r="189" spans="1:11" outlineLevel="7" x14ac:dyDescent="0.25">
      <c r="A189" s="51" t="s">
        <v>336</v>
      </c>
      <c r="B189" s="52" t="s">
        <v>38</v>
      </c>
      <c r="C189" s="52" t="s">
        <v>141</v>
      </c>
      <c r="D189" s="52" t="s">
        <v>335</v>
      </c>
      <c r="E189" s="52" t="s">
        <v>8</v>
      </c>
      <c r="F189" s="103">
        <f t="shared" ref="F189:F191" si="40">F190</f>
        <v>316850</v>
      </c>
    </row>
    <row r="190" spans="1:11" ht="56.25" outlineLevel="7" x14ac:dyDescent="0.25">
      <c r="A190" s="54" t="s">
        <v>480</v>
      </c>
      <c r="B190" s="52" t="s">
        <v>38</v>
      </c>
      <c r="C190" s="52" t="s">
        <v>141</v>
      </c>
      <c r="D190" s="52" t="s">
        <v>347</v>
      </c>
      <c r="E190" s="52" t="s">
        <v>8</v>
      </c>
      <c r="F190" s="103">
        <f t="shared" si="40"/>
        <v>316850</v>
      </c>
    </row>
    <row r="191" spans="1:11" outlineLevel="7" x14ac:dyDescent="0.25">
      <c r="A191" s="51" t="s">
        <v>18</v>
      </c>
      <c r="B191" s="52" t="s">
        <v>38</v>
      </c>
      <c r="C191" s="52" t="s">
        <v>141</v>
      </c>
      <c r="D191" s="52" t="s">
        <v>347</v>
      </c>
      <c r="E191" s="52" t="s">
        <v>19</v>
      </c>
      <c r="F191" s="103">
        <f t="shared" si="40"/>
        <v>316850</v>
      </c>
    </row>
    <row r="192" spans="1:11" ht="20.25" customHeight="1" outlineLevel="7" x14ac:dyDescent="0.25">
      <c r="A192" s="51" t="s">
        <v>20</v>
      </c>
      <c r="B192" s="52" t="s">
        <v>38</v>
      </c>
      <c r="C192" s="52" t="s">
        <v>141</v>
      </c>
      <c r="D192" s="52" t="s">
        <v>347</v>
      </c>
      <c r="E192" s="52" t="s">
        <v>21</v>
      </c>
      <c r="F192" s="103">
        <v>316850</v>
      </c>
    </row>
    <row r="193" spans="1:11" outlineLevel="7" x14ac:dyDescent="0.25">
      <c r="A193" s="51" t="s">
        <v>363</v>
      </c>
      <c r="B193" s="52" t="s">
        <v>38</v>
      </c>
      <c r="C193" s="52" t="s">
        <v>364</v>
      </c>
      <c r="D193" s="52" t="s">
        <v>145</v>
      </c>
      <c r="E193" s="52" t="s">
        <v>8</v>
      </c>
      <c r="F193" s="103">
        <f>F194</f>
        <v>3223</v>
      </c>
    </row>
    <row r="194" spans="1:11" outlineLevel="7" x14ac:dyDescent="0.25">
      <c r="A194" s="51" t="s">
        <v>154</v>
      </c>
      <c r="B194" s="52" t="s">
        <v>38</v>
      </c>
      <c r="C194" s="52" t="s">
        <v>364</v>
      </c>
      <c r="D194" s="52" t="s">
        <v>146</v>
      </c>
      <c r="E194" s="52" t="s">
        <v>8</v>
      </c>
      <c r="F194" s="103">
        <f>F196</f>
        <v>3223</v>
      </c>
    </row>
    <row r="195" spans="1:11" s="89" customFormat="1" outlineLevel="7" x14ac:dyDescent="0.25">
      <c r="A195" s="51" t="s">
        <v>336</v>
      </c>
      <c r="B195" s="52" t="s">
        <v>38</v>
      </c>
      <c r="C195" s="52" t="s">
        <v>364</v>
      </c>
      <c r="D195" s="52" t="s">
        <v>335</v>
      </c>
      <c r="E195" s="52" t="s">
        <v>8</v>
      </c>
      <c r="F195" s="103">
        <f>F196</f>
        <v>3223</v>
      </c>
      <c r="G195" s="90"/>
      <c r="H195" s="90"/>
      <c r="I195" s="90"/>
      <c r="J195" s="90"/>
      <c r="K195" s="90"/>
    </row>
    <row r="196" spans="1:11" ht="76.5" customHeight="1" outlineLevel="7" x14ac:dyDescent="0.25">
      <c r="A196" s="32" t="s">
        <v>482</v>
      </c>
      <c r="B196" s="52" t="s">
        <v>38</v>
      </c>
      <c r="C196" s="52" t="s">
        <v>364</v>
      </c>
      <c r="D196" s="52" t="s">
        <v>481</v>
      </c>
      <c r="E196" s="52" t="s">
        <v>8</v>
      </c>
      <c r="F196" s="103">
        <f t="shared" ref="F196:F197" si="41">F197</f>
        <v>3223</v>
      </c>
    </row>
    <row r="197" spans="1:11" outlineLevel="7" x14ac:dyDescent="0.25">
      <c r="A197" s="51" t="s">
        <v>18</v>
      </c>
      <c r="B197" s="52" t="s">
        <v>38</v>
      </c>
      <c r="C197" s="52" t="s">
        <v>364</v>
      </c>
      <c r="D197" s="52" t="s">
        <v>481</v>
      </c>
      <c r="E197" s="52" t="s">
        <v>19</v>
      </c>
      <c r="F197" s="103">
        <f t="shared" si="41"/>
        <v>3223</v>
      </c>
    </row>
    <row r="198" spans="1:11" ht="20.25" customHeight="1" outlineLevel="7" x14ac:dyDescent="0.25">
      <c r="A198" s="51" t="s">
        <v>20</v>
      </c>
      <c r="B198" s="52" t="s">
        <v>38</v>
      </c>
      <c r="C198" s="52" t="s">
        <v>364</v>
      </c>
      <c r="D198" s="52" t="s">
        <v>481</v>
      </c>
      <c r="E198" s="52" t="s">
        <v>21</v>
      </c>
      <c r="F198" s="103">
        <v>3223</v>
      </c>
    </row>
    <row r="199" spans="1:11" outlineLevel="7" x14ac:dyDescent="0.25">
      <c r="A199" s="51" t="s">
        <v>62</v>
      </c>
      <c r="B199" s="52" t="s">
        <v>38</v>
      </c>
      <c r="C199" s="52" t="s">
        <v>63</v>
      </c>
      <c r="D199" s="52" t="s">
        <v>145</v>
      </c>
      <c r="E199" s="52" t="s">
        <v>8</v>
      </c>
      <c r="F199" s="103">
        <f>F200</f>
        <v>23061904.780000001</v>
      </c>
    </row>
    <row r="200" spans="1:11" s="89" customFormat="1" ht="37.5" outlineLevel="7" x14ac:dyDescent="0.25">
      <c r="A200" s="96" t="s">
        <v>425</v>
      </c>
      <c r="B200" s="72" t="s">
        <v>38</v>
      </c>
      <c r="C200" s="72" t="s">
        <v>63</v>
      </c>
      <c r="D200" s="72" t="s">
        <v>426</v>
      </c>
      <c r="E200" s="72" t="s">
        <v>8</v>
      </c>
      <c r="F200" s="105">
        <f t="shared" ref="F200" si="42">F201</f>
        <v>23061904.780000001</v>
      </c>
      <c r="G200" s="90"/>
      <c r="H200" s="90"/>
      <c r="I200" s="90"/>
      <c r="J200" s="90"/>
      <c r="K200" s="90"/>
    </row>
    <row r="201" spans="1:11" ht="18.75" customHeight="1" outlineLevel="7" x14ac:dyDescent="0.25">
      <c r="A201" s="51" t="s">
        <v>427</v>
      </c>
      <c r="B201" s="52" t="s">
        <v>38</v>
      </c>
      <c r="C201" s="52" t="s">
        <v>63</v>
      </c>
      <c r="D201" s="52" t="s">
        <v>428</v>
      </c>
      <c r="E201" s="52" t="s">
        <v>8</v>
      </c>
      <c r="F201" s="103">
        <f>F202+F208+F205</f>
        <v>23061904.780000001</v>
      </c>
    </row>
    <row r="202" spans="1:11" ht="37.5" outlineLevel="7" x14ac:dyDescent="0.25">
      <c r="A202" s="99" t="s">
        <v>429</v>
      </c>
      <c r="B202" s="52" t="s">
        <v>38</v>
      </c>
      <c r="C202" s="52" t="s">
        <v>63</v>
      </c>
      <c r="D202" s="52" t="s">
        <v>430</v>
      </c>
      <c r="E202" s="52" t="s">
        <v>8</v>
      </c>
      <c r="F202" s="103">
        <f t="shared" ref="F202:F203" si="43">F203</f>
        <v>13153880</v>
      </c>
    </row>
    <row r="203" spans="1:11" outlineLevel="7" x14ac:dyDescent="0.25">
      <c r="A203" s="51" t="s">
        <v>18</v>
      </c>
      <c r="B203" s="52" t="s">
        <v>38</v>
      </c>
      <c r="C203" s="52" t="s">
        <v>63</v>
      </c>
      <c r="D203" s="52" t="s">
        <v>430</v>
      </c>
      <c r="E203" s="52" t="s">
        <v>19</v>
      </c>
      <c r="F203" s="103">
        <f t="shared" si="43"/>
        <v>13153880</v>
      </c>
    </row>
    <row r="204" spans="1:11" ht="21.75" customHeight="1" outlineLevel="7" x14ac:dyDescent="0.25">
      <c r="A204" s="51" t="s">
        <v>20</v>
      </c>
      <c r="B204" s="52" t="s">
        <v>38</v>
      </c>
      <c r="C204" s="52" t="s">
        <v>63</v>
      </c>
      <c r="D204" s="52" t="s">
        <v>430</v>
      </c>
      <c r="E204" s="52" t="s">
        <v>21</v>
      </c>
      <c r="F204" s="103">
        <v>13153880</v>
      </c>
    </row>
    <row r="205" spans="1:11" ht="56.25" outlineLevel="7" x14ac:dyDescent="0.25">
      <c r="A205" s="32" t="s">
        <v>483</v>
      </c>
      <c r="B205" s="52" t="s">
        <v>38</v>
      </c>
      <c r="C205" s="52" t="s">
        <v>63</v>
      </c>
      <c r="D205" s="52" t="s">
        <v>514</v>
      </c>
      <c r="E205" s="52" t="s">
        <v>8</v>
      </c>
      <c r="F205" s="100">
        <f t="shared" ref="F205:F206" si="44">F206</f>
        <v>9814327.4199999999</v>
      </c>
    </row>
    <row r="206" spans="1:11" outlineLevel="7" x14ac:dyDescent="0.25">
      <c r="A206" s="51" t="s">
        <v>18</v>
      </c>
      <c r="B206" s="52" t="s">
        <v>38</v>
      </c>
      <c r="C206" s="52" t="s">
        <v>63</v>
      </c>
      <c r="D206" s="52" t="s">
        <v>514</v>
      </c>
      <c r="E206" s="52" t="s">
        <v>19</v>
      </c>
      <c r="F206" s="100">
        <f t="shared" si="44"/>
        <v>9814327.4199999999</v>
      </c>
    </row>
    <row r="207" spans="1:11" ht="19.5" customHeight="1" outlineLevel="7" x14ac:dyDescent="0.25">
      <c r="A207" s="51" t="s">
        <v>20</v>
      </c>
      <c r="B207" s="52" t="s">
        <v>38</v>
      </c>
      <c r="C207" s="52" t="s">
        <v>63</v>
      </c>
      <c r="D207" s="52" t="s">
        <v>514</v>
      </c>
      <c r="E207" s="52" t="s">
        <v>21</v>
      </c>
      <c r="F207" s="103">
        <v>9814327.4199999999</v>
      </c>
    </row>
    <row r="208" spans="1:11" ht="37.5" outlineLevel="7" x14ac:dyDescent="0.25">
      <c r="A208" s="51" t="s">
        <v>341</v>
      </c>
      <c r="B208" s="52" t="s">
        <v>38</v>
      </c>
      <c r="C208" s="52" t="s">
        <v>63</v>
      </c>
      <c r="D208" s="52" t="s">
        <v>513</v>
      </c>
      <c r="E208" s="52" t="s">
        <v>8</v>
      </c>
      <c r="F208" s="100">
        <f t="shared" ref="F208:F209" si="45">F209</f>
        <v>93697.36</v>
      </c>
    </row>
    <row r="209" spans="1:11" outlineLevel="7" x14ac:dyDescent="0.25">
      <c r="A209" s="51" t="s">
        <v>18</v>
      </c>
      <c r="B209" s="52" t="s">
        <v>38</v>
      </c>
      <c r="C209" s="52" t="s">
        <v>63</v>
      </c>
      <c r="D209" s="52" t="s">
        <v>513</v>
      </c>
      <c r="E209" s="52" t="s">
        <v>19</v>
      </c>
      <c r="F209" s="100">
        <f t="shared" si="45"/>
        <v>93697.36</v>
      </c>
    </row>
    <row r="210" spans="1:11" ht="21" customHeight="1" outlineLevel="7" x14ac:dyDescent="0.25">
      <c r="A210" s="51" t="s">
        <v>20</v>
      </c>
      <c r="B210" s="52" t="s">
        <v>38</v>
      </c>
      <c r="C210" s="52" t="s">
        <v>63</v>
      </c>
      <c r="D210" s="52" t="s">
        <v>513</v>
      </c>
      <c r="E210" s="52" t="s">
        <v>21</v>
      </c>
      <c r="F210" s="103">
        <v>93697.36</v>
      </c>
    </row>
    <row r="211" spans="1:11" outlineLevel="2" x14ac:dyDescent="0.25">
      <c r="A211" s="51" t="s">
        <v>65</v>
      </c>
      <c r="B211" s="52" t="s">
        <v>38</v>
      </c>
      <c r="C211" s="52" t="s">
        <v>66</v>
      </c>
      <c r="D211" s="52" t="s">
        <v>145</v>
      </c>
      <c r="E211" s="52" t="s">
        <v>8</v>
      </c>
      <c r="F211" s="103">
        <f>F212</f>
        <v>1213000</v>
      </c>
    </row>
    <row r="212" spans="1:11" s="89" customFormat="1" ht="37.5" outlineLevel="3" x14ac:dyDescent="0.25">
      <c r="A212" s="96" t="s">
        <v>487</v>
      </c>
      <c r="B212" s="72" t="s">
        <v>38</v>
      </c>
      <c r="C212" s="72" t="s">
        <v>66</v>
      </c>
      <c r="D212" s="72" t="s">
        <v>431</v>
      </c>
      <c r="E212" s="72" t="s">
        <v>8</v>
      </c>
      <c r="F212" s="105">
        <f>F213+F217</f>
        <v>1213000</v>
      </c>
      <c r="G212" s="90"/>
      <c r="H212" s="90"/>
      <c r="I212" s="90"/>
      <c r="J212" s="90"/>
      <c r="K212" s="90"/>
    </row>
    <row r="213" spans="1:11" outlineLevel="3" x14ac:dyDescent="0.25">
      <c r="A213" s="51" t="s">
        <v>484</v>
      </c>
      <c r="B213" s="52" t="s">
        <v>38</v>
      </c>
      <c r="C213" s="52" t="s">
        <v>66</v>
      </c>
      <c r="D213" s="52" t="s">
        <v>432</v>
      </c>
      <c r="E213" s="52" t="s">
        <v>8</v>
      </c>
      <c r="F213" s="100">
        <f>F214</f>
        <v>813000</v>
      </c>
    </row>
    <row r="214" spans="1:11" outlineLevel="3" x14ac:dyDescent="0.25">
      <c r="A214" s="51" t="s">
        <v>433</v>
      </c>
      <c r="B214" s="52" t="s">
        <v>38</v>
      </c>
      <c r="C214" s="52" t="s">
        <v>66</v>
      </c>
      <c r="D214" s="52" t="s">
        <v>434</v>
      </c>
      <c r="E214" s="52" t="s">
        <v>8</v>
      </c>
      <c r="F214" s="100">
        <f t="shared" ref="F214:F215" si="46">F215</f>
        <v>813000</v>
      </c>
    </row>
    <row r="215" spans="1:11" outlineLevel="3" x14ac:dyDescent="0.25">
      <c r="A215" s="51" t="s">
        <v>18</v>
      </c>
      <c r="B215" s="52" t="s">
        <v>38</v>
      </c>
      <c r="C215" s="52" t="s">
        <v>66</v>
      </c>
      <c r="D215" s="52" t="s">
        <v>434</v>
      </c>
      <c r="E215" s="52" t="s">
        <v>19</v>
      </c>
      <c r="F215" s="100">
        <f t="shared" si="46"/>
        <v>813000</v>
      </c>
    </row>
    <row r="216" spans="1:11" ht="18.75" customHeight="1" outlineLevel="3" x14ac:dyDescent="0.25">
      <c r="A216" s="51" t="s">
        <v>20</v>
      </c>
      <c r="B216" s="52" t="s">
        <v>38</v>
      </c>
      <c r="C216" s="52" t="s">
        <v>66</v>
      </c>
      <c r="D216" s="52" t="s">
        <v>434</v>
      </c>
      <c r="E216" s="52" t="s">
        <v>21</v>
      </c>
      <c r="F216" s="103">
        <v>813000</v>
      </c>
    </row>
    <row r="217" spans="1:11" ht="19.5" customHeight="1" outlineLevel="3" x14ac:dyDescent="0.25">
      <c r="A217" s="54" t="s">
        <v>486</v>
      </c>
      <c r="B217" s="52" t="s">
        <v>38</v>
      </c>
      <c r="C217" s="52" t="s">
        <v>66</v>
      </c>
      <c r="D217" s="52" t="s">
        <v>485</v>
      </c>
      <c r="E217" s="52" t="s">
        <v>8</v>
      </c>
      <c r="F217" s="103">
        <f>F218</f>
        <v>400000</v>
      </c>
    </row>
    <row r="218" spans="1:11" outlineLevel="5" x14ac:dyDescent="0.25">
      <c r="A218" s="51" t="s">
        <v>435</v>
      </c>
      <c r="B218" s="52" t="s">
        <v>38</v>
      </c>
      <c r="C218" s="52" t="s">
        <v>66</v>
      </c>
      <c r="D218" s="52" t="s">
        <v>522</v>
      </c>
      <c r="E218" s="52" t="s">
        <v>8</v>
      </c>
      <c r="F218" s="103">
        <f t="shared" ref="F218:F219" si="47">F219</f>
        <v>400000</v>
      </c>
    </row>
    <row r="219" spans="1:11" outlineLevel="6" x14ac:dyDescent="0.25">
      <c r="A219" s="51" t="s">
        <v>18</v>
      </c>
      <c r="B219" s="52" t="s">
        <v>38</v>
      </c>
      <c r="C219" s="52" t="s">
        <v>66</v>
      </c>
      <c r="D219" s="52" t="s">
        <v>522</v>
      </c>
      <c r="E219" s="52" t="s">
        <v>19</v>
      </c>
      <c r="F219" s="103">
        <f t="shared" si="47"/>
        <v>400000</v>
      </c>
    </row>
    <row r="220" spans="1:11" ht="19.5" customHeight="1" outlineLevel="7" x14ac:dyDescent="0.25">
      <c r="A220" s="51" t="s">
        <v>20</v>
      </c>
      <c r="B220" s="52" t="s">
        <v>38</v>
      </c>
      <c r="C220" s="52" t="s">
        <v>66</v>
      </c>
      <c r="D220" s="52" t="s">
        <v>522</v>
      </c>
      <c r="E220" s="52" t="s">
        <v>21</v>
      </c>
      <c r="F220" s="103">
        <v>400000</v>
      </c>
    </row>
    <row r="221" spans="1:11" s="89" customFormat="1" outlineLevel="1" x14ac:dyDescent="0.25">
      <c r="A221" s="96" t="s">
        <v>67</v>
      </c>
      <c r="B221" s="72" t="s">
        <v>38</v>
      </c>
      <c r="C221" s="72" t="s">
        <v>68</v>
      </c>
      <c r="D221" s="72" t="s">
        <v>145</v>
      </c>
      <c r="E221" s="72" t="s">
        <v>8</v>
      </c>
      <c r="F221" s="108">
        <f>F222+F228+F248+F267</f>
        <v>73837418.780000001</v>
      </c>
      <c r="G221" s="90"/>
      <c r="H221" s="90"/>
      <c r="I221" s="90"/>
      <c r="J221" s="90"/>
      <c r="K221" s="90"/>
    </row>
    <row r="222" spans="1:11" outlineLevel="1" x14ac:dyDescent="0.25">
      <c r="A222" s="51" t="s">
        <v>69</v>
      </c>
      <c r="B222" s="52" t="s">
        <v>38</v>
      </c>
      <c r="C222" s="52" t="s">
        <v>70</v>
      </c>
      <c r="D222" s="52" t="s">
        <v>145</v>
      </c>
      <c r="E222" s="52" t="s">
        <v>8</v>
      </c>
      <c r="F222" s="103">
        <f t="shared" ref="F222" si="48">F223</f>
        <v>1596538</v>
      </c>
    </row>
    <row r="223" spans="1:11" s="89" customFormat="1" ht="37.5" outlineLevel="1" x14ac:dyDescent="0.25">
      <c r="A223" s="96" t="s">
        <v>720</v>
      </c>
      <c r="B223" s="72" t="s">
        <v>38</v>
      </c>
      <c r="C223" s="72" t="s">
        <v>70</v>
      </c>
      <c r="D223" s="72" t="s">
        <v>422</v>
      </c>
      <c r="E223" s="72" t="s">
        <v>8</v>
      </c>
      <c r="F223" s="105">
        <f>F224</f>
        <v>1596538</v>
      </c>
      <c r="G223" s="90"/>
      <c r="H223" s="90"/>
      <c r="I223" s="90"/>
      <c r="J223" s="90"/>
      <c r="K223" s="90"/>
    </row>
    <row r="224" spans="1:11" ht="37.5" outlineLevel="1" x14ac:dyDescent="0.25">
      <c r="A224" s="51" t="s">
        <v>436</v>
      </c>
      <c r="B224" s="52" t="s">
        <v>38</v>
      </c>
      <c r="C224" s="52" t="s">
        <v>70</v>
      </c>
      <c r="D224" s="52" t="s">
        <v>423</v>
      </c>
      <c r="E224" s="52" t="s">
        <v>8</v>
      </c>
      <c r="F224" s="103">
        <f t="shared" ref="F224:F226" si="49">F225</f>
        <v>1596538</v>
      </c>
    </row>
    <row r="225" spans="1:11" outlineLevel="5" x14ac:dyDescent="0.25">
      <c r="A225" s="51" t="s">
        <v>437</v>
      </c>
      <c r="B225" s="52" t="s">
        <v>38</v>
      </c>
      <c r="C225" s="52" t="s">
        <v>70</v>
      </c>
      <c r="D225" s="52" t="s">
        <v>438</v>
      </c>
      <c r="E225" s="52" t="s">
        <v>8</v>
      </c>
      <c r="F225" s="103">
        <f t="shared" si="49"/>
        <v>1596538</v>
      </c>
    </row>
    <row r="226" spans="1:11" outlineLevel="6" x14ac:dyDescent="0.25">
      <c r="A226" s="51" t="s">
        <v>18</v>
      </c>
      <c r="B226" s="52" t="s">
        <v>38</v>
      </c>
      <c r="C226" s="52" t="s">
        <v>70</v>
      </c>
      <c r="D226" s="52" t="s">
        <v>438</v>
      </c>
      <c r="E226" s="52" t="s">
        <v>19</v>
      </c>
      <c r="F226" s="103">
        <f t="shared" si="49"/>
        <v>1596538</v>
      </c>
    </row>
    <row r="227" spans="1:11" ht="19.5" customHeight="1" outlineLevel="7" x14ac:dyDescent="0.25">
      <c r="A227" s="51" t="s">
        <v>20</v>
      </c>
      <c r="B227" s="52" t="s">
        <v>38</v>
      </c>
      <c r="C227" s="52" t="s">
        <v>70</v>
      </c>
      <c r="D227" s="52" t="s">
        <v>438</v>
      </c>
      <c r="E227" s="52" t="s">
        <v>21</v>
      </c>
      <c r="F227" s="103">
        <v>1596538</v>
      </c>
    </row>
    <row r="228" spans="1:11" outlineLevel="1" x14ac:dyDescent="0.25">
      <c r="A228" s="51" t="s">
        <v>71</v>
      </c>
      <c r="B228" s="52" t="s">
        <v>38</v>
      </c>
      <c r="C228" s="52" t="s">
        <v>72</v>
      </c>
      <c r="D228" s="52" t="s">
        <v>145</v>
      </c>
      <c r="E228" s="52" t="s">
        <v>8</v>
      </c>
      <c r="F228" s="103">
        <f t="shared" ref="F228" si="50">F229</f>
        <v>63096974.619999997</v>
      </c>
    </row>
    <row r="229" spans="1:11" s="89" customFormat="1" ht="37.5" outlineLevel="1" x14ac:dyDescent="0.25">
      <c r="A229" s="96" t="s">
        <v>439</v>
      </c>
      <c r="B229" s="72" t="s">
        <v>38</v>
      </c>
      <c r="C229" s="72" t="s">
        <v>72</v>
      </c>
      <c r="D229" s="72" t="s">
        <v>156</v>
      </c>
      <c r="E229" s="72" t="s">
        <v>8</v>
      </c>
      <c r="F229" s="105">
        <f>F230+F244</f>
        <v>63096974.619999997</v>
      </c>
      <c r="G229" s="90"/>
      <c r="H229" s="90"/>
      <c r="I229" s="90"/>
      <c r="J229" s="90"/>
      <c r="K229" s="90"/>
    </row>
    <row r="230" spans="1:11" ht="37.5" outlineLevel="1" x14ac:dyDescent="0.25">
      <c r="A230" s="51" t="s">
        <v>440</v>
      </c>
      <c r="B230" s="52" t="s">
        <v>38</v>
      </c>
      <c r="C230" s="52" t="s">
        <v>72</v>
      </c>
      <c r="D230" s="52" t="s">
        <v>441</v>
      </c>
      <c r="E230" s="52" t="s">
        <v>8</v>
      </c>
      <c r="F230" s="103">
        <f>F231+F238+F241</f>
        <v>30435648.079999998</v>
      </c>
    </row>
    <row r="231" spans="1:11" ht="56.25" customHeight="1" outlineLevel="1" x14ac:dyDescent="0.25">
      <c r="A231" s="55" t="s">
        <v>73</v>
      </c>
      <c r="B231" s="52" t="s">
        <v>38</v>
      </c>
      <c r="C231" s="52" t="s">
        <v>72</v>
      </c>
      <c r="D231" s="52" t="s">
        <v>442</v>
      </c>
      <c r="E231" s="52" t="s">
        <v>8</v>
      </c>
      <c r="F231" s="103">
        <f>F232+F234+F236</f>
        <v>13766994.969999999</v>
      </c>
    </row>
    <row r="232" spans="1:11" outlineLevel="1" x14ac:dyDescent="0.25">
      <c r="A232" s="51" t="s">
        <v>18</v>
      </c>
      <c r="B232" s="52" t="s">
        <v>38</v>
      </c>
      <c r="C232" s="52" t="s">
        <v>72</v>
      </c>
      <c r="D232" s="52" t="s">
        <v>442</v>
      </c>
      <c r="E232" s="52" t="s">
        <v>19</v>
      </c>
      <c r="F232" s="103">
        <f t="shared" ref="F232" si="51">F233</f>
        <v>5229507</v>
      </c>
    </row>
    <row r="233" spans="1:11" ht="21" customHeight="1" outlineLevel="1" x14ac:dyDescent="0.25">
      <c r="A233" s="51" t="s">
        <v>20</v>
      </c>
      <c r="B233" s="52" t="s">
        <v>38</v>
      </c>
      <c r="C233" s="52" t="s">
        <v>72</v>
      </c>
      <c r="D233" s="52" t="s">
        <v>442</v>
      </c>
      <c r="E233" s="52" t="s">
        <v>21</v>
      </c>
      <c r="F233" s="103">
        <v>5229507</v>
      </c>
    </row>
    <row r="234" spans="1:11" ht="37.5" outlineLevel="1" x14ac:dyDescent="0.25">
      <c r="A234" s="51" t="s">
        <v>321</v>
      </c>
      <c r="B234" s="52" t="s">
        <v>38</v>
      </c>
      <c r="C234" s="52" t="s">
        <v>72</v>
      </c>
      <c r="D234" s="52" t="s">
        <v>442</v>
      </c>
      <c r="E234" s="52" t="s">
        <v>322</v>
      </c>
      <c r="F234" s="103">
        <f>F235</f>
        <v>3410000</v>
      </c>
    </row>
    <row r="235" spans="1:11" outlineLevel="1" x14ac:dyDescent="0.25">
      <c r="A235" s="51" t="s">
        <v>323</v>
      </c>
      <c r="B235" s="52" t="s">
        <v>38</v>
      </c>
      <c r="C235" s="52" t="s">
        <v>72</v>
      </c>
      <c r="D235" s="52" t="s">
        <v>442</v>
      </c>
      <c r="E235" s="52" t="s">
        <v>324</v>
      </c>
      <c r="F235" s="103">
        <v>3410000</v>
      </c>
    </row>
    <row r="236" spans="1:11" outlineLevel="1" x14ac:dyDescent="0.25">
      <c r="A236" s="51" t="s">
        <v>22</v>
      </c>
      <c r="B236" s="52" t="s">
        <v>38</v>
      </c>
      <c r="C236" s="52" t="s">
        <v>72</v>
      </c>
      <c r="D236" s="52" t="s">
        <v>442</v>
      </c>
      <c r="E236" s="52" t="s">
        <v>23</v>
      </c>
      <c r="F236" s="103">
        <f>F237</f>
        <v>5127487.97</v>
      </c>
    </row>
    <row r="237" spans="1:11" ht="37.5" outlineLevel="1" x14ac:dyDescent="0.25">
      <c r="A237" s="51" t="s">
        <v>666</v>
      </c>
      <c r="B237" s="52" t="s">
        <v>38</v>
      </c>
      <c r="C237" s="52" t="s">
        <v>72</v>
      </c>
      <c r="D237" s="52" t="s">
        <v>442</v>
      </c>
      <c r="E237" s="52" t="s">
        <v>61</v>
      </c>
      <c r="F237" s="103">
        <v>5127487.97</v>
      </c>
    </row>
    <row r="238" spans="1:11" ht="37.5" outlineLevel="1" x14ac:dyDescent="0.25">
      <c r="A238" s="51" t="s">
        <v>298</v>
      </c>
      <c r="B238" s="52" t="s">
        <v>38</v>
      </c>
      <c r="C238" s="52" t="s">
        <v>72</v>
      </c>
      <c r="D238" s="52" t="s">
        <v>443</v>
      </c>
      <c r="E238" s="52" t="s">
        <v>8</v>
      </c>
      <c r="F238" s="100">
        <f t="shared" ref="F238:F239" si="52">F239</f>
        <v>4810004.1399999997</v>
      </c>
    </row>
    <row r="239" spans="1:11" outlineLevel="1" x14ac:dyDescent="0.25">
      <c r="A239" s="51" t="s">
        <v>22</v>
      </c>
      <c r="B239" s="52" t="s">
        <v>38</v>
      </c>
      <c r="C239" s="52" t="s">
        <v>72</v>
      </c>
      <c r="D239" s="52" t="s">
        <v>443</v>
      </c>
      <c r="E239" s="52" t="s">
        <v>23</v>
      </c>
      <c r="F239" s="100">
        <f t="shared" si="52"/>
        <v>4810004.1399999997</v>
      </c>
    </row>
    <row r="240" spans="1:11" ht="37.5" outlineLevel="1" x14ac:dyDescent="0.25">
      <c r="A240" s="51" t="s">
        <v>60</v>
      </c>
      <c r="B240" s="52" t="s">
        <v>38</v>
      </c>
      <c r="C240" s="52" t="s">
        <v>72</v>
      </c>
      <c r="D240" s="52" t="s">
        <v>443</v>
      </c>
      <c r="E240" s="52" t="s">
        <v>61</v>
      </c>
      <c r="F240" s="103">
        <v>4810004.1399999997</v>
      </c>
    </row>
    <row r="241" spans="1:11" ht="37.5" outlineLevel="1" x14ac:dyDescent="0.25">
      <c r="A241" s="51" t="s">
        <v>319</v>
      </c>
      <c r="B241" s="52" t="s">
        <v>38</v>
      </c>
      <c r="C241" s="52" t="s">
        <v>72</v>
      </c>
      <c r="D241" s="52" t="s">
        <v>444</v>
      </c>
      <c r="E241" s="52" t="s">
        <v>8</v>
      </c>
      <c r="F241" s="100">
        <f t="shared" ref="F241:F242" si="53">F242</f>
        <v>11858648.970000001</v>
      </c>
    </row>
    <row r="242" spans="1:11" outlineLevel="1" x14ac:dyDescent="0.25">
      <c r="A242" s="51" t="s">
        <v>22</v>
      </c>
      <c r="B242" s="52" t="s">
        <v>38</v>
      </c>
      <c r="C242" s="52" t="s">
        <v>72</v>
      </c>
      <c r="D242" s="52" t="s">
        <v>444</v>
      </c>
      <c r="E242" s="52" t="s">
        <v>23</v>
      </c>
      <c r="F242" s="100">
        <f t="shared" si="53"/>
        <v>11858648.970000001</v>
      </c>
    </row>
    <row r="243" spans="1:11" ht="37.5" outlineLevel="1" x14ac:dyDescent="0.25">
      <c r="A243" s="51" t="s">
        <v>60</v>
      </c>
      <c r="B243" s="52" t="s">
        <v>38</v>
      </c>
      <c r="C243" s="52" t="s">
        <v>72</v>
      </c>
      <c r="D243" s="52" t="s">
        <v>444</v>
      </c>
      <c r="E243" s="52" t="s">
        <v>61</v>
      </c>
      <c r="F243" s="103">
        <v>11858648.970000001</v>
      </c>
    </row>
    <row r="244" spans="1:11" outlineLevel="1" x14ac:dyDescent="0.25">
      <c r="A244" s="54" t="s">
        <v>639</v>
      </c>
      <c r="B244" s="52" t="s">
        <v>38</v>
      </c>
      <c r="C244" s="52" t="s">
        <v>72</v>
      </c>
      <c r="D244" s="52" t="s">
        <v>640</v>
      </c>
      <c r="E244" s="52" t="s">
        <v>8</v>
      </c>
      <c r="F244" s="103">
        <f>F245</f>
        <v>32661326.539999999</v>
      </c>
    </row>
    <row r="245" spans="1:11" ht="37.5" outlineLevel="1" x14ac:dyDescent="0.25">
      <c r="A245" s="51" t="s">
        <v>656</v>
      </c>
      <c r="B245" s="52" t="s">
        <v>38</v>
      </c>
      <c r="C245" s="52" t="s">
        <v>72</v>
      </c>
      <c r="D245" s="52" t="s">
        <v>653</v>
      </c>
      <c r="E245" s="52" t="s">
        <v>8</v>
      </c>
      <c r="F245" s="103">
        <f>F246</f>
        <v>32661326.539999999</v>
      </c>
    </row>
    <row r="246" spans="1:11" ht="37.5" outlineLevel="1" x14ac:dyDescent="0.25">
      <c r="A246" s="51" t="s">
        <v>321</v>
      </c>
      <c r="B246" s="52" t="s">
        <v>38</v>
      </c>
      <c r="C246" s="52" t="s">
        <v>72</v>
      </c>
      <c r="D246" s="52" t="s">
        <v>653</v>
      </c>
      <c r="E246" s="52" t="s">
        <v>322</v>
      </c>
      <c r="F246" s="103">
        <f>F247</f>
        <v>32661326.539999999</v>
      </c>
    </row>
    <row r="247" spans="1:11" outlineLevel="1" x14ac:dyDescent="0.25">
      <c r="A247" s="51" t="s">
        <v>323</v>
      </c>
      <c r="B247" s="52" t="s">
        <v>38</v>
      </c>
      <c r="C247" s="52" t="s">
        <v>72</v>
      </c>
      <c r="D247" s="52" t="s">
        <v>653</v>
      </c>
      <c r="E247" s="52" t="s">
        <v>324</v>
      </c>
      <c r="F247" s="103">
        <v>32661326.539999999</v>
      </c>
    </row>
    <row r="248" spans="1:11" outlineLevel="1" x14ac:dyDescent="0.25">
      <c r="A248" s="51" t="s">
        <v>74</v>
      </c>
      <c r="B248" s="52" t="s">
        <v>38</v>
      </c>
      <c r="C248" s="52" t="s">
        <v>75</v>
      </c>
      <c r="D248" s="52" t="s">
        <v>145</v>
      </c>
      <c r="E248" s="52" t="s">
        <v>8</v>
      </c>
      <c r="F248" s="103">
        <f>F249+F263</f>
        <v>2982290</v>
      </c>
    </row>
    <row r="249" spans="1:11" s="89" customFormat="1" ht="37.5" outlineLevel="1" x14ac:dyDescent="0.25">
      <c r="A249" s="96" t="s">
        <v>439</v>
      </c>
      <c r="B249" s="72" t="s">
        <v>38</v>
      </c>
      <c r="C249" s="72" t="s">
        <v>75</v>
      </c>
      <c r="D249" s="72" t="s">
        <v>156</v>
      </c>
      <c r="E249" s="72" t="s">
        <v>8</v>
      </c>
      <c r="F249" s="105">
        <f>F250</f>
        <v>2963290</v>
      </c>
      <c r="G249" s="90"/>
      <c r="H249" s="90"/>
      <c r="I249" s="90"/>
      <c r="J249" s="90"/>
      <c r="K249" s="90"/>
    </row>
    <row r="250" spans="1:11" outlineLevel="1" x14ac:dyDescent="0.25">
      <c r="A250" s="51" t="s">
        <v>445</v>
      </c>
      <c r="B250" s="52" t="s">
        <v>38</v>
      </c>
      <c r="C250" s="52" t="s">
        <v>75</v>
      </c>
      <c r="D250" s="52" t="s">
        <v>277</v>
      </c>
      <c r="E250" s="52" t="s">
        <v>8</v>
      </c>
      <c r="F250" s="103">
        <f>F251+F254+F257+F260</f>
        <v>2963290</v>
      </c>
    </row>
    <row r="251" spans="1:11" outlineLevel="1" x14ac:dyDescent="0.25">
      <c r="A251" s="55" t="s">
        <v>76</v>
      </c>
      <c r="B251" s="52" t="s">
        <v>38</v>
      </c>
      <c r="C251" s="52" t="s">
        <v>75</v>
      </c>
      <c r="D251" s="52" t="s">
        <v>446</v>
      </c>
      <c r="E251" s="52" t="s">
        <v>8</v>
      </c>
      <c r="F251" s="103">
        <f>F252</f>
        <v>2439025</v>
      </c>
    </row>
    <row r="252" spans="1:11" outlineLevel="1" x14ac:dyDescent="0.25">
      <c r="A252" s="51" t="s">
        <v>18</v>
      </c>
      <c r="B252" s="52" t="s">
        <v>38</v>
      </c>
      <c r="C252" s="52" t="s">
        <v>75</v>
      </c>
      <c r="D252" s="52" t="s">
        <v>446</v>
      </c>
      <c r="E252" s="52" t="s">
        <v>19</v>
      </c>
      <c r="F252" s="103">
        <f>F253</f>
        <v>2439025</v>
      </c>
    </row>
    <row r="253" spans="1:11" ht="18.75" customHeight="1" outlineLevel="1" x14ac:dyDescent="0.25">
      <c r="A253" s="51" t="s">
        <v>20</v>
      </c>
      <c r="B253" s="52" t="s">
        <v>38</v>
      </c>
      <c r="C253" s="52" t="s">
        <v>75</v>
      </c>
      <c r="D253" s="52" t="s">
        <v>446</v>
      </c>
      <c r="E253" s="52" t="s">
        <v>21</v>
      </c>
      <c r="F253" s="103">
        <v>2439025</v>
      </c>
    </row>
    <row r="254" spans="1:11" outlineLevel="1" x14ac:dyDescent="0.25">
      <c r="A254" s="55" t="s">
        <v>76</v>
      </c>
      <c r="B254" s="52" t="s">
        <v>38</v>
      </c>
      <c r="C254" s="52" t="s">
        <v>75</v>
      </c>
      <c r="D254" s="52" t="s">
        <v>446</v>
      </c>
      <c r="E254" s="52" t="s">
        <v>8</v>
      </c>
      <c r="F254" s="103">
        <f t="shared" ref="F254:F255" si="54">F255</f>
        <v>231000</v>
      </c>
    </row>
    <row r="255" spans="1:11" outlineLevel="1" x14ac:dyDescent="0.25">
      <c r="A255" s="51" t="s">
        <v>18</v>
      </c>
      <c r="B255" s="52" t="s">
        <v>38</v>
      </c>
      <c r="C255" s="52" t="s">
        <v>75</v>
      </c>
      <c r="D255" s="52" t="s">
        <v>446</v>
      </c>
      <c r="E255" s="52" t="s">
        <v>19</v>
      </c>
      <c r="F255" s="103">
        <f t="shared" si="54"/>
        <v>231000</v>
      </c>
    </row>
    <row r="256" spans="1:11" ht="22.5" customHeight="1" outlineLevel="1" x14ac:dyDescent="0.25">
      <c r="A256" s="51" t="s">
        <v>20</v>
      </c>
      <c r="B256" s="52" t="s">
        <v>38</v>
      </c>
      <c r="C256" s="52" t="s">
        <v>75</v>
      </c>
      <c r="D256" s="52" t="s">
        <v>446</v>
      </c>
      <c r="E256" s="52" t="s">
        <v>21</v>
      </c>
      <c r="F256" s="103">
        <v>231000</v>
      </c>
    </row>
    <row r="257" spans="1:11" ht="56.25" outlineLevel="1" x14ac:dyDescent="0.25">
      <c r="A257" s="51" t="s">
        <v>696</v>
      </c>
      <c r="B257" s="52" t="s">
        <v>38</v>
      </c>
      <c r="C257" s="52" t="s">
        <v>75</v>
      </c>
      <c r="D257" s="52" t="s">
        <v>697</v>
      </c>
      <c r="E257" s="52" t="s">
        <v>8</v>
      </c>
      <c r="F257" s="103">
        <f>F258</f>
        <v>273265</v>
      </c>
    </row>
    <row r="258" spans="1:11" outlineLevel="1" x14ac:dyDescent="0.25">
      <c r="A258" s="51" t="s">
        <v>22</v>
      </c>
      <c r="B258" s="52" t="s">
        <v>38</v>
      </c>
      <c r="C258" s="52" t="s">
        <v>75</v>
      </c>
      <c r="D258" s="52" t="s">
        <v>697</v>
      </c>
      <c r="E258" s="52" t="s">
        <v>23</v>
      </c>
      <c r="F258" s="103">
        <f>F259</f>
        <v>273265</v>
      </c>
    </row>
    <row r="259" spans="1:11" ht="37.5" outlineLevel="1" x14ac:dyDescent="0.25">
      <c r="A259" s="51" t="s">
        <v>60</v>
      </c>
      <c r="B259" s="52" t="s">
        <v>38</v>
      </c>
      <c r="C259" s="52" t="s">
        <v>75</v>
      </c>
      <c r="D259" s="52" t="s">
        <v>697</v>
      </c>
      <c r="E259" s="52" t="s">
        <v>61</v>
      </c>
      <c r="F259" s="103">
        <v>273265</v>
      </c>
    </row>
    <row r="260" spans="1:11" ht="37.5" outlineLevel="1" x14ac:dyDescent="0.25">
      <c r="A260" s="51" t="s">
        <v>698</v>
      </c>
      <c r="B260" s="52" t="s">
        <v>38</v>
      </c>
      <c r="C260" s="52" t="s">
        <v>75</v>
      </c>
      <c r="D260" s="52" t="s">
        <v>699</v>
      </c>
      <c r="E260" s="52" t="s">
        <v>8</v>
      </c>
      <c r="F260" s="103">
        <f>F261</f>
        <v>20000</v>
      </c>
    </row>
    <row r="261" spans="1:11" outlineLevel="1" x14ac:dyDescent="0.25">
      <c r="A261" s="51" t="s">
        <v>22</v>
      </c>
      <c r="B261" s="52" t="s">
        <v>38</v>
      </c>
      <c r="C261" s="52" t="s">
        <v>75</v>
      </c>
      <c r="D261" s="52" t="s">
        <v>699</v>
      </c>
      <c r="E261" s="52" t="s">
        <v>23</v>
      </c>
      <c r="F261" s="103">
        <f>F262</f>
        <v>20000</v>
      </c>
    </row>
    <row r="262" spans="1:11" ht="39" customHeight="1" outlineLevel="1" x14ac:dyDescent="0.25">
      <c r="A262" s="51" t="s">
        <v>700</v>
      </c>
      <c r="B262" s="52" t="s">
        <v>38</v>
      </c>
      <c r="C262" s="52" t="s">
        <v>75</v>
      </c>
      <c r="D262" s="52" t="s">
        <v>699</v>
      </c>
      <c r="E262" s="52" t="s">
        <v>61</v>
      </c>
      <c r="F262" s="103">
        <v>20000</v>
      </c>
    </row>
    <row r="263" spans="1:11" s="89" customFormat="1" outlineLevel="1" x14ac:dyDescent="0.25">
      <c r="A263" s="96" t="s">
        <v>154</v>
      </c>
      <c r="B263" s="72" t="s">
        <v>38</v>
      </c>
      <c r="C263" s="72" t="s">
        <v>75</v>
      </c>
      <c r="D263" s="72" t="s">
        <v>146</v>
      </c>
      <c r="E263" s="72" t="s">
        <v>8</v>
      </c>
      <c r="F263" s="106">
        <f t="shared" ref="F263:F265" si="55">F264</f>
        <v>19000</v>
      </c>
      <c r="G263" s="90"/>
      <c r="H263" s="90"/>
      <c r="I263" s="90"/>
      <c r="J263" s="90"/>
      <c r="K263" s="90"/>
    </row>
    <row r="264" spans="1:11" ht="37.5" outlineLevel="1" x14ac:dyDescent="0.25">
      <c r="A264" s="56" t="s">
        <v>357</v>
      </c>
      <c r="B264" s="52" t="s">
        <v>38</v>
      </c>
      <c r="C264" s="52" t="s">
        <v>75</v>
      </c>
      <c r="D264" s="52" t="s">
        <v>365</v>
      </c>
      <c r="E264" s="52" t="s">
        <v>8</v>
      </c>
      <c r="F264" s="100">
        <f t="shared" si="55"/>
        <v>19000</v>
      </c>
    </row>
    <row r="265" spans="1:11" outlineLevel="1" x14ac:dyDescent="0.25">
      <c r="A265" s="51" t="s">
        <v>29</v>
      </c>
      <c r="B265" s="52" t="s">
        <v>38</v>
      </c>
      <c r="C265" s="52" t="s">
        <v>75</v>
      </c>
      <c r="D265" s="52" t="s">
        <v>365</v>
      </c>
      <c r="E265" s="52" t="s">
        <v>30</v>
      </c>
      <c r="F265" s="100">
        <f t="shared" si="55"/>
        <v>19000</v>
      </c>
    </row>
    <row r="266" spans="1:11" outlineLevel="1" x14ac:dyDescent="0.25">
      <c r="A266" s="51" t="s">
        <v>358</v>
      </c>
      <c r="B266" s="52" t="s">
        <v>38</v>
      </c>
      <c r="C266" s="52" t="s">
        <v>75</v>
      </c>
      <c r="D266" s="52" t="s">
        <v>365</v>
      </c>
      <c r="E266" s="52" t="s">
        <v>359</v>
      </c>
      <c r="F266" s="103">
        <v>19000</v>
      </c>
    </row>
    <row r="267" spans="1:11" outlineLevel="1" x14ac:dyDescent="0.25">
      <c r="A267" s="51" t="s">
        <v>366</v>
      </c>
      <c r="B267" s="52" t="s">
        <v>38</v>
      </c>
      <c r="C267" s="52" t="s">
        <v>367</v>
      </c>
      <c r="D267" s="52" t="s">
        <v>145</v>
      </c>
      <c r="E267" s="52" t="s">
        <v>8</v>
      </c>
      <c r="F267" s="100">
        <f t="shared" ref="F267:F271" si="56">F268</f>
        <v>6161616.1600000001</v>
      </c>
    </row>
    <row r="268" spans="1:11" s="89" customFormat="1" ht="37.5" outlineLevel="1" x14ac:dyDescent="0.25">
      <c r="A268" s="96" t="s">
        <v>530</v>
      </c>
      <c r="B268" s="72" t="s">
        <v>38</v>
      </c>
      <c r="C268" s="72" t="s">
        <v>367</v>
      </c>
      <c r="D268" s="72" t="s">
        <v>156</v>
      </c>
      <c r="E268" s="72" t="s">
        <v>8</v>
      </c>
      <c r="F268" s="106">
        <f>F269</f>
        <v>6161616.1600000001</v>
      </c>
      <c r="G268" s="90"/>
      <c r="H268" s="90"/>
      <c r="I268" s="90"/>
      <c r="J268" s="90"/>
      <c r="K268" s="90"/>
    </row>
    <row r="269" spans="1:11" ht="37.5" outlineLevel="1" x14ac:dyDescent="0.25">
      <c r="A269" s="51" t="s">
        <v>447</v>
      </c>
      <c r="B269" s="52" t="s">
        <v>38</v>
      </c>
      <c r="C269" s="52" t="s">
        <v>367</v>
      </c>
      <c r="D269" s="52" t="s">
        <v>441</v>
      </c>
      <c r="E269" s="52" t="s">
        <v>8</v>
      </c>
      <c r="F269" s="100">
        <f>F273+F270</f>
        <v>6161616.1600000001</v>
      </c>
    </row>
    <row r="270" spans="1:11" ht="37.5" outlineLevel="1" x14ac:dyDescent="0.25">
      <c r="A270" s="32" t="s">
        <v>490</v>
      </c>
      <c r="B270" s="52" t="s">
        <v>38</v>
      </c>
      <c r="C270" s="52" t="s">
        <v>367</v>
      </c>
      <c r="D270" s="52" t="s">
        <v>449</v>
      </c>
      <c r="E270" s="52" t="s">
        <v>8</v>
      </c>
      <c r="F270" s="100">
        <f t="shared" si="56"/>
        <v>6100000</v>
      </c>
    </row>
    <row r="271" spans="1:11" outlineLevel="1" x14ac:dyDescent="0.25">
      <c r="A271" s="51" t="s">
        <v>22</v>
      </c>
      <c r="B271" s="52" t="s">
        <v>38</v>
      </c>
      <c r="C271" s="52" t="s">
        <v>367</v>
      </c>
      <c r="D271" s="52" t="s">
        <v>449</v>
      </c>
      <c r="E271" s="52" t="s">
        <v>23</v>
      </c>
      <c r="F271" s="100">
        <f t="shared" si="56"/>
        <v>6100000</v>
      </c>
    </row>
    <row r="272" spans="1:11" ht="37.5" outlineLevel="1" x14ac:dyDescent="0.25">
      <c r="A272" s="51" t="s">
        <v>60</v>
      </c>
      <c r="B272" s="52" t="s">
        <v>38</v>
      </c>
      <c r="C272" s="52" t="s">
        <v>367</v>
      </c>
      <c r="D272" s="52" t="s">
        <v>449</v>
      </c>
      <c r="E272" s="52" t="s">
        <v>61</v>
      </c>
      <c r="F272" s="103">
        <v>6100000</v>
      </c>
    </row>
    <row r="273" spans="1:11" ht="37.5" outlineLevel="1" x14ac:dyDescent="0.25">
      <c r="A273" s="51" t="s">
        <v>386</v>
      </c>
      <c r="B273" s="52" t="s">
        <v>38</v>
      </c>
      <c r="C273" s="52" t="s">
        <v>367</v>
      </c>
      <c r="D273" s="52" t="s">
        <v>448</v>
      </c>
      <c r="E273" s="52" t="s">
        <v>8</v>
      </c>
      <c r="F273" s="100">
        <f t="shared" ref="F273:F274" si="57">F274</f>
        <v>61616.160000000003</v>
      </c>
    </row>
    <row r="274" spans="1:11" outlineLevel="1" x14ac:dyDescent="0.25">
      <c r="A274" s="51" t="s">
        <v>22</v>
      </c>
      <c r="B274" s="52" t="s">
        <v>38</v>
      </c>
      <c r="C274" s="52" t="s">
        <v>367</v>
      </c>
      <c r="D274" s="52" t="s">
        <v>448</v>
      </c>
      <c r="E274" s="52" t="s">
        <v>23</v>
      </c>
      <c r="F274" s="100">
        <f t="shared" si="57"/>
        <v>61616.160000000003</v>
      </c>
    </row>
    <row r="275" spans="1:11" ht="37.5" outlineLevel="1" x14ac:dyDescent="0.25">
      <c r="A275" s="51" t="s">
        <v>60</v>
      </c>
      <c r="B275" s="52" t="s">
        <v>38</v>
      </c>
      <c r="C275" s="52" t="s">
        <v>367</v>
      </c>
      <c r="D275" s="52" t="s">
        <v>448</v>
      </c>
      <c r="E275" s="52" t="s">
        <v>61</v>
      </c>
      <c r="F275" s="103">
        <v>61616.160000000003</v>
      </c>
    </row>
    <row r="276" spans="1:11" s="89" customFormat="1" ht="18.75" customHeight="1" outlineLevel="1" x14ac:dyDescent="0.25">
      <c r="A276" s="96" t="s">
        <v>77</v>
      </c>
      <c r="B276" s="72" t="s">
        <v>38</v>
      </c>
      <c r="C276" s="72" t="s">
        <v>78</v>
      </c>
      <c r="D276" s="72" t="s">
        <v>145</v>
      </c>
      <c r="E276" s="72" t="s">
        <v>8</v>
      </c>
      <c r="F276" s="105">
        <f t="shared" ref="F276" si="58">F277</f>
        <v>509616</v>
      </c>
      <c r="G276" s="90"/>
      <c r="H276" s="90"/>
      <c r="I276" s="90"/>
      <c r="J276" s="90"/>
      <c r="K276" s="90"/>
    </row>
    <row r="277" spans="1:11" outlineLevel="2" x14ac:dyDescent="0.25">
      <c r="A277" s="51" t="s">
        <v>79</v>
      </c>
      <c r="B277" s="52" t="s">
        <v>38</v>
      </c>
      <c r="C277" s="52" t="s">
        <v>80</v>
      </c>
      <c r="D277" s="52" t="s">
        <v>145</v>
      </c>
      <c r="E277" s="52" t="s">
        <v>8</v>
      </c>
      <c r="F277" s="103">
        <f>F278+F287</f>
        <v>509616</v>
      </c>
    </row>
    <row r="278" spans="1:11" s="89" customFormat="1" ht="41.25" customHeight="1" outlineLevel="3" x14ac:dyDescent="0.25">
      <c r="A278" s="96" t="s">
        <v>450</v>
      </c>
      <c r="B278" s="72" t="s">
        <v>38</v>
      </c>
      <c r="C278" s="72" t="s">
        <v>80</v>
      </c>
      <c r="D278" s="72" t="s">
        <v>157</v>
      </c>
      <c r="E278" s="72" t="s">
        <v>8</v>
      </c>
      <c r="F278" s="105">
        <f>F279+F283</f>
        <v>464696</v>
      </c>
      <c r="G278" s="90"/>
      <c r="H278" s="90"/>
      <c r="I278" s="90"/>
      <c r="J278" s="90"/>
      <c r="K278" s="90"/>
    </row>
    <row r="279" spans="1:11" ht="42.75" customHeight="1" outlineLevel="3" x14ac:dyDescent="0.25">
      <c r="A279" s="51" t="s">
        <v>451</v>
      </c>
      <c r="B279" s="52" t="s">
        <v>38</v>
      </c>
      <c r="C279" s="52" t="s">
        <v>80</v>
      </c>
      <c r="D279" s="52" t="s">
        <v>491</v>
      </c>
      <c r="E279" s="52" t="s">
        <v>8</v>
      </c>
      <c r="F279" s="103">
        <f>F280</f>
        <v>434696</v>
      </c>
    </row>
    <row r="280" spans="1:11" ht="23.25" customHeight="1" outlineLevel="3" x14ac:dyDescent="0.25">
      <c r="A280" s="51" t="s">
        <v>289</v>
      </c>
      <c r="B280" s="52" t="s">
        <v>38</v>
      </c>
      <c r="C280" s="52" t="s">
        <v>80</v>
      </c>
      <c r="D280" s="52" t="s">
        <v>453</v>
      </c>
      <c r="E280" s="52" t="s">
        <v>8</v>
      </c>
      <c r="F280" s="103">
        <f t="shared" ref="F280:F281" si="59">F281</f>
        <v>434696</v>
      </c>
    </row>
    <row r="281" spans="1:11" ht="23.25" customHeight="1" outlineLevel="3" x14ac:dyDescent="0.25">
      <c r="A281" s="51" t="s">
        <v>18</v>
      </c>
      <c r="B281" s="52" t="s">
        <v>38</v>
      </c>
      <c r="C281" s="52" t="s">
        <v>80</v>
      </c>
      <c r="D281" s="52" t="s">
        <v>453</v>
      </c>
      <c r="E281" s="52" t="s">
        <v>19</v>
      </c>
      <c r="F281" s="103">
        <f t="shared" si="59"/>
        <v>434696</v>
      </c>
    </row>
    <row r="282" spans="1:11" ht="22.5" customHeight="1" outlineLevel="3" x14ac:dyDescent="0.25">
      <c r="A282" s="51" t="s">
        <v>20</v>
      </c>
      <c r="B282" s="52" t="s">
        <v>38</v>
      </c>
      <c r="C282" s="52" t="s">
        <v>80</v>
      </c>
      <c r="D282" s="52" t="s">
        <v>453</v>
      </c>
      <c r="E282" s="52" t="s">
        <v>21</v>
      </c>
      <c r="F282" s="103">
        <v>434696</v>
      </c>
    </row>
    <row r="283" spans="1:11" ht="24" customHeight="1" outlineLevel="7" x14ac:dyDescent="0.25">
      <c r="A283" s="51" t="s">
        <v>454</v>
      </c>
      <c r="B283" s="52" t="s">
        <v>455</v>
      </c>
      <c r="C283" s="52" t="s">
        <v>80</v>
      </c>
      <c r="D283" s="52" t="s">
        <v>291</v>
      </c>
      <c r="E283" s="52" t="s">
        <v>8</v>
      </c>
      <c r="F283" s="100">
        <f>F284</f>
        <v>30000</v>
      </c>
    </row>
    <row r="284" spans="1:11" ht="25.5" customHeight="1" outlineLevel="5" x14ac:dyDescent="0.25">
      <c r="A284" s="51" t="s">
        <v>81</v>
      </c>
      <c r="B284" s="52" t="s">
        <v>38</v>
      </c>
      <c r="C284" s="52" t="s">
        <v>80</v>
      </c>
      <c r="D284" s="52" t="s">
        <v>290</v>
      </c>
      <c r="E284" s="52" t="s">
        <v>8</v>
      </c>
      <c r="F284" s="103">
        <f t="shared" ref="F284:F285" si="60">F285</f>
        <v>30000</v>
      </c>
    </row>
    <row r="285" spans="1:11" ht="25.5" customHeight="1" outlineLevel="6" x14ac:dyDescent="0.25">
      <c r="A285" s="51" t="s">
        <v>18</v>
      </c>
      <c r="B285" s="52" t="s">
        <v>38</v>
      </c>
      <c r="C285" s="52" t="s">
        <v>80</v>
      </c>
      <c r="D285" s="52" t="s">
        <v>290</v>
      </c>
      <c r="E285" s="52" t="s">
        <v>19</v>
      </c>
      <c r="F285" s="103">
        <f t="shared" si="60"/>
        <v>30000</v>
      </c>
    </row>
    <row r="286" spans="1:11" ht="21" customHeight="1" outlineLevel="7" x14ac:dyDescent="0.25">
      <c r="A286" s="51" t="s">
        <v>20</v>
      </c>
      <c r="B286" s="52" t="s">
        <v>38</v>
      </c>
      <c r="C286" s="52" t="s">
        <v>80</v>
      </c>
      <c r="D286" s="52" t="s">
        <v>290</v>
      </c>
      <c r="E286" s="52" t="s">
        <v>21</v>
      </c>
      <c r="F286" s="103">
        <v>30000</v>
      </c>
    </row>
    <row r="287" spans="1:11" s="89" customFormat="1" ht="56.25" outlineLevel="3" x14ac:dyDescent="0.25">
      <c r="A287" s="96" t="s">
        <v>546</v>
      </c>
      <c r="B287" s="72" t="s">
        <v>38</v>
      </c>
      <c r="C287" s="72" t="s">
        <v>80</v>
      </c>
      <c r="D287" s="72" t="s">
        <v>456</v>
      </c>
      <c r="E287" s="72" t="s">
        <v>8</v>
      </c>
      <c r="F287" s="105">
        <f>F288</f>
        <v>44920</v>
      </c>
      <c r="G287" s="90"/>
      <c r="H287" s="90"/>
      <c r="I287" s="90"/>
      <c r="J287" s="90"/>
      <c r="K287" s="90"/>
    </row>
    <row r="288" spans="1:11" ht="21" customHeight="1" outlineLevel="5" x14ac:dyDescent="0.25">
      <c r="A288" s="51" t="s">
        <v>457</v>
      </c>
      <c r="B288" s="52" t="s">
        <v>38</v>
      </c>
      <c r="C288" s="52" t="s">
        <v>80</v>
      </c>
      <c r="D288" s="52" t="s">
        <v>458</v>
      </c>
      <c r="E288" s="52" t="s">
        <v>8</v>
      </c>
      <c r="F288" s="103">
        <f>F290</f>
        <v>44920</v>
      </c>
    </row>
    <row r="289" spans="1:11" outlineLevel="5" x14ac:dyDescent="0.25">
      <c r="A289" s="51" t="s">
        <v>459</v>
      </c>
      <c r="B289" s="52" t="s">
        <v>38</v>
      </c>
      <c r="C289" s="52" t="s">
        <v>80</v>
      </c>
      <c r="D289" s="52" t="s">
        <v>460</v>
      </c>
      <c r="E289" s="52" t="s">
        <v>8</v>
      </c>
      <c r="F289" s="103">
        <f>F290</f>
        <v>44920</v>
      </c>
    </row>
    <row r="290" spans="1:11" outlineLevel="6" x14ac:dyDescent="0.25">
      <c r="A290" s="51" t="s">
        <v>18</v>
      </c>
      <c r="B290" s="52" t="s">
        <v>38</v>
      </c>
      <c r="C290" s="52" t="s">
        <v>80</v>
      </c>
      <c r="D290" s="52" t="s">
        <v>460</v>
      </c>
      <c r="E290" s="52" t="s">
        <v>19</v>
      </c>
      <c r="F290" s="103">
        <f t="shared" ref="F290" si="61">F291</f>
        <v>44920</v>
      </c>
    </row>
    <row r="291" spans="1:11" ht="20.25" customHeight="1" outlineLevel="7" x14ac:dyDescent="0.25">
      <c r="A291" s="51" t="s">
        <v>20</v>
      </c>
      <c r="B291" s="52" t="s">
        <v>38</v>
      </c>
      <c r="C291" s="52" t="s">
        <v>80</v>
      </c>
      <c r="D291" s="52" t="s">
        <v>460</v>
      </c>
      <c r="E291" s="52" t="s">
        <v>21</v>
      </c>
      <c r="F291" s="103">
        <v>44920</v>
      </c>
    </row>
    <row r="292" spans="1:11" s="89" customFormat="1" outlineLevel="1" x14ac:dyDescent="0.25">
      <c r="A292" s="96" t="s">
        <v>82</v>
      </c>
      <c r="B292" s="72" t="s">
        <v>38</v>
      </c>
      <c r="C292" s="72" t="s">
        <v>83</v>
      </c>
      <c r="D292" s="72" t="s">
        <v>145</v>
      </c>
      <c r="E292" s="72" t="s">
        <v>8</v>
      </c>
      <c r="F292" s="105">
        <f t="shared" ref="F292:F297" si="62">F293</f>
        <v>15437005</v>
      </c>
      <c r="G292" s="90"/>
      <c r="H292" s="90"/>
      <c r="I292" s="90"/>
      <c r="J292" s="90"/>
      <c r="K292" s="90"/>
    </row>
    <row r="293" spans="1:11" outlineLevel="2" x14ac:dyDescent="0.25">
      <c r="A293" s="51" t="s">
        <v>305</v>
      </c>
      <c r="B293" s="52" t="s">
        <v>38</v>
      </c>
      <c r="C293" s="52" t="s">
        <v>304</v>
      </c>
      <c r="D293" s="52" t="s">
        <v>145</v>
      </c>
      <c r="E293" s="52" t="s">
        <v>8</v>
      </c>
      <c r="F293" s="103">
        <f t="shared" si="62"/>
        <v>15437005</v>
      </c>
    </row>
    <row r="294" spans="1:11" s="89" customFormat="1" ht="37.5" outlineLevel="3" x14ac:dyDescent="0.25">
      <c r="A294" s="96" t="s">
        <v>463</v>
      </c>
      <c r="B294" s="72" t="s">
        <v>38</v>
      </c>
      <c r="C294" s="72" t="s">
        <v>304</v>
      </c>
      <c r="D294" s="72" t="s">
        <v>158</v>
      </c>
      <c r="E294" s="72" t="s">
        <v>8</v>
      </c>
      <c r="F294" s="105">
        <f t="shared" si="62"/>
        <v>15437005</v>
      </c>
      <c r="G294" s="90"/>
      <c r="H294" s="90"/>
      <c r="I294" s="90"/>
      <c r="J294" s="90"/>
      <c r="K294" s="90"/>
    </row>
    <row r="295" spans="1:11" ht="37.5" outlineLevel="3" x14ac:dyDescent="0.25">
      <c r="A295" s="51" t="s">
        <v>462</v>
      </c>
      <c r="B295" s="52" t="s">
        <v>38</v>
      </c>
      <c r="C295" s="52" t="s">
        <v>304</v>
      </c>
      <c r="D295" s="52" t="s">
        <v>273</v>
      </c>
      <c r="E295" s="52" t="s">
        <v>8</v>
      </c>
      <c r="F295" s="103">
        <f>F296</f>
        <v>15437005</v>
      </c>
    </row>
    <row r="296" spans="1:11" ht="37.5" outlineLevel="5" x14ac:dyDescent="0.25">
      <c r="A296" s="51" t="s">
        <v>86</v>
      </c>
      <c r="B296" s="52" t="s">
        <v>38</v>
      </c>
      <c r="C296" s="52" t="s">
        <v>304</v>
      </c>
      <c r="D296" s="52" t="s">
        <v>159</v>
      </c>
      <c r="E296" s="52" t="s">
        <v>8</v>
      </c>
      <c r="F296" s="103">
        <f t="shared" si="62"/>
        <v>15437005</v>
      </c>
    </row>
    <row r="297" spans="1:11" ht="37.5" outlineLevel="6" x14ac:dyDescent="0.25">
      <c r="A297" s="51" t="s">
        <v>50</v>
      </c>
      <c r="B297" s="52" t="s">
        <v>38</v>
      </c>
      <c r="C297" s="52" t="s">
        <v>304</v>
      </c>
      <c r="D297" s="52" t="s">
        <v>159</v>
      </c>
      <c r="E297" s="52" t="s">
        <v>51</v>
      </c>
      <c r="F297" s="103">
        <f t="shared" si="62"/>
        <v>15437005</v>
      </c>
    </row>
    <row r="298" spans="1:11" outlineLevel="7" x14ac:dyDescent="0.25">
      <c r="A298" s="51" t="s">
        <v>87</v>
      </c>
      <c r="B298" s="52" t="s">
        <v>38</v>
      </c>
      <c r="C298" s="52" t="s">
        <v>304</v>
      </c>
      <c r="D298" s="52" t="s">
        <v>159</v>
      </c>
      <c r="E298" s="52" t="s">
        <v>88</v>
      </c>
      <c r="F298" s="103">
        <v>15437005</v>
      </c>
    </row>
    <row r="299" spans="1:11" s="89" customFormat="1" outlineLevel="1" x14ac:dyDescent="0.25">
      <c r="A299" s="96" t="s">
        <v>92</v>
      </c>
      <c r="B299" s="72" t="s">
        <v>38</v>
      </c>
      <c r="C299" s="72" t="s">
        <v>93</v>
      </c>
      <c r="D299" s="72" t="s">
        <v>145</v>
      </c>
      <c r="E299" s="72" t="s">
        <v>8</v>
      </c>
      <c r="F299" s="105">
        <f>F300</f>
        <v>9099975.9499999993</v>
      </c>
      <c r="G299" s="90"/>
      <c r="H299" s="90"/>
      <c r="I299" s="90"/>
      <c r="J299" s="90"/>
      <c r="K299" s="90"/>
    </row>
    <row r="300" spans="1:11" outlineLevel="2" x14ac:dyDescent="0.25">
      <c r="A300" s="51" t="s">
        <v>94</v>
      </c>
      <c r="B300" s="52" t="s">
        <v>38</v>
      </c>
      <c r="C300" s="52" t="s">
        <v>95</v>
      </c>
      <c r="D300" s="52" t="s">
        <v>145</v>
      </c>
      <c r="E300" s="52" t="s">
        <v>8</v>
      </c>
      <c r="F300" s="103">
        <f>F301</f>
        <v>9099975.9499999993</v>
      </c>
    </row>
    <row r="301" spans="1:11" s="89" customFormat="1" ht="37.5" outlineLevel="3" x14ac:dyDescent="0.25">
      <c r="A301" s="96" t="s">
        <v>463</v>
      </c>
      <c r="B301" s="72" t="s">
        <v>38</v>
      </c>
      <c r="C301" s="72" t="s">
        <v>95</v>
      </c>
      <c r="D301" s="72" t="s">
        <v>158</v>
      </c>
      <c r="E301" s="72" t="s">
        <v>8</v>
      </c>
      <c r="F301" s="105">
        <f>F302+F312</f>
        <v>9099975.9499999993</v>
      </c>
      <c r="G301" s="90"/>
      <c r="H301" s="90"/>
      <c r="I301" s="90"/>
      <c r="J301" s="90"/>
      <c r="K301" s="90"/>
    </row>
    <row r="302" spans="1:11" ht="21.75" customHeight="1" outlineLevel="3" x14ac:dyDescent="0.25">
      <c r="A302" s="51" t="s">
        <v>464</v>
      </c>
      <c r="B302" s="52" t="s">
        <v>38</v>
      </c>
      <c r="C302" s="52" t="s">
        <v>95</v>
      </c>
      <c r="D302" s="52" t="s">
        <v>272</v>
      </c>
      <c r="E302" s="52" t="s">
        <v>8</v>
      </c>
      <c r="F302" s="103">
        <f>F309+F303+F306</f>
        <v>7891254.9500000002</v>
      </c>
    </row>
    <row r="303" spans="1:11" ht="37.5" outlineLevel="7" x14ac:dyDescent="0.25">
      <c r="A303" s="57" t="s">
        <v>97</v>
      </c>
      <c r="B303" s="52" t="s">
        <v>38</v>
      </c>
      <c r="C303" s="52" t="s">
        <v>95</v>
      </c>
      <c r="D303" s="52" t="s">
        <v>163</v>
      </c>
      <c r="E303" s="52" t="s">
        <v>8</v>
      </c>
      <c r="F303" s="103">
        <f t="shared" ref="F303:F304" si="63">F304</f>
        <v>7740500</v>
      </c>
    </row>
    <row r="304" spans="1:11" ht="37.5" outlineLevel="7" x14ac:dyDescent="0.25">
      <c r="A304" s="51" t="s">
        <v>50</v>
      </c>
      <c r="B304" s="52" t="s">
        <v>38</v>
      </c>
      <c r="C304" s="52" t="s">
        <v>95</v>
      </c>
      <c r="D304" s="52" t="s">
        <v>163</v>
      </c>
      <c r="E304" s="52" t="s">
        <v>51</v>
      </c>
      <c r="F304" s="103">
        <f t="shared" si="63"/>
        <v>7740500</v>
      </c>
    </row>
    <row r="305" spans="1:6" outlineLevel="7" x14ac:dyDescent="0.25">
      <c r="A305" s="51" t="s">
        <v>87</v>
      </c>
      <c r="B305" s="52" t="s">
        <v>38</v>
      </c>
      <c r="C305" s="52" t="s">
        <v>95</v>
      </c>
      <c r="D305" s="52" t="s">
        <v>163</v>
      </c>
      <c r="E305" s="52" t="s">
        <v>88</v>
      </c>
      <c r="F305" s="103">
        <v>7740500</v>
      </c>
    </row>
    <row r="306" spans="1:6" ht="56.25" outlineLevel="7" x14ac:dyDescent="0.25">
      <c r="A306" s="32" t="s">
        <v>492</v>
      </c>
      <c r="B306" s="52" t="s">
        <v>38</v>
      </c>
      <c r="C306" s="52" t="s">
        <v>95</v>
      </c>
      <c r="D306" s="52" t="s">
        <v>368</v>
      </c>
      <c r="E306" s="52" t="s">
        <v>8</v>
      </c>
      <c r="F306" s="100">
        <f t="shared" ref="F306:F307" si="64">F307</f>
        <v>149247.45000000001</v>
      </c>
    </row>
    <row r="307" spans="1:6" ht="37.5" outlineLevel="7" x14ac:dyDescent="0.25">
      <c r="A307" s="51" t="s">
        <v>50</v>
      </c>
      <c r="B307" s="52" t="s">
        <v>38</v>
      </c>
      <c r="C307" s="52" t="s">
        <v>95</v>
      </c>
      <c r="D307" s="52" t="s">
        <v>368</v>
      </c>
      <c r="E307" s="52" t="s">
        <v>51</v>
      </c>
      <c r="F307" s="100">
        <f t="shared" si="64"/>
        <v>149247.45000000001</v>
      </c>
    </row>
    <row r="308" spans="1:6" outlineLevel="7" x14ac:dyDescent="0.25">
      <c r="A308" s="51" t="s">
        <v>87</v>
      </c>
      <c r="B308" s="52" t="s">
        <v>38</v>
      </c>
      <c r="C308" s="52" t="s">
        <v>95</v>
      </c>
      <c r="D308" s="52" t="s">
        <v>368</v>
      </c>
      <c r="E308" s="52" t="s">
        <v>88</v>
      </c>
      <c r="F308" s="103">
        <v>149247.45000000001</v>
      </c>
    </row>
    <row r="309" spans="1:6" ht="36.75" customHeight="1" outlineLevel="3" x14ac:dyDescent="0.25">
      <c r="A309" s="51" t="s">
        <v>387</v>
      </c>
      <c r="B309" s="52" t="s">
        <v>38</v>
      </c>
      <c r="C309" s="52" t="s">
        <v>95</v>
      </c>
      <c r="D309" s="52" t="s">
        <v>388</v>
      </c>
      <c r="E309" s="52" t="s">
        <v>8</v>
      </c>
      <c r="F309" s="103">
        <f t="shared" ref="F309:F310" si="65">F310</f>
        <v>1507.5</v>
      </c>
    </row>
    <row r="310" spans="1:6" ht="37.5" outlineLevel="3" x14ac:dyDescent="0.25">
      <c r="A310" s="51" t="s">
        <v>50</v>
      </c>
      <c r="B310" s="52" t="s">
        <v>38</v>
      </c>
      <c r="C310" s="52" t="s">
        <v>95</v>
      </c>
      <c r="D310" s="52" t="s">
        <v>388</v>
      </c>
      <c r="E310" s="52" t="s">
        <v>51</v>
      </c>
      <c r="F310" s="103">
        <f t="shared" si="65"/>
        <v>1507.5</v>
      </c>
    </row>
    <row r="311" spans="1:6" outlineLevel="3" x14ac:dyDescent="0.25">
      <c r="A311" s="51" t="s">
        <v>87</v>
      </c>
      <c r="B311" s="52" t="s">
        <v>38</v>
      </c>
      <c r="C311" s="52" t="s">
        <v>95</v>
      </c>
      <c r="D311" s="52" t="s">
        <v>388</v>
      </c>
      <c r="E311" s="52" t="s">
        <v>88</v>
      </c>
      <c r="F311" s="103">
        <v>1507.5</v>
      </c>
    </row>
    <row r="312" spans="1:6" outlineLevel="7" x14ac:dyDescent="0.25">
      <c r="A312" s="51" t="s">
        <v>254</v>
      </c>
      <c r="B312" s="52" t="s">
        <v>38</v>
      </c>
      <c r="C312" s="52" t="s">
        <v>95</v>
      </c>
      <c r="D312" s="52" t="s">
        <v>274</v>
      </c>
      <c r="E312" s="52" t="s">
        <v>8</v>
      </c>
      <c r="F312" s="100">
        <f>F313+F317+F320</f>
        <v>1208721</v>
      </c>
    </row>
    <row r="313" spans="1:6" outlineLevel="5" x14ac:dyDescent="0.25">
      <c r="A313" s="51" t="s">
        <v>96</v>
      </c>
      <c r="B313" s="52" t="s">
        <v>38</v>
      </c>
      <c r="C313" s="52" t="s">
        <v>95</v>
      </c>
      <c r="D313" s="52" t="s">
        <v>162</v>
      </c>
      <c r="E313" s="52" t="s">
        <v>8</v>
      </c>
      <c r="F313" s="103">
        <f t="shared" ref="F313" si="66">F314</f>
        <v>1000661</v>
      </c>
    </row>
    <row r="314" spans="1:6" ht="37.5" outlineLevel="6" x14ac:dyDescent="0.25">
      <c r="A314" s="51" t="s">
        <v>50</v>
      </c>
      <c r="B314" s="52" t="s">
        <v>38</v>
      </c>
      <c r="C314" s="52" t="s">
        <v>95</v>
      </c>
      <c r="D314" s="52" t="s">
        <v>162</v>
      </c>
      <c r="E314" s="52" t="s">
        <v>51</v>
      </c>
      <c r="F314" s="103">
        <f t="shared" ref="F314" si="67">F315+F316</f>
        <v>1000661</v>
      </c>
    </row>
    <row r="315" spans="1:6" outlineLevel="7" x14ac:dyDescent="0.25">
      <c r="A315" s="51" t="s">
        <v>87</v>
      </c>
      <c r="B315" s="52" t="s">
        <v>38</v>
      </c>
      <c r="C315" s="52" t="s">
        <v>95</v>
      </c>
      <c r="D315" s="52" t="s">
        <v>162</v>
      </c>
      <c r="E315" s="52" t="s">
        <v>88</v>
      </c>
      <c r="F315" s="103">
        <v>886661</v>
      </c>
    </row>
    <row r="316" spans="1:6" ht="37.5" outlineLevel="7" x14ac:dyDescent="0.25">
      <c r="A316" s="51" t="s">
        <v>465</v>
      </c>
      <c r="B316" s="52" t="s">
        <v>38</v>
      </c>
      <c r="C316" s="52" t="s">
        <v>95</v>
      </c>
      <c r="D316" s="52" t="s">
        <v>162</v>
      </c>
      <c r="E316" s="52" t="s">
        <v>300</v>
      </c>
      <c r="F316" s="103">
        <v>114000</v>
      </c>
    </row>
    <row r="317" spans="1:6" ht="56.25" outlineLevel="7" x14ac:dyDescent="0.25">
      <c r="A317" s="53" t="s">
        <v>696</v>
      </c>
      <c r="B317" s="52" t="s">
        <v>38</v>
      </c>
      <c r="C317" s="52" t="s">
        <v>95</v>
      </c>
      <c r="D317" s="52" t="s">
        <v>701</v>
      </c>
      <c r="E317" s="52" t="s">
        <v>8</v>
      </c>
      <c r="F317" s="103">
        <f>F318</f>
        <v>203060</v>
      </c>
    </row>
    <row r="318" spans="1:6" outlineLevel="7" x14ac:dyDescent="0.25">
      <c r="A318" s="51" t="s">
        <v>22</v>
      </c>
      <c r="B318" s="52" t="s">
        <v>38</v>
      </c>
      <c r="C318" s="52" t="s">
        <v>95</v>
      </c>
      <c r="D318" s="52" t="s">
        <v>701</v>
      </c>
      <c r="E318" s="52" t="s">
        <v>23</v>
      </c>
      <c r="F318" s="103">
        <f>F319</f>
        <v>203060</v>
      </c>
    </row>
    <row r="319" spans="1:6" ht="37.5" outlineLevel="7" x14ac:dyDescent="0.25">
      <c r="A319" s="51" t="s">
        <v>60</v>
      </c>
      <c r="B319" s="52" t="s">
        <v>38</v>
      </c>
      <c r="C319" s="52" t="s">
        <v>95</v>
      </c>
      <c r="D319" s="52" t="s">
        <v>701</v>
      </c>
      <c r="E319" s="52" t="s">
        <v>61</v>
      </c>
      <c r="F319" s="103">
        <v>203060</v>
      </c>
    </row>
    <row r="320" spans="1:6" ht="37.5" outlineLevel="7" x14ac:dyDescent="0.25">
      <c r="A320" s="53" t="s">
        <v>698</v>
      </c>
      <c r="B320" s="52" t="s">
        <v>38</v>
      </c>
      <c r="C320" s="52" t="s">
        <v>95</v>
      </c>
      <c r="D320" s="52" t="s">
        <v>702</v>
      </c>
      <c r="E320" s="52" t="s">
        <v>8</v>
      </c>
      <c r="F320" s="103">
        <f>F321</f>
        <v>5000</v>
      </c>
    </row>
    <row r="321" spans="1:11" outlineLevel="7" x14ac:dyDescent="0.25">
      <c r="A321" s="51" t="s">
        <v>22</v>
      </c>
      <c r="B321" s="52" t="s">
        <v>38</v>
      </c>
      <c r="C321" s="52" t="s">
        <v>95</v>
      </c>
      <c r="D321" s="52" t="s">
        <v>702</v>
      </c>
      <c r="E321" s="52" t="s">
        <v>23</v>
      </c>
      <c r="F321" s="103">
        <f>F322</f>
        <v>5000</v>
      </c>
    </row>
    <row r="322" spans="1:11" ht="37.5" outlineLevel="7" x14ac:dyDescent="0.25">
      <c r="A322" s="51" t="s">
        <v>60</v>
      </c>
      <c r="B322" s="52" t="s">
        <v>38</v>
      </c>
      <c r="C322" s="52" t="s">
        <v>95</v>
      </c>
      <c r="D322" s="52" t="s">
        <v>702</v>
      </c>
      <c r="E322" s="52" t="s">
        <v>61</v>
      </c>
      <c r="F322" s="103">
        <v>5000</v>
      </c>
    </row>
    <row r="323" spans="1:11" s="89" customFormat="1" outlineLevel="1" x14ac:dyDescent="0.25">
      <c r="A323" s="96" t="s">
        <v>98</v>
      </c>
      <c r="B323" s="72" t="s">
        <v>38</v>
      </c>
      <c r="C323" s="72" t="s">
        <v>99</v>
      </c>
      <c r="D323" s="72" t="s">
        <v>145</v>
      </c>
      <c r="E323" s="72" t="s">
        <v>8</v>
      </c>
      <c r="F323" s="105">
        <f>F324+F329+F334</f>
        <v>36967958.530000001</v>
      </c>
      <c r="G323" s="90"/>
      <c r="H323" s="90"/>
      <c r="I323" s="90"/>
      <c r="J323" s="90"/>
      <c r="K323" s="90"/>
    </row>
    <row r="324" spans="1:11" outlineLevel="2" x14ac:dyDescent="0.25">
      <c r="A324" s="51" t="s">
        <v>100</v>
      </c>
      <c r="B324" s="52" t="s">
        <v>38</v>
      </c>
      <c r="C324" s="52" t="s">
        <v>101</v>
      </c>
      <c r="D324" s="52" t="s">
        <v>145</v>
      </c>
      <c r="E324" s="52" t="s">
        <v>8</v>
      </c>
      <c r="F324" s="103">
        <f>F325</f>
        <v>3754953.91</v>
      </c>
    </row>
    <row r="325" spans="1:11" outlineLevel="4" x14ac:dyDescent="0.25">
      <c r="A325" s="51" t="s">
        <v>154</v>
      </c>
      <c r="B325" s="52" t="s">
        <v>38</v>
      </c>
      <c r="C325" s="52" t="s">
        <v>101</v>
      </c>
      <c r="D325" s="52" t="s">
        <v>146</v>
      </c>
      <c r="E325" s="52" t="s">
        <v>8</v>
      </c>
      <c r="F325" s="103">
        <f t="shared" ref="F325:F327" si="68">F326</f>
        <v>3754953.91</v>
      </c>
    </row>
    <row r="326" spans="1:11" outlineLevel="5" x14ac:dyDescent="0.25">
      <c r="A326" s="51" t="s">
        <v>102</v>
      </c>
      <c r="B326" s="52" t="s">
        <v>38</v>
      </c>
      <c r="C326" s="52" t="s">
        <v>101</v>
      </c>
      <c r="D326" s="52" t="s">
        <v>164</v>
      </c>
      <c r="E326" s="52" t="s">
        <v>8</v>
      </c>
      <c r="F326" s="103">
        <f t="shared" si="68"/>
        <v>3754953.91</v>
      </c>
    </row>
    <row r="327" spans="1:11" outlineLevel="6" x14ac:dyDescent="0.25">
      <c r="A327" s="51" t="s">
        <v>103</v>
      </c>
      <c r="B327" s="52" t="s">
        <v>38</v>
      </c>
      <c r="C327" s="52" t="s">
        <v>101</v>
      </c>
      <c r="D327" s="52" t="s">
        <v>164</v>
      </c>
      <c r="E327" s="52" t="s">
        <v>104</v>
      </c>
      <c r="F327" s="103">
        <f t="shared" si="68"/>
        <v>3754953.91</v>
      </c>
    </row>
    <row r="328" spans="1:11" outlineLevel="7" x14ac:dyDescent="0.25">
      <c r="A328" s="51" t="s">
        <v>105</v>
      </c>
      <c r="B328" s="52" t="s">
        <v>38</v>
      </c>
      <c r="C328" s="52" t="s">
        <v>101</v>
      </c>
      <c r="D328" s="52" t="s">
        <v>164</v>
      </c>
      <c r="E328" s="52" t="s">
        <v>106</v>
      </c>
      <c r="F328" s="103">
        <v>3754953.91</v>
      </c>
    </row>
    <row r="329" spans="1:11" outlineLevel="7" x14ac:dyDescent="0.25">
      <c r="A329" s="51" t="s">
        <v>107</v>
      </c>
      <c r="B329" s="52" t="s">
        <v>38</v>
      </c>
      <c r="C329" s="52" t="s">
        <v>108</v>
      </c>
      <c r="D329" s="52" t="s">
        <v>145</v>
      </c>
      <c r="E329" s="52" t="s">
        <v>8</v>
      </c>
      <c r="F329" s="103">
        <f>F330</f>
        <v>100000</v>
      </c>
    </row>
    <row r="330" spans="1:11" outlineLevel="7" x14ac:dyDescent="0.25">
      <c r="A330" s="51" t="s">
        <v>154</v>
      </c>
      <c r="B330" s="52" t="s">
        <v>38</v>
      </c>
      <c r="C330" s="52" t="s">
        <v>108</v>
      </c>
      <c r="D330" s="52" t="s">
        <v>146</v>
      </c>
      <c r="E330" s="52" t="s">
        <v>8</v>
      </c>
      <c r="F330" s="100">
        <f>F331</f>
        <v>100000</v>
      </c>
    </row>
    <row r="331" spans="1:11" outlineLevel="7" x14ac:dyDescent="0.25">
      <c r="A331" s="51" t="s">
        <v>376</v>
      </c>
      <c r="B331" s="52" t="s">
        <v>38</v>
      </c>
      <c r="C331" s="52" t="s">
        <v>108</v>
      </c>
      <c r="D331" s="52" t="s">
        <v>377</v>
      </c>
      <c r="E331" s="52" t="s">
        <v>8</v>
      </c>
      <c r="F331" s="100">
        <f t="shared" ref="F331:F332" si="69">F332</f>
        <v>100000</v>
      </c>
    </row>
    <row r="332" spans="1:11" outlineLevel="7" x14ac:dyDescent="0.25">
      <c r="A332" s="51" t="s">
        <v>103</v>
      </c>
      <c r="B332" s="52" t="s">
        <v>38</v>
      </c>
      <c r="C332" s="52" t="s">
        <v>108</v>
      </c>
      <c r="D332" s="52" t="s">
        <v>377</v>
      </c>
      <c r="E332" s="52" t="s">
        <v>104</v>
      </c>
      <c r="F332" s="100">
        <f t="shared" si="69"/>
        <v>100000</v>
      </c>
    </row>
    <row r="333" spans="1:11" outlineLevel="7" x14ac:dyDescent="0.25">
      <c r="A333" s="51" t="s">
        <v>389</v>
      </c>
      <c r="B333" s="52" t="s">
        <v>38</v>
      </c>
      <c r="C333" s="52" t="s">
        <v>108</v>
      </c>
      <c r="D333" s="52" t="s">
        <v>377</v>
      </c>
      <c r="E333" s="52" t="s">
        <v>390</v>
      </c>
      <c r="F333" s="103">
        <v>100000</v>
      </c>
    </row>
    <row r="334" spans="1:11" outlineLevel="1" x14ac:dyDescent="0.25">
      <c r="A334" s="51" t="s">
        <v>142</v>
      </c>
      <c r="B334" s="52" t="s">
        <v>38</v>
      </c>
      <c r="C334" s="52" t="s">
        <v>143</v>
      </c>
      <c r="D334" s="52" t="s">
        <v>145</v>
      </c>
      <c r="E334" s="52" t="s">
        <v>8</v>
      </c>
      <c r="F334" s="100">
        <f t="shared" ref="F334:F335" si="70">F335</f>
        <v>33113004.620000001</v>
      </c>
    </row>
    <row r="335" spans="1:11" outlineLevel="1" x14ac:dyDescent="0.25">
      <c r="A335" s="51" t="s">
        <v>154</v>
      </c>
      <c r="B335" s="52" t="s">
        <v>38</v>
      </c>
      <c r="C335" s="52" t="s">
        <v>143</v>
      </c>
      <c r="D335" s="52" t="s">
        <v>146</v>
      </c>
      <c r="E335" s="52" t="s">
        <v>8</v>
      </c>
      <c r="F335" s="100">
        <f t="shared" si="70"/>
        <v>33113004.620000001</v>
      </c>
    </row>
    <row r="336" spans="1:11" outlineLevel="1" x14ac:dyDescent="0.25">
      <c r="A336" s="51" t="s">
        <v>336</v>
      </c>
      <c r="B336" s="52" t="s">
        <v>38</v>
      </c>
      <c r="C336" s="52" t="s">
        <v>143</v>
      </c>
      <c r="D336" s="52" t="s">
        <v>335</v>
      </c>
      <c r="E336" s="52" t="s">
        <v>8</v>
      </c>
      <c r="F336" s="100">
        <f>F346+F337+F340</f>
        <v>33113004.620000001</v>
      </c>
    </row>
    <row r="337" spans="1:11" ht="55.5" customHeight="1" outlineLevel="1" x14ac:dyDescent="0.25">
      <c r="A337" s="51" t="s">
        <v>555</v>
      </c>
      <c r="B337" s="52" t="s">
        <v>38</v>
      </c>
      <c r="C337" s="52" t="s">
        <v>143</v>
      </c>
      <c r="D337" s="52" t="s">
        <v>556</v>
      </c>
      <c r="E337" s="52" t="s">
        <v>8</v>
      </c>
      <c r="F337" s="103">
        <f>F338</f>
        <v>769864</v>
      </c>
    </row>
    <row r="338" spans="1:11" outlineLevel="1" x14ac:dyDescent="0.25">
      <c r="A338" s="51" t="s">
        <v>103</v>
      </c>
      <c r="B338" s="52" t="s">
        <v>38</v>
      </c>
      <c r="C338" s="52" t="s">
        <v>143</v>
      </c>
      <c r="D338" s="52" t="s">
        <v>556</v>
      </c>
      <c r="E338" s="52" t="s">
        <v>104</v>
      </c>
      <c r="F338" s="103">
        <f>F339</f>
        <v>769864</v>
      </c>
    </row>
    <row r="339" spans="1:11" outlineLevel="1" x14ac:dyDescent="0.25">
      <c r="A339" s="51" t="s">
        <v>105</v>
      </c>
      <c r="B339" s="52" t="s">
        <v>38</v>
      </c>
      <c r="C339" s="52" t="s">
        <v>143</v>
      </c>
      <c r="D339" s="52" t="s">
        <v>556</v>
      </c>
      <c r="E339" s="52" t="s">
        <v>106</v>
      </c>
      <c r="F339" s="103">
        <v>769864</v>
      </c>
    </row>
    <row r="340" spans="1:11" ht="75" outlineLevel="1" x14ac:dyDescent="0.25">
      <c r="A340" s="32" t="s">
        <v>557</v>
      </c>
      <c r="B340" s="52" t="s">
        <v>38</v>
      </c>
      <c r="C340" s="52" t="s">
        <v>143</v>
      </c>
      <c r="D340" s="52" t="s">
        <v>558</v>
      </c>
      <c r="E340" s="52" t="s">
        <v>8</v>
      </c>
      <c r="F340" s="103">
        <f>F341+F343</f>
        <v>14750882</v>
      </c>
    </row>
    <row r="341" spans="1:11" outlineLevel="1" x14ac:dyDescent="0.25">
      <c r="A341" s="51" t="s">
        <v>18</v>
      </c>
      <c r="B341" s="52" t="s">
        <v>38</v>
      </c>
      <c r="C341" s="52" t="s">
        <v>143</v>
      </c>
      <c r="D341" s="52" t="s">
        <v>558</v>
      </c>
      <c r="E341" s="52" t="s">
        <v>19</v>
      </c>
      <c r="F341" s="103">
        <f>F342</f>
        <v>130000</v>
      </c>
    </row>
    <row r="342" spans="1:11" ht="20.25" customHeight="1" outlineLevel="1" x14ac:dyDescent="0.25">
      <c r="A342" s="51" t="s">
        <v>20</v>
      </c>
      <c r="B342" s="52" t="s">
        <v>38</v>
      </c>
      <c r="C342" s="52" t="s">
        <v>143</v>
      </c>
      <c r="D342" s="52" t="s">
        <v>558</v>
      </c>
      <c r="E342" s="52" t="s">
        <v>21</v>
      </c>
      <c r="F342" s="103">
        <v>130000</v>
      </c>
    </row>
    <row r="343" spans="1:11" outlineLevel="1" x14ac:dyDescent="0.25">
      <c r="A343" s="51" t="s">
        <v>103</v>
      </c>
      <c r="B343" s="52" t="s">
        <v>38</v>
      </c>
      <c r="C343" s="52" t="s">
        <v>143</v>
      </c>
      <c r="D343" s="52" t="s">
        <v>558</v>
      </c>
      <c r="E343" s="52" t="s">
        <v>104</v>
      </c>
      <c r="F343" s="103">
        <f>F344+F345</f>
        <v>14620882</v>
      </c>
    </row>
    <row r="344" spans="1:11" outlineLevel="1" x14ac:dyDescent="0.25">
      <c r="A344" s="51" t="s">
        <v>105</v>
      </c>
      <c r="B344" s="52" t="s">
        <v>38</v>
      </c>
      <c r="C344" s="52" t="s">
        <v>143</v>
      </c>
      <c r="D344" s="52" t="s">
        <v>558</v>
      </c>
      <c r="E344" s="52" t="s">
        <v>106</v>
      </c>
      <c r="F344" s="103">
        <v>12910882</v>
      </c>
    </row>
    <row r="345" spans="1:11" outlineLevel="1" x14ac:dyDescent="0.25">
      <c r="A345" s="51" t="s">
        <v>110</v>
      </c>
      <c r="B345" s="52" t="s">
        <v>38</v>
      </c>
      <c r="C345" s="52" t="s">
        <v>143</v>
      </c>
      <c r="D345" s="52" t="s">
        <v>558</v>
      </c>
      <c r="E345" s="52" t="s">
        <v>111</v>
      </c>
      <c r="F345" s="103">
        <v>1710000</v>
      </c>
    </row>
    <row r="346" spans="1:11" ht="37.5" outlineLevel="1" x14ac:dyDescent="0.25">
      <c r="A346" s="32" t="s">
        <v>476</v>
      </c>
      <c r="B346" s="52" t="s">
        <v>38</v>
      </c>
      <c r="C346" s="52" t="s">
        <v>143</v>
      </c>
      <c r="D346" s="52" t="s">
        <v>371</v>
      </c>
      <c r="E346" s="52" t="s">
        <v>8</v>
      </c>
      <c r="F346" s="100">
        <f>F347</f>
        <v>17592258.620000001</v>
      </c>
    </row>
    <row r="347" spans="1:11" ht="37.5" outlineLevel="1" x14ac:dyDescent="0.25">
      <c r="A347" s="51" t="s">
        <v>321</v>
      </c>
      <c r="B347" s="52" t="s">
        <v>38</v>
      </c>
      <c r="C347" s="52" t="s">
        <v>143</v>
      </c>
      <c r="D347" s="52" t="s">
        <v>371</v>
      </c>
      <c r="E347" s="52" t="s">
        <v>322</v>
      </c>
      <c r="F347" s="100">
        <f>F348</f>
        <v>17592258.620000001</v>
      </c>
    </row>
    <row r="348" spans="1:11" outlineLevel="1" x14ac:dyDescent="0.25">
      <c r="A348" s="51" t="s">
        <v>323</v>
      </c>
      <c r="B348" s="52" t="s">
        <v>38</v>
      </c>
      <c r="C348" s="52" t="s">
        <v>143</v>
      </c>
      <c r="D348" s="52" t="s">
        <v>371</v>
      </c>
      <c r="E348" s="52" t="s">
        <v>324</v>
      </c>
      <c r="F348" s="103">
        <v>17592258.620000001</v>
      </c>
    </row>
    <row r="349" spans="1:11" s="89" customFormat="1" outlineLevel="1" x14ac:dyDescent="0.25">
      <c r="A349" s="96" t="s">
        <v>113</v>
      </c>
      <c r="B349" s="72" t="s">
        <v>38</v>
      </c>
      <c r="C349" s="72" t="s">
        <v>114</v>
      </c>
      <c r="D349" s="72" t="s">
        <v>145</v>
      </c>
      <c r="E349" s="72" t="s">
        <v>8</v>
      </c>
      <c r="F349" s="106">
        <f>F350</f>
        <v>13727832.149999999</v>
      </c>
      <c r="G349" s="90"/>
      <c r="H349" s="90"/>
      <c r="I349" s="90"/>
      <c r="J349" s="90"/>
      <c r="K349" s="90"/>
    </row>
    <row r="350" spans="1:11" outlineLevel="1" x14ac:dyDescent="0.25">
      <c r="A350" s="51" t="s">
        <v>380</v>
      </c>
      <c r="B350" s="52" t="s">
        <v>38</v>
      </c>
      <c r="C350" s="52" t="s">
        <v>379</v>
      </c>
      <c r="D350" s="52" t="s">
        <v>145</v>
      </c>
      <c r="E350" s="52" t="s">
        <v>8</v>
      </c>
      <c r="F350" s="100">
        <f>F351+F363</f>
        <v>13727832.149999999</v>
      </c>
    </row>
    <row r="351" spans="1:11" s="89" customFormat="1" ht="37.5" outlineLevel="1" x14ac:dyDescent="0.25">
      <c r="A351" s="96" t="s">
        <v>472</v>
      </c>
      <c r="B351" s="72" t="s">
        <v>38</v>
      </c>
      <c r="C351" s="72" t="s">
        <v>379</v>
      </c>
      <c r="D351" s="72" t="s">
        <v>243</v>
      </c>
      <c r="E351" s="72" t="s">
        <v>8</v>
      </c>
      <c r="F351" s="106">
        <f>F356+F352</f>
        <v>13677832.149999999</v>
      </c>
      <c r="G351" s="90"/>
      <c r="H351" s="90"/>
      <c r="I351" s="90"/>
      <c r="J351" s="90"/>
      <c r="K351" s="90"/>
    </row>
    <row r="352" spans="1:11" ht="37.5" outlineLevel="1" x14ac:dyDescent="0.25">
      <c r="A352" s="51" t="s">
        <v>256</v>
      </c>
      <c r="B352" s="52" t="s">
        <v>38</v>
      </c>
      <c r="C352" s="52" t="s">
        <v>379</v>
      </c>
      <c r="D352" s="52" t="s">
        <v>275</v>
      </c>
      <c r="E352" s="52" t="s">
        <v>8</v>
      </c>
      <c r="F352" s="100">
        <f t="shared" ref="F352" si="71">F353</f>
        <v>561000</v>
      </c>
    </row>
    <row r="353" spans="1:11" outlineLevel="1" x14ac:dyDescent="0.25">
      <c r="A353" s="51" t="s">
        <v>115</v>
      </c>
      <c r="B353" s="52" t="s">
        <v>38</v>
      </c>
      <c r="C353" s="52" t="s">
        <v>379</v>
      </c>
      <c r="D353" s="52" t="s">
        <v>244</v>
      </c>
      <c r="E353" s="52" t="s">
        <v>8</v>
      </c>
      <c r="F353" s="100">
        <f>F354</f>
        <v>561000</v>
      </c>
    </row>
    <row r="354" spans="1:11" outlineLevel="1" x14ac:dyDescent="0.25">
      <c r="A354" s="51" t="s">
        <v>18</v>
      </c>
      <c r="B354" s="52" t="s">
        <v>38</v>
      </c>
      <c r="C354" s="52" t="s">
        <v>379</v>
      </c>
      <c r="D354" s="52" t="s">
        <v>244</v>
      </c>
      <c r="E354" s="52" t="s">
        <v>19</v>
      </c>
      <c r="F354" s="100">
        <f t="shared" ref="F354" si="72">F355</f>
        <v>561000</v>
      </c>
    </row>
    <row r="355" spans="1:11" ht="19.5" customHeight="1" outlineLevel="1" x14ac:dyDescent="0.25">
      <c r="A355" s="51" t="s">
        <v>20</v>
      </c>
      <c r="B355" s="52" t="s">
        <v>38</v>
      </c>
      <c r="C355" s="52" t="s">
        <v>379</v>
      </c>
      <c r="D355" s="52" t="s">
        <v>244</v>
      </c>
      <c r="E355" s="52" t="s">
        <v>21</v>
      </c>
      <c r="F355" s="103">
        <v>561000</v>
      </c>
    </row>
    <row r="356" spans="1:11" outlineLevel="1" x14ac:dyDescent="0.25">
      <c r="A356" s="51" t="s">
        <v>473</v>
      </c>
      <c r="B356" s="52" t="s">
        <v>38</v>
      </c>
      <c r="C356" s="52" t="s">
        <v>379</v>
      </c>
      <c r="D356" s="52" t="s">
        <v>383</v>
      </c>
      <c r="E356" s="52" t="s">
        <v>8</v>
      </c>
      <c r="F356" s="100">
        <f>F360+F357</f>
        <v>13116832.149999999</v>
      </c>
    </row>
    <row r="357" spans="1:11" ht="38.25" customHeight="1" outlineLevel="1" x14ac:dyDescent="0.25">
      <c r="A357" s="32" t="s">
        <v>542</v>
      </c>
      <c r="B357" s="52" t="s">
        <v>38</v>
      </c>
      <c r="C357" s="52" t="s">
        <v>379</v>
      </c>
      <c r="D357" s="52" t="s">
        <v>382</v>
      </c>
      <c r="E357" s="52" t="s">
        <v>8</v>
      </c>
      <c r="F357" s="100">
        <f t="shared" ref="F357:F358" si="73">F358</f>
        <v>10083003.189999999</v>
      </c>
    </row>
    <row r="358" spans="1:11" ht="37.5" outlineLevel="1" x14ac:dyDescent="0.25">
      <c r="A358" s="51" t="s">
        <v>321</v>
      </c>
      <c r="B358" s="52" t="s">
        <v>38</v>
      </c>
      <c r="C358" s="52" t="s">
        <v>379</v>
      </c>
      <c r="D358" s="52" t="s">
        <v>382</v>
      </c>
      <c r="E358" s="52" t="s">
        <v>322</v>
      </c>
      <c r="F358" s="100">
        <f t="shared" si="73"/>
        <v>10083003.189999999</v>
      </c>
    </row>
    <row r="359" spans="1:11" outlineLevel="1" x14ac:dyDescent="0.25">
      <c r="A359" s="51" t="s">
        <v>323</v>
      </c>
      <c r="B359" s="52" t="s">
        <v>38</v>
      </c>
      <c r="C359" s="52" t="s">
        <v>379</v>
      </c>
      <c r="D359" s="52" t="s">
        <v>382</v>
      </c>
      <c r="E359" s="52" t="s">
        <v>324</v>
      </c>
      <c r="F359" s="103">
        <v>10083003.189999999</v>
      </c>
    </row>
    <row r="360" spans="1:11" outlineLevel="1" x14ac:dyDescent="0.25">
      <c r="A360" s="51" t="s">
        <v>342</v>
      </c>
      <c r="B360" s="52" t="s">
        <v>38</v>
      </c>
      <c r="C360" s="52" t="s">
        <v>379</v>
      </c>
      <c r="D360" s="52" t="s">
        <v>381</v>
      </c>
      <c r="E360" s="52" t="s">
        <v>8</v>
      </c>
      <c r="F360" s="100">
        <f t="shared" ref="F360:F361" si="74">F361</f>
        <v>3033828.96</v>
      </c>
    </row>
    <row r="361" spans="1:11" ht="37.5" outlineLevel="1" x14ac:dyDescent="0.25">
      <c r="A361" s="51" t="s">
        <v>321</v>
      </c>
      <c r="B361" s="52" t="s">
        <v>38</v>
      </c>
      <c r="C361" s="52" t="s">
        <v>379</v>
      </c>
      <c r="D361" s="52" t="s">
        <v>381</v>
      </c>
      <c r="E361" s="52" t="s">
        <v>322</v>
      </c>
      <c r="F361" s="100">
        <f t="shared" si="74"/>
        <v>3033828.96</v>
      </c>
    </row>
    <row r="362" spans="1:11" outlineLevel="1" x14ac:dyDescent="0.25">
      <c r="A362" s="51" t="s">
        <v>323</v>
      </c>
      <c r="B362" s="52" t="s">
        <v>38</v>
      </c>
      <c r="C362" s="52" t="s">
        <v>379</v>
      </c>
      <c r="D362" s="52" t="s">
        <v>381</v>
      </c>
      <c r="E362" s="52" t="s">
        <v>324</v>
      </c>
      <c r="F362" s="103">
        <v>3033828.96</v>
      </c>
    </row>
    <row r="363" spans="1:11" ht="37.5" outlineLevel="1" x14ac:dyDescent="0.25">
      <c r="A363" s="88" t="s">
        <v>677</v>
      </c>
      <c r="B363" s="72" t="s">
        <v>38</v>
      </c>
      <c r="C363" s="72" t="s">
        <v>379</v>
      </c>
      <c r="D363" s="72" t="s">
        <v>678</v>
      </c>
      <c r="E363" s="72" t="s">
        <v>8</v>
      </c>
      <c r="F363" s="103">
        <f>F364</f>
        <v>50000</v>
      </c>
    </row>
    <row r="364" spans="1:11" ht="20.25" customHeight="1" outlineLevel="1" x14ac:dyDescent="0.25">
      <c r="A364" s="196" t="s">
        <v>679</v>
      </c>
      <c r="B364" s="52" t="s">
        <v>38</v>
      </c>
      <c r="C364" s="52" t="s">
        <v>379</v>
      </c>
      <c r="D364" s="52" t="s">
        <v>680</v>
      </c>
      <c r="E364" s="52" t="s">
        <v>8</v>
      </c>
      <c r="F364" s="103">
        <f>F365</f>
        <v>50000</v>
      </c>
    </row>
    <row r="365" spans="1:11" ht="37.5" outlineLevel="1" x14ac:dyDescent="0.25">
      <c r="A365" s="51" t="s">
        <v>681</v>
      </c>
      <c r="B365" s="52" t="s">
        <v>38</v>
      </c>
      <c r="C365" s="52" t="s">
        <v>379</v>
      </c>
      <c r="D365" s="52" t="s">
        <v>682</v>
      </c>
      <c r="E365" s="52" t="s">
        <v>8</v>
      </c>
      <c r="F365" s="103">
        <f>F366</f>
        <v>50000</v>
      </c>
    </row>
    <row r="366" spans="1:11" ht="20.25" customHeight="1" outlineLevel="1" x14ac:dyDescent="0.25">
      <c r="A366" s="51" t="s">
        <v>18</v>
      </c>
      <c r="B366" s="52" t="s">
        <v>38</v>
      </c>
      <c r="C366" s="52" t="s">
        <v>379</v>
      </c>
      <c r="D366" s="52" t="s">
        <v>682</v>
      </c>
      <c r="E366" s="52" t="s">
        <v>19</v>
      </c>
      <c r="F366" s="103">
        <f>F367</f>
        <v>50000</v>
      </c>
    </row>
    <row r="367" spans="1:11" ht="21" customHeight="1" outlineLevel="1" x14ac:dyDescent="0.25">
      <c r="A367" s="51" t="s">
        <v>20</v>
      </c>
      <c r="B367" s="52" t="s">
        <v>38</v>
      </c>
      <c r="C367" s="52" t="s">
        <v>379</v>
      </c>
      <c r="D367" s="52" t="s">
        <v>682</v>
      </c>
      <c r="E367" s="52" t="s">
        <v>21</v>
      </c>
      <c r="F367" s="103">
        <v>50000</v>
      </c>
    </row>
    <row r="368" spans="1:11" s="89" customFormat="1" outlineLevel="1" x14ac:dyDescent="0.25">
      <c r="A368" s="96" t="s">
        <v>116</v>
      </c>
      <c r="B368" s="72" t="s">
        <v>38</v>
      </c>
      <c r="C368" s="72" t="s">
        <v>117</v>
      </c>
      <c r="D368" s="72" t="s">
        <v>145</v>
      </c>
      <c r="E368" s="72" t="s">
        <v>8</v>
      </c>
      <c r="F368" s="105">
        <f>F369</f>
        <v>2500000</v>
      </c>
      <c r="G368" s="90"/>
      <c r="H368" s="90"/>
      <c r="I368" s="90"/>
      <c r="J368" s="90"/>
      <c r="K368" s="90"/>
    </row>
    <row r="369" spans="1:11" outlineLevel="2" x14ac:dyDescent="0.25">
      <c r="A369" s="51" t="s">
        <v>118</v>
      </c>
      <c r="B369" s="52" t="s">
        <v>38</v>
      </c>
      <c r="C369" s="52" t="s">
        <v>119</v>
      </c>
      <c r="D369" s="52" t="s">
        <v>145</v>
      </c>
      <c r="E369" s="52" t="s">
        <v>8</v>
      </c>
      <c r="F369" s="103">
        <f t="shared" ref="F369:F373" si="75">F370</f>
        <v>2500000</v>
      </c>
    </row>
    <row r="370" spans="1:11" s="89" customFormat="1" ht="37.5" outlineLevel="3" x14ac:dyDescent="0.25">
      <c r="A370" s="96" t="s">
        <v>544</v>
      </c>
      <c r="B370" s="72" t="s">
        <v>38</v>
      </c>
      <c r="C370" s="72" t="s">
        <v>119</v>
      </c>
      <c r="D370" s="72" t="s">
        <v>402</v>
      </c>
      <c r="E370" s="72" t="s">
        <v>8</v>
      </c>
      <c r="F370" s="105">
        <f>F371</f>
        <v>2500000</v>
      </c>
      <c r="G370" s="90"/>
      <c r="H370" s="90"/>
      <c r="I370" s="90"/>
      <c r="J370" s="90"/>
      <c r="K370" s="90"/>
    </row>
    <row r="371" spans="1:11" ht="21" customHeight="1" outlineLevel="4" x14ac:dyDescent="0.25">
      <c r="A371" s="54" t="s">
        <v>418</v>
      </c>
      <c r="B371" s="52" t="s">
        <v>38</v>
      </c>
      <c r="C371" s="52" t="s">
        <v>119</v>
      </c>
      <c r="D371" s="52" t="s">
        <v>404</v>
      </c>
      <c r="E371" s="52" t="s">
        <v>8</v>
      </c>
      <c r="F371" s="103">
        <f t="shared" si="75"/>
        <v>2500000</v>
      </c>
    </row>
    <row r="372" spans="1:11" ht="37.5" outlineLevel="5" x14ac:dyDescent="0.25">
      <c r="A372" s="51" t="s">
        <v>120</v>
      </c>
      <c r="B372" s="52" t="s">
        <v>38</v>
      </c>
      <c r="C372" s="52" t="s">
        <v>119</v>
      </c>
      <c r="D372" s="52" t="s">
        <v>405</v>
      </c>
      <c r="E372" s="52" t="s">
        <v>8</v>
      </c>
      <c r="F372" s="103">
        <f t="shared" si="75"/>
        <v>2500000</v>
      </c>
    </row>
    <row r="373" spans="1:11" ht="37.5" outlineLevel="6" x14ac:dyDescent="0.25">
      <c r="A373" s="51" t="s">
        <v>50</v>
      </c>
      <c r="B373" s="52" t="s">
        <v>38</v>
      </c>
      <c r="C373" s="52" t="s">
        <v>119</v>
      </c>
      <c r="D373" s="52" t="s">
        <v>405</v>
      </c>
      <c r="E373" s="52" t="s">
        <v>51</v>
      </c>
      <c r="F373" s="103">
        <f t="shared" si="75"/>
        <v>2500000</v>
      </c>
    </row>
    <row r="374" spans="1:11" outlineLevel="7" x14ac:dyDescent="0.25">
      <c r="A374" s="51" t="s">
        <v>52</v>
      </c>
      <c r="B374" s="52" t="s">
        <v>38</v>
      </c>
      <c r="C374" s="52" t="s">
        <v>119</v>
      </c>
      <c r="D374" s="52" t="s">
        <v>405</v>
      </c>
      <c r="E374" s="52" t="s">
        <v>53</v>
      </c>
      <c r="F374" s="103">
        <v>2500000</v>
      </c>
    </row>
    <row r="375" spans="1:11" s="3" customFormat="1" x14ac:dyDescent="0.25">
      <c r="A375" s="49" t="s">
        <v>121</v>
      </c>
      <c r="B375" s="50" t="s">
        <v>122</v>
      </c>
      <c r="C375" s="50" t="s">
        <v>7</v>
      </c>
      <c r="D375" s="50" t="s">
        <v>145</v>
      </c>
      <c r="E375" s="50" t="s">
        <v>8</v>
      </c>
      <c r="F375" s="107">
        <f t="shared" ref="F375" si="76">F376</f>
        <v>5082737.8</v>
      </c>
      <c r="G375" s="9"/>
      <c r="H375" s="9"/>
      <c r="I375" s="9"/>
      <c r="J375" s="9"/>
      <c r="K375" s="9"/>
    </row>
    <row r="376" spans="1:11" outlineLevel="1" x14ac:dyDescent="0.25">
      <c r="A376" s="51" t="s">
        <v>9</v>
      </c>
      <c r="B376" s="52" t="s">
        <v>122</v>
      </c>
      <c r="C376" s="52" t="s">
        <v>10</v>
      </c>
      <c r="D376" s="52" t="s">
        <v>145</v>
      </c>
      <c r="E376" s="52" t="s">
        <v>8</v>
      </c>
      <c r="F376" s="103">
        <f t="shared" ref="F376" si="77">F377+F392+F397</f>
        <v>5082737.8</v>
      </c>
    </row>
    <row r="377" spans="1:11" ht="37.5" customHeight="1" outlineLevel="2" x14ac:dyDescent="0.25">
      <c r="A377" s="51" t="s">
        <v>123</v>
      </c>
      <c r="B377" s="52" t="s">
        <v>122</v>
      </c>
      <c r="C377" s="52" t="s">
        <v>124</v>
      </c>
      <c r="D377" s="52" t="s">
        <v>145</v>
      </c>
      <c r="E377" s="52" t="s">
        <v>8</v>
      </c>
      <c r="F377" s="103">
        <f t="shared" ref="F377" si="78">F378</f>
        <v>3549325.8</v>
      </c>
    </row>
    <row r="378" spans="1:11" outlineLevel="4" x14ac:dyDescent="0.25">
      <c r="A378" s="51" t="s">
        <v>154</v>
      </c>
      <c r="B378" s="52" t="s">
        <v>122</v>
      </c>
      <c r="C378" s="52" t="s">
        <v>124</v>
      </c>
      <c r="D378" s="52" t="s">
        <v>146</v>
      </c>
      <c r="E378" s="52" t="s">
        <v>8</v>
      </c>
      <c r="F378" s="103">
        <f t="shared" ref="F378" si="79">F379+F382+F389</f>
        <v>3549325.8</v>
      </c>
    </row>
    <row r="379" spans="1:11" outlineLevel="5" x14ac:dyDescent="0.25">
      <c r="A379" s="51" t="s">
        <v>719</v>
      </c>
      <c r="B379" s="52" t="s">
        <v>122</v>
      </c>
      <c r="C379" s="52" t="s">
        <v>124</v>
      </c>
      <c r="D379" s="52" t="s">
        <v>165</v>
      </c>
      <c r="E379" s="52" t="s">
        <v>8</v>
      </c>
      <c r="F379" s="103">
        <f t="shared" ref="F379:F380" si="80">F380</f>
        <v>1535662.18</v>
      </c>
    </row>
    <row r="380" spans="1:11" ht="56.25" outlineLevel="6" x14ac:dyDescent="0.25">
      <c r="A380" s="51" t="s">
        <v>14</v>
      </c>
      <c r="B380" s="52" t="s">
        <v>122</v>
      </c>
      <c r="C380" s="52" t="s">
        <v>124</v>
      </c>
      <c r="D380" s="52" t="s">
        <v>165</v>
      </c>
      <c r="E380" s="52" t="s">
        <v>15</v>
      </c>
      <c r="F380" s="103">
        <f t="shared" si="80"/>
        <v>1535662.18</v>
      </c>
    </row>
    <row r="381" spans="1:11" outlineLevel="7" x14ac:dyDescent="0.25">
      <c r="A381" s="51" t="s">
        <v>16</v>
      </c>
      <c r="B381" s="52" t="s">
        <v>122</v>
      </c>
      <c r="C381" s="52" t="s">
        <v>124</v>
      </c>
      <c r="D381" s="52" t="s">
        <v>165</v>
      </c>
      <c r="E381" s="52" t="s">
        <v>17</v>
      </c>
      <c r="F381" s="100">
        <v>1535662.18</v>
      </c>
    </row>
    <row r="382" spans="1:11" ht="37.5" outlineLevel="5" x14ac:dyDescent="0.25">
      <c r="A382" s="51" t="s">
        <v>13</v>
      </c>
      <c r="B382" s="52" t="s">
        <v>122</v>
      </c>
      <c r="C382" s="52" t="s">
        <v>124</v>
      </c>
      <c r="D382" s="52" t="s">
        <v>147</v>
      </c>
      <c r="E382" s="52" t="s">
        <v>8</v>
      </c>
      <c r="F382" s="103">
        <f t="shared" ref="F382" si="81">F383+F385+F387</f>
        <v>1904663.6199999999</v>
      </c>
    </row>
    <row r="383" spans="1:11" ht="56.25" outlineLevel="6" x14ac:dyDescent="0.25">
      <c r="A383" s="51" t="s">
        <v>14</v>
      </c>
      <c r="B383" s="52" t="s">
        <v>122</v>
      </c>
      <c r="C383" s="52" t="s">
        <v>124</v>
      </c>
      <c r="D383" s="52" t="s">
        <v>147</v>
      </c>
      <c r="E383" s="52" t="s">
        <v>15</v>
      </c>
      <c r="F383" s="103">
        <f t="shared" ref="F383" si="82">F384</f>
        <v>1777902.22</v>
      </c>
    </row>
    <row r="384" spans="1:11" outlineLevel="7" x14ac:dyDescent="0.25">
      <c r="A384" s="51" t="s">
        <v>16</v>
      </c>
      <c r="B384" s="52" t="s">
        <v>122</v>
      </c>
      <c r="C384" s="52" t="s">
        <v>124</v>
      </c>
      <c r="D384" s="52" t="s">
        <v>147</v>
      </c>
      <c r="E384" s="52" t="s">
        <v>17</v>
      </c>
      <c r="F384" s="100">
        <v>1777902.22</v>
      </c>
    </row>
    <row r="385" spans="1:11" outlineLevel="6" x14ac:dyDescent="0.25">
      <c r="A385" s="51" t="s">
        <v>18</v>
      </c>
      <c r="B385" s="52" t="s">
        <v>122</v>
      </c>
      <c r="C385" s="52" t="s">
        <v>124</v>
      </c>
      <c r="D385" s="52" t="s">
        <v>147</v>
      </c>
      <c r="E385" s="52" t="s">
        <v>19</v>
      </c>
      <c r="F385" s="103">
        <f t="shared" ref="F385" si="83">F386</f>
        <v>124871.4</v>
      </c>
    </row>
    <row r="386" spans="1:11" ht="20.25" customHeight="1" outlineLevel="7" x14ac:dyDescent="0.25">
      <c r="A386" s="51" t="s">
        <v>20</v>
      </c>
      <c r="B386" s="52" t="s">
        <v>122</v>
      </c>
      <c r="C386" s="52" t="s">
        <v>124</v>
      </c>
      <c r="D386" s="52" t="s">
        <v>147</v>
      </c>
      <c r="E386" s="52" t="s">
        <v>21</v>
      </c>
      <c r="F386" s="100">
        <v>124871.4</v>
      </c>
    </row>
    <row r="387" spans="1:11" outlineLevel="6" x14ac:dyDescent="0.25">
      <c r="A387" s="51" t="s">
        <v>22</v>
      </c>
      <c r="B387" s="52" t="s">
        <v>122</v>
      </c>
      <c r="C387" s="52" t="s">
        <v>124</v>
      </c>
      <c r="D387" s="52" t="s">
        <v>147</v>
      </c>
      <c r="E387" s="52" t="s">
        <v>23</v>
      </c>
      <c r="F387" s="103">
        <f t="shared" ref="F387" si="84">F388</f>
        <v>1890</v>
      </c>
    </row>
    <row r="388" spans="1:11" outlineLevel="7" x14ac:dyDescent="0.25">
      <c r="A388" s="51" t="s">
        <v>24</v>
      </c>
      <c r="B388" s="52" t="s">
        <v>122</v>
      </c>
      <c r="C388" s="52" t="s">
        <v>124</v>
      </c>
      <c r="D388" s="52" t="s">
        <v>147</v>
      </c>
      <c r="E388" s="52" t="s">
        <v>25</v>
      </c>
      <c r="F388" s="100">
        <v>1890</v>
      </c>
    </row>
    <row r="389" spans="1:11" outlineLevel="5" x14ac:dyDescent="0.25">
      <c r="A389" s="51" t="s">
        <v>126</v>
      </c>
      <c r="B389" s="52" t="s">
        <v>122</v>
      </c>
      <c r="C389" s="52" t="s">
        <v>124</v>
      </c>
      <c r="D389" s="52" t="s">
        <v>166</v>
      </c>
      <c r="E389" s="52" t="s">
        <v>8</v>
      </c>
      <c r="F389" s="103">
        <f t="shared" ref="F389:F390" si="85">F390</f>
        <v>109000</v>
      </c>
    </row>
    <row r="390" spans="1:11" ht="56.25" outlineLevel="6" x14ac:dyDescent="0.25">
      <c r="A390" s="51" t="s">
        <v>14</v>
      </c>
      <c r="B390" s="52" t="s">
        <v>122</v>
      </c>
      <c r="C390" s="52" t="s">
        <v>124</v>
      </c>
      <c r="D390" s="52" t="s">
        <v>166</v>
      </c>
      <c r="E390" s="52" t="s">
        <v>15</v>
      </c>
      <c r="F390" s="103">
        <f t="shared" si="85"/>
        <v>109000</v>
      </c>
    </row>
    <row r="391" spans="1:11" outlineLevel="7" x14ac:dyDescent="0.25">
      <c r="A391" s="51" t="s">
        <v>16</v>
      </c>
      <c r="B391" s="52" t="s">
        <v>122</v>
      </c>
      <c r="C391" s="52" t="s">
        <v>124</v>
      </c>
      <c r="D391" s="52" t="s">
        <v>166</v>
      </c>
      <c r="E391" s="52" t="s">
        <v>17</v>
      </c>
      <c r="F391" s="100">
        <v>109000</v>
      </c>
    </row>
    <row r="392" spans="1:11" ht="37.5" outlineLevel="2" x14ac:dyDescent="0.25">
      <c r="A392" s="51" t="s">
        <v>11</v>
      </c>
      <c r="B392" s="52" t="s">
        <v>122</v>
      </c>
      <c r="C392" s="52" t="s">
        <v>12</v>
      </c>
      <c r="D392" s="52" t="s">
        <v>145</v>
      </c>
      <c r="E392" s="52" t="s">
        <v>8</v>
      </c>
      <c r="F392" s="103">
        <f t="shared" ref="F392:F395" si="86">F393</f>
        <v>1482979</v>
      </c>
    </row>
    <row r="393" spans="1:11" outlineLevel="4" x14ac:dyDescent="0.25">
      <c r="A393" s="51" t="s">
        <v>154</v>
      </c>
      <c r="B393" s="52" t="s">
        <v>122</v>
      </c>
      <c r="C393" s="52" t="s">
        <v>12</v>
      </c>
      <c r="D393" s="52" t="s">
        <v>146</v>
      </c>
      <c r="E393" s="52" t="s">
        <v>8</v>
      </c>
      <c r="F393" s="103">
        <f t="shared" si="86"/>
        <v>1482979</v>
      </c>
    </row>
    <row r="394" spans="1:11" outlineLevel="5" x14ac:dyDescent="0.25">
      <c r="A394" s="51" t="s">
        <v>139</v>
      </c>
      <c r="B394" s="52" t="s">
        <v>122</v>
      </c>
      <c r="C394" s="52" t="s">
        <v>12</v>
      </c>
      <c r="D394" s="52" t="s">
        <v>167</v>
      </c>
      <c r="E394" s="52" t="s">
        <v>8</v>
      </c>
      <c r="F394" s="103">
        <f t="shared" si="86"/>
        <v>1482979</v>
      </c>
    </row>
    <row r="395" spans="1:11" ht="56.25" outlineLevel="6" x14ac:dyDescent="0.25">
      <c r="A395" s="51" t="s">
        <v>14</v>
      </c>
      <c r="B395" s="52" t="s">
        <v>122</v>
      </c>
      <c r="C395" s="52" t="s">
        <v>12</v>
      </c>
      <c r="D395" s="52" t="s">
        <v>167</v>
      </c>
      <c r="E395" s="52" t="s">
        <v>15</v>
      </c>
      <c r="F395" s="103">
        <f t="shared" si="86"/>
        <v>1482979</v>
      </c>
    </row>
    <row r="396" spans="1:11" outlineLevel="7" x14ac:dyDescent="0.25">
      <c r="A396" s="51" t="s">
        <v>16</v>
      </c>
      <c r="B396" s="52" t="s">
        <v>122</v>
      </c>
      <c r="C396" s="52" t="s">
        <v>12</v>
      </c>
      <c r="D396" s="52" t="s">
        <v>167</v>
      </c>
      <c r="E396" s="52" t="s">
        <v>17</v>
      </c>
      <c r="F396" s="100">
        <v>1482979</v>
      </c>
    </row>
    <row r="397" spans="1:11" outlineLevel="2" x14ac:dyDescent="0.25">
      <c r="A397" s="51" t="s">
        <v>26</v>
      </c>
      <c r="B397" s="52" t="s">
        <v>122</v>
      </c>
      <c r="C397" s="52" t="s">
        <v>27</v>
      </c>
      <c r="D397" s="52" t="s">
        <v>145</v>
      </c>
      <c r="E397" s="52" t="s">
        <v>8</v>
      </c>
      <c r="F397" s="103">
        <f>F398</f>
        <v>50433</v>
      </c>
    </row>
    <row r="398" spans="1:11" s="89" customFormat="1" outlineLevel="7" x14ac:dyDescent="0.25">
      <c r="A398" s="96" t="s">
        <v>154</v>
      </c>
      <c r="B398" s="72" t="s">
        <v>122</v>
      </c>
      <c r="C398" s="72" t="s">
        <v>27</v>
      </c>
      <c r="D398" s="72" t="s">
        <v>146</v>
      </c>
      <c r="E398" s="72" t="s">
        <v>8</v>
      </c>
      <c r="F398" s="109">
        <f t="shared" ref="F398:F400" si="87">F399</f>
        <v>50433</v>
      </c>
      <c r="G398" s="90"/>
      <c r="H398" s="90"/>
      <c r="I398" s="90"/>
      <c r="J398" s="90"/>
      <c r="K398" s="90"/>
    </row>
    <row r="399" spans="1:11" outlineLevel="7" x14ac:dyDescent="0.25">
      <c r="A399" s="51" t="s">
        <v>325</v>
      </c>
      <c r="B399" s="52" t="s">
        <v>122</v>
      </c>
      <c r="C399" s="52" t="s">
        <v>27</v>
      </c>
      <c r="D399" s="86">
        <v>9909970200</v>
      </c>
      <c r="E399" s="52" t="s">
        <v>8</v>
      </c>
      <c r="F399" s="110">
        <f t="shared" si="87"/>
        <v>50433</v>
      </c>
    </row>
    <row r="400" spans="1:11" outlineLevel="7" x14ac:dyDescent="0.25">
      <c r="A400" s="51" t="s">
        <v>18</v>
      </c>
      <c r="B400" s="52" t="s">
        <v>122</v>
      </c>
      <c r="C400" s="52" t="s">
        <v>27</v>
      </c>
      <c r="D400" s="86">
        <v>9909970200</v>
      </c>
      <c r="E400" s="52" t="s">
        <v>19</v>
      </c>
      <c r="F400" s="110">
        <f t="shared" si="87"/>
        <v>50433</v>
      </c>
    </row>
    <row r="401" spans="1:11" ht="21" customHeight="1" outlineLevel="7" x14ac:dyDescent="0.25">
      <c r="A401" s="51" t="s">
        <v>20</v>
      </c>
      <c r="B401" s="52" t="s">
        <v>122</v>
      </c>
      <c r="C401" s="52" t="s">
        <v>27</v>
      </c>
      <c r="D401" s="86">
        <v>9909970200</v>
      </c>
      <c r="E401" s="52" t="s">
        <v>21</v>
      </c>
      <c r="F401" s="100">
        <v>50433</v>
      </c>
    </row>
    <row r="402" spans="1:11" s="3" customFormat="1" ht="37.5" x14ac:dyDescent="0.25">
      <c r="A402" s="49" t="s">
        <v>127</v>
      </c>
      <c r="B402" s="50" t="s">
        <v>128</v>
      </c>
      <c r="C402" s="50" t="s">
        <v>7</v>
      </c>
      <c r="D402" s="50" t="s">
        <v>145</v>
      </c>
      <c r="E402" s="50" t="s">
        <v>8</v>
      </c>
      <c r="F402" s="107">
        <f>F403+F506</f>
        <v>491592175.54999995</v>
      </c>
      <c r="G402" s="114"/>
      <c r="H402" s="114"/>
      <c r="I402" s="9"/>
      <c r="J402" s="9"/>
      <c r="K402" s="9"/>
    </row>
    <row r="403" spans="1:11" s="89" customFormat="1" outlineLevel="1" x14ac:dyDescent="0.25">
      <c r="A403" s="96" t="s">
        <v>82</v>
      </c>
      <c r="B403" s="72" t="s">
        <v>128</v>
      </c>
      <c r="C403" s="72" t="s">
        <v>83</v>
      </c>
      <c r="D403" s="72" t="s">
        <v>145</v>
      </c>
      <c r="E403" s="72" t="s">
        <v>8</v>
      </c>
      <c r="F403" s="105">
        <f>F404+F427+F475+F486+F454</f>
        <v>487771473.20999998</v>
      </c>
      <c r="G403" s="90"/>
      <c r="H403" s="90"/>
      <c r="I403" s="90"/>
      <c r="J403" s="90"/>
      <c r="K403" s="90"/>
    </row>
    <row r="404" spans="1:11" outlineLevel="2" x14ac:dyDescent="0.25">
      <c r="A404" s="51" t="s">
        <v>129</v>
      </c>
      <c r="B404" s="52" t="s">
        <v>128</v>
      </c>
      <c r="C404" s="52" t="s">
        <v>130</v>
      </c>
      <c r="D404" s="52" t="s">
        <v>145</v>
      </c>
      <c r="E404" s="52" t="s">
        <v>8</v>
      </c>
      <c r="F404" s="103">
        <f t="shared" ref="F404" si="88">F405</f>
        <v>110193416.01000001</v>
      </c>
    </row>
    <row r="405" spans="1:11" s="89" customFormat="1" ht="37.5" outlineLevel="3" x14ac:dyDescent="0.25">
      <c r="A405" s="96" t="s">
        <v>494</v>
      </c>
      <c r="B405" s="72" t="s">
        <v>128</v>
      </c>
      <c r="C405" s="72" t="s">
        <v>130</v>
      </c>
      <c r="D405" s="72" t="s">
        <v>160</v>
      </c>
      <c r="E405" s="72" t="s">
        <v>8</v>
      </c>
      <c r="F405" s="105">
        <f>F406</f>
        <v>110193416.01000001</v>
      </c>
      <c r="G405" s="90"/>
      <c r="H405" s="90"/>
      <c r="I405" s="90"/>
      <c r="J405" s="90"/>
      <c r="K405" s="90"/>
    </row>
    <row r="406" spans="1:11" ht="37.5" outlineLevel="4" x14ac:dyDescent="0.25">
      <c r="A406" s="51" t="s">
        <v>495</v>
      </c>
      <c r="B406" s="52" t="s">
        <v>128</v>
      </c>
      <c r="C406" s="52" t="s">
        <v>130</v>
      </c>
      <c r="D406" s="52" t="s">
        <v>161</v>
      </c>
      <c r="E406" s="52" t="s">
        <v>8</v>
      </c>
      <c r="F406" s="103">
        <f>F407+F414</f>
        <v>110193416.01000001</v>
      </c>
    </row>
    <row r="407" spans="1:11" ht="37.5" outlineLevel="4" x14ac:dyDescent="0.25">
      <c r="A407" s="54" t="s">
        <v>245</v>
      </c>
      <c r="B407" s="52" t="s">
        <v>128</v>
      </c>
      <c r="C407" s="52" t="s">
        <v>130</v>
      </c>
      <c r="D407" s="52" t="s">
        <v>264</v>
      </c>
      <c r="E407" s="52" t="s">
        <v>8</v>
      </c>
      <c r="F407" s="103">
        <f>F408+F411</f>
        <v>109010784</v>
      </c>
    </row>
    <row r="408" spans="1:11" ht="37.5" outlineLevel="5" x14ac:dyDescent="0.25">
      <c r="A408" s="51" t="s">
        <v>132</v>
      </c>
      <c r="B408" s="52" t="s">
        <v>128</v>
      </c>
      <c r="C408" s="52" t="s">
        <v>130</v>
      </c>
      <c r="D408" s="52" t="s">
        <v>168</v>
      </c>
      <c r="E408" s="52" t="s">
        <v>8</v>
      </c>
      <c r="F408" s="103">
        <f t="shared" ref="F408:F409" si="89">F409</f>
        <v>42507555</v>
      </c>
    </row>
    <row r="409" spans="1:11" ht="37.5" outlineLevel="6" x14ac:dyDescent="0.25">
      <c r="A409" s="51" t="s">
        <v>50</v>
      </c>
      <c r="B409" s="52" t="s">
        <v>128</v>
      </c>
      <c r="C409" s="52" t="s">
        <v>130</v>
      </c>
      <c r="D409" s="52" t="s">
        <v>168</v>
      </c>
      <c r="E409" s="52" t="s">
        <v>51</v>
      </c>
      <c r="F409" s="103">
        <f t="shared" si="89"/>
        <v>42507555</v>
      </c>
    </row>
    <row r="410" spans="1:11" outlineLevel="7" x14ac:dyDescent="0.25">
      <c r="A410" s="51" t="s">
        <v>87</v>
      </c>
      <c r="B410" s="52" t="s">
        <v>128</v>
      </c>
      <c r="C410" s="52" t="s">
        <v>130</v>
      </c>
      <c r="D410" s="52" t="s">
        <v>168</v>
      </c>
      <c r="E410" s="52" t="s">
        <v>88</v>
      </c>
      <c r="F410" s="100">
        <v>42507555</v>
      </c>
    </row>
    <row r="411" spans="1:11" ht="56.25" outlineLevel="7" x14ac:dyDescent="0.25">
      <c r="A411" s="54" t="s">
        <v>496</v>
      </c>
      <c r="B411" s="52" t="s">
        <v>128</v>
      </c>
      <c r="C411" s="52" t="s">
        <v>130</v>
      </c>
      <c r="D411" s="52" t="s">
        <v>169</v>
      </c>
      <c r="E411" s="52" t="s">
        <v>8</v>
      </c>
      <c r="F411" s="103">
        <f t="shared" ref="F411:F412" si="90">F412</f>
        <v>66503229</v>
      </c>
    </row>
    <row r="412" spans="1:11" ht="37.5" outlineLevel="7" x14ac:dyDescent="0.25">
      <c r="A412" s="51" t="s">
        <v>50</v>
      </c>
      <c r="B412" s="52" t="s">
        <v>128</v>
      </c>
      <c r="C412" s="52" t="s">
        <v>130</v>
      </c>
      <c r="D412" s="52" t="s">
        <v>169</v>
      </c>
      <c r="E412" s="52" t="s">
        <v>51</v>
      </c>
      <c r="F412" s="103">
        <f t="shared" si="90"/>
        <v>66503229</v>
      </c>
    </row>
    <row r="413" spans="1:11" outlineLevel="7" x14ac:dyDescent="0.25">
      <c r="A413" s="51" t="s">
        <v>87</v>
      </c>
      <c r="B413" s="52" t="s">
        <v>128</v>
      </c>
      <c r="C413" s="52" t="s">
        <v>130</v>
      </c>
      <c r="D413" s="52" t="s">
        <v>169</v>
      </c>
      <c r="E413" s="52" t="s">
        <v>88</v>
      </c>
      <c r="F413" s="100">
        <v>66503229</v>
      </c>
    </row>
    <row r="414" spans="1:11" ht="18.75" customHeight="1" outlineLevel="7" x14ac:dyDescent="0.25">
      <c r="A414" s="54" t="s">
        <v>246</v>
      </c>
      <c r="B414" s="52" t="s">
        <v>128</v>
      </c>
      <c r="C414" s="52" t="s">
        <v>130</v>
      </c>
      <c r="D414" s="52" t="s">
        <v>266</v>
      </c>
      <c r="E414" s="52" t="s">
        <v>8</v>
      </c>
      <c r="F414" s="100">
        <f>F424+F415+F421+F418</f>
        <v>1182632.01</v>
      </c>
    </row>
    <row r="415" spans="1:11" ht="20.25" customHeight="1" outlineLevel="7" x14ac:dyDescent="0.25">
      <c r="A415" s="51" t="s">
        <v>343</v>
      </c>
      <c r="B415" s="52" t="s">
        <v>128</v>
      </c>
      <c r="C415" s="52" t="s">
        <v>130</v>
      </c>
      <c r="D415" s="52" t="s">
        <v>344</v>
      </c>
      <c r="E415" s="52" t="s">
        <v>8</v>
      </c>
      <c r="F415" s="100">
        <f>F416</f>
        <v>100000</v>
      </c>
    </row>
    <row r="416" spans="1:11" ht="37.5" outlineLevel="7" x14ac:dyDescent="0.25">
      <c r="A416" s="51" t="s">
        <v>50</v>
      </c>
      <c r="B416" s="52" t="s">
        <v>128</v>
      </c>
      <c r="C416" s="52" t="s">
        <v>130</v>
      </c>
      <c r="D416" s="52" t="s">
        <v>344</v>
      </c>
      <c r="E416" s="52" t="s">
        <v>51</v>
      </c>
      <c r="F416" s="100">
        <f>F417</f>
        <v>100000</v>
      </c>
    </row>
    <row r="417" spans="1:11" outlineLevel="7" x14ac:dyDescent="0.25">
      <c r="A417" s="51" t="s">
        <v>87</v>
      </c>
      <c r="B417" s="52" t="s">
        <v>128</v>
      </c>
      <c r="C417" s="52" t="s">
        <v>130</v>
      </c>
      <c r="D417" s="52" t="s">
        <v>344</v>
      </c>
      <c r="E417" s="52" t="s">
        <v>88</v>
      </c>
      <c r="F417" s="100">
        <v>100000</v>
      </c>
    </row>
    <row r="418" spans="1:11" outlineLevel="7" x14ac:dyDescent="0.25">
      <c r="A418" s="51" t="s">
        <v>326</v>
      </c>
      <c r="B418" s="52" t="s">
        <v>128</v>
      </c>
      <c r="C418" s="52" t="s">
        <v>130</v>
      </c>
      <c r="D418" s="52" t="s">
        <v>345</v>
      </c>
      <c r="E418" s="52" t="s">
        <v>8</v>
      </c>
      <c r="F418" s="110">
        <f t="shared" ref="F418:F419" si="91">F419</f>
        <v>42200</v>
      </c>
    </row>
    <row r="419" spans="1:11" ht="37.5" outlineLevel="7" x14ac:dyDescent="0.25">
      <c r="A419" s="51" t="s">
        <v>50</v>
      </c>
      <c r="B419" s="52" t="s">
        <v>128</v>
      </c>
      <c r="C419" s="52" t="s">
        <v>130</v>
      </c>
      <c r="D419" s="52" t="s">
        <v>345</v>
      </c>
      <c r="E419" s="52" t="s">
        <v>51</v>
      </c>
      <c r="F419" s="110">
        <f t="shared" si="91"/>
        <v>42200</v>
      </c>
    </row>
    <row r="420" spans="1:11" outlineLevel="7" x14ac:dyDescent="0.25">
      <c r="A420" s="51" t="s">
        <v>87</v>
      </c>
      <c r="B420" s="52" t="s">
        <v>128</v>
      </c>
      <c r="C420" s="52" t="s">
        <v>130</v>
      </c>
      <c r="D420" s="52" t="s">
        <v>345</v>
      </c>
      <c r="E420" s="52" t="s">
        <v>88</v>
      </c>
      <c r="F420" s="100">
        <v>42200</v>
      </c>
    </row>
    <row r="421" spans="1:11" ht="37.5" outlineLevel="7" x14ac:dyDescent="0.25">
      <c r="A421" s="97" t="s">
        <v>654</v>
      </c>
      <c r="B421" s="52" t="s">
        <v>128</v>
      </c>
      <c r="C421" s="52" t="s">
        <v>130</v>
      </c>
      <c r="D421" s="52" t="s">
        <v>655</v>
      </c>
      <c r="E421" s="52" t="s">
        <v>8</v>
      </c>
      <c r="F421" s="100">
        <f>F422</f>
        <v>140600</v>
      </c>
    </row>
    <row r="422" spans="1:11" ht="37.5" outlineLevel="7" x14ac:dyDescent="0.25">
      <c r="A422" s="51" t="s">
        <v>50</v>
      </c>
      <c r="B422" s="52" t="s">
        <v>128</v>
      </c>
      <c r="C422" s="52" t="s">
        <v>130</v>
      </c>
      <c r="D422" s="52" t="s">
        <v>655</v>
      </c>
      <c r="E422" s="52" t="s">
        <v>51</v>
      </c>
      <c r="F422" s="100">
        <f>F423</f>
        <v>140600</v>
      </c>
    </row>
    <row r="423" spans="1:11" outlineLevel="7" x14ac:dyDescent="0.25">
      <c r="A423" s="51" t="s">
        <v>87</v>
      </c>
      <c r="B423" s="52" t="s">
        <v>128</v>
      </c>
      <c r="C423" s="52" t="s">
        <v>130</v>
      </c>
      <c r="D423" s="52" t="s">
        <v>655</v>
      </c>
      <c r="E423" s="52" t="s">
        <v>88</v>
      </c>
      <c r="F423" s="100">
        <v>140600</v>
      </c>
    </row>
    <row r="424" spans="1:11" ht="56.25" outlineLevel="7" x14ac:dyDescent="0.25">
      <c r="A424" s="32" t="s">
        <v>372</v>
      </c>
      <c r="B424" s="52" t="s">
        <v>128</v>
      </c>
      <c r="C424" s="52" t="s">
        <v>130</v>
      </c>
      <c r="D424" s="52" t="s">
        <v>373</v>
      </c>
      <c r="E424" s="52" t="s">
        <v>8</v>
      </c>
      <c r="F424" s="110">
        <f t="shared" ref="F424:F425" si="92">F425</f>
        <v>899832.01</v>
      </c>
    </row>
    <row r="425" spans="1:11" ht="37.5" outlineLevel="7" x14ac:dyDescent="0.25">
      <c r="A425" s="51" t="s">
        <v>321</v>
      </c>
      <c r="B425" s="52" t="s">
        <v>128</v>
      </c>
      <c r="C425" s="52" t="s">
        <v>130</v>
      </c>
      <c r="D425" s="52" t="s">
        <v>373</v>
      </c>
      <c r="E425" s="52" t="s">
        <v>322</v>
      </c>
      <c r="F425" s="110">
        <f t="shared" si="92"/>
        <v>899832.01</v>
      </c>
    </row>
    <row r="426" spans="1:11" outlineLevel="7" x14ac:dyDescent="0.25">
      <c r="A426" s="51" t="s">
        <v>323</v>
      </c>
      <c r="B426" s="52" t="s">
        <v>128</v>
      </c>
      <c r="C426" s="52" t="s">
        <v>130</v>
      </c>
      <c r="D426" s="52" t="s">
        <v>373</v>
      </c>
      <c r="E426" s="52" t="s">
        <v>324</v>
      </c>
      <c r="F426" s="100">
        <v>899832.01</v>
      </c>
    </row>
    <row r="427" spans="1:11" outlineLevel="2" x14ac:dyDescent="0.25">
      <c r="A427" s="51" t="s">
        <v>84</v>
      </c>
      <c r="B427" s="52" t="s">
        <v>128</v>
      </c>
      <c r="C427" s="52" t="s">
        <v>85</v>
      </c>
      <c r="D427" s="52" t="s">
        <v>145</v>
      </c>
      <c r="E427" s="52" t="s">
        <v>8</v>
      </c>
      <c r="F427" s="103">
        <f>F428</f>
        <v>329507776.38999999</v>
      </c>
    </row>
    <row r="428" spans="1:11" s="89" customFormat="1" ht="37.5" outlineLevel="3" x14ac:dyDescent="0.25">
      <c r="A428" s="96" t="s">
        <v>494</v>
      </c>
      <c r="B428" s="72" t="s">
        <v>128</v>
      </c>
      <c r="C428" s="72" t="s">
        <v>85</v>
      </c>
      <c r="D428" s="72" t="s">
        <v>160</v>
      </c>
      <c r="E428" s="72" t="s">
        <v>8</v>
      </c>
      <c r="F428" s="105">
        <f t="shared" ref="F428" si="93">F429</f>
        <v>329507776.38999999</v>
      </c>
      <c r="G428" s="90"/>
      <c r="H428" s="90"/>
      <c r="I428" s="90"/>
      <c r="J428" s="90"/>
      <c r="K428" s="90"/>
    </row>
    <row r="429" spans="1:11" ht="37.5" outlineLevel="4" x14ac:dyDescent="0.25">
      <c r="A429" s="51" t="s">
        <v>498</v>
      </c>
      <c r="B429" s="52" t="s">
        <v>128</v>
      </c>
      <c r="C429" s="52" t="s">
        <v>85</v>
      </c>
      <c r="D429" s="52" t="s">
        <v>170</v>
      </c>
      <c r="E429" s="52" t="s">
        <v>8</v>
      </c>
      <c r="F429" s="103">
        <f>F430+F443+F450</f>
        <v>329507776.38999999</v>
      </c>
    </row>
    <row r="430" spans="1:11" ht="37.5" outlineLevel="4" x14ac:dyDescent="0.25">
      <c r="A430" s="54" t="s">
        <v>248</v>
      </c>
      <c r="B430" s="52" t="s">
        <v>128</v>
      </c>
      <c r="C430" s="52" t="s">
        <v>85</v>
      </c>
      <c r="D430" s="52" t="s">
        <v>267</v>
      </c>
      <c r="E430" s="52" t="s">
        <v>8</v>
      </c>
      <c r="F430" s="103">
        <f>F431+F434+F437+F440</f>
        <v>317500707.06999999</v>
      </c>
    </row>
    <row r="431" spans="1:11" ht="37.5" outlineLevel="4" x14ac:dyDescent="0.25">
      <c r="A431" s="57" t="s">
        <v>703</v>
      </c>
      <c r="B431" s="52" t="s">
        <v>128</v>
      </c>
      <c r="C431" s="52" t="s">
        <v>85</v>
      </c>
      <c r="D431" s="52" t="s">
        <v>704</v>
      </c>
      <c r="E431" s="52" t="s">
        <v>8</v>
      </c>
      <c r="F431" s="103">
        <f>F432</f>
        <v>6405840</v>
      </c>
    </row>
    <row r="432" spans="1:11" ht="37.5" outlineLevel="4" x14ac:dyDescent="0.25">
      <c r="A432" s="51" t="s">
        <v>50</v>
      </c>
      <c r="B432" s="52" t="s">
        <v>128</v>
      </c>
      <c r="C432" s="52" t="s">
        <v>85</v>
      </c>
      <c r="D432" s="52" t="s">
        <v>704</v>
      </c>
      <c r="E432" s="52" t="s">
        <v>51</v>
      </c>
      <c r="F432" s="103">
        <f>F433</f>
        <v>6405840</v>
      </c>
    </row>
    <row r="433" spans="1:6" outlineLevel="4" x14ac:dyDescent="0.25">
      <c r="A433" s="51" t="s">
        <v>87</v>
      </c>
      <c r="B433" s="52" t="s">
        <v>128</v>
      </c>
      <c r="C433" s="52" t="s">
        <v>85</v>
      </c>
      <c r="D433" s="52" t="s">
        <v>704</v>
      </c>
      <c r="E433" s="52" t="s">
        <v>88</v>
      </c>
      <c r="F433" s="103">
        <v>6405840</v>
      </c>
    </row>
    <row r="434" spans="1:6" ht="37.5" outlineLevel="5" x14ac:dyDescent="0.25">
      <c r="A434" s="51" t="s">
        <v>133</v>
      </c>
      <c r="B434" s="52" t="s">
        <v>128</v>
      </c>
      <c r="C434" s="52" t="s">
        <v>85</v>
      </c>
      <c r="D434" s="52" t="s">
        <v>171</v>
      </c>
      <c r="E434" s="52" t="s">
        <v>8</v>
      </c>
      <c r="F434" s="103">
        <f t="shared" ref="F434:F435" si="94">F435</f>
        <v>88065635.069999993</v>
      </c>
    </row>
    <row r="435" spans="1:6" ht="37.5" outlineLevel="6" x14ac:dyDescent="0.25">
      <c r="A435" s="51" t="s">
        <v>50</v>
      </c>
      <c r="B435" s="52" t="s">
        <v>128</v>
      </c>
      <c r="C435" s="52" t="s">
        <v>85</v>
      </c>
      <c r="D435" s="52" t="s">
        <v>171</v>
      </c>
      <c r="E435" s="52" t="s">
        <v>51</v>
      </c>
      <c r="F435" s="103">
        <f t="shared" si="94"/>
        <v>88065635.069999993</v>
      </c>
    </row>
    <row r="436" spans="1:6" outlineLevel="7" x14ac:dyDescent="0.25">
      <c r="A436" s="51" t="s">
        <v>87</v>
      </c>
      <c r="B436" s="52" t="s">
        <v>128</v>
      </c>
      <c r="C436" s="52" t="s">
        <v>85</v>
      </c>
      <c r="D436" s="52" t="s">
        <v>171</v>
      </c>
      <c r="E436" s="52" t="s">
        <v>88</v>
      </c>
      <c r="F436" s="100">
        <v>88065635.069999993</v>
      </c>
    </row>
    <row r="437" spans="1:6" ht="75" customHeight="1" outlineLevel="5" x14ac:dyDescent="0.25">
      <c r="A437" s="54" t="s">
        <v>499</v>
      </c>
      <c r="B437" s="52" t="s">
        <v>128</v>
      </c>
      <c r="C437" s="52" t="s">
        <v>85</v>
      </c>
      <c r="D437" s="52" t="s">
        <v>172</v>
      </c>
      <c r="E437" s="52" t="s">
        <v>8</v>
      </c>
      <c r="F437" s="103">
        <f t="shared" ref="F437:F438" si="95">F438</f>
        <v>217765232</v>
      </c>
    </row>
    <row r="438" spans="1:6" ht="37.5" outlineLevel="5" x14ac:dyDescent="0.25">
      <c r="A438" s="51" t="s">
        <v>50</v>
      </c>
      <c r="B438" s="52" t="s">
        <v>128</v>
      </c>
      <c r="C438" s="52" t="s">
        <v>85</v>
      </c>
      <c r="D438" s="52" t="s">
        <v>172</v>
      </c>
      <c r="E438" s="52" t="s">
        <v>51</v>
      </c>
      <c r="F438" s="103">
        <f t="shared" si="95"/>
        <v>217765232</v>
      </c>
    </row>
    <row r="439" spans="1:6" outlineLevel="5" x14ac:dyDescent="0.25">
      <c r="A439" s="51" t="s">
        <v>87</v>
      </c>
      <c r="B439" s="52" t="s">
        <v>128</v>
      </c>
      <c r="C439" s="52" t="s">
        <v>85</v>
      </c>
      <c r="D439" s="52" t="s">
        <v>172</v>
      </c>
      <c r="E439" s="52" t="s">
        <v>88</v>
      </c>
      <c r="F439" s="100">
        <v>217765232</v>
      </c>
    </row>
    <row r="440" spans="1:6" ht="75.75" customHeight="1" outlineLevel="5" x14ac:dyDescent="0.25">
      <c r="A440" s="53" t="s">
        <v>705</v>
      </c>
      <c r="B440" s="52" t="s">
        <v>128</v>
      </c>
      <c r="C440" s="52" t="s">
        <v>85</v>
      </c>
      <c r="D440" s="52" t="s">
        <v>706</v>
      </c>
      <c r="E440" s="52" t="s">
        <v>8</v>
      </c>
      <c r="F440" s="100">
        <f>F441</f>
        <v>5264000</v>
      </c>
    </row>
    <row r="441" spans="1:6" ht="37.5" outlineLevel="5" x14ac:dyDescent="0.25">
      <c r="A441" s="51" t="s">
        <v>50</v>
      </c>
      <c r="B441" s="52" t="s">
        <v>128</v>
      </c>
      <c r="C441" s="52" t="s">
        <v>85</v>
      </c>
      <c r="D441" s="52" t="s">
        <v>706</v>
      </c>
      <c r="E441" s="52" t="s">
        <v>51</v>
      </c>
      <c r="F441" s="100">
        <f>F442</f>
        <v>5264000</v>
      </c>
    </row>
    <row r="442" spans="1:6" outlineLevel="5" x14ac:dyDescent="0.25">
      <c r="A442" s="51" t="s">
        <v>87</v>
      </c>
      <c r="B442" s="52" t="s">
        <v>128</v>
      </c>
      <c r="C442" s="52" t="s">
        <v>85</v>
      </c>
      <c r="D442" s="52" t="s">
        <v>706</v>
      </c>
      <c r="E442" s="52" t="s">
        <v>88</v>
      </c>
      <c r="F442" s="100">
        <v>5264000</v>
      </c>
    </row>
    <row r="443" spans="1:6" ht="18" customHeight="1" outlineLevel="5" x14ac:dyDescent="0.25">
      <c r="A443" s="97" t="s">
        <v>249</v>
      </c>
      <c r="B443" s="52" t="s">
        <v>128</v>
      </c>
      <c r="C443" s="52" t="s">
        <v>85</v>
      </c>
      <c r="D443" s="52" t="s">
        <v>265</v>
      </c>
      <c r="E443" s="52" t="s">
        <v>8</v>
      </c>
      <c r="F443" s="100">
        <f>F444+F447</f>
        <v>3042310</v>
      </c>
    </row>
    <row r="444" spans="1:6" outlineLevel="5" x14ac:dyDescent="0.25">
      <c r="A444" s="51" t="s">
        <v>326</v>
      </c>
      <c r="B444" s="52" t="s">
        <v>128</v>
      </c>
      <c r="C444" s="52" t="s">
        <v>85</v>
      </c>
      <c r="D444" s="52" t="s">
        <v>327</v>
      </c>
      <c r="E444" s="52" t="s">
        <v>8</v>
      </c>
      <c r="F444" s="110">
        <f t="shared" ref="F444:F445" si="96">F445</f>
        <v>209600</v>
      </c>
    </row>
    <row r="445" spans="1:6" ht="37.5" outlineLevel="5" x14ac:dyDescent="0.25">
      <c r="A445" s="51" t="s">
        <v>50</v>
      </c>
      <c r="B445" s="52" t="s">
        <v>128</v>
      </c>
      <c r="C445" s="52" t="s">
        <v>85</v>
      </c>
      <c r="D445" s="52" t="s">
        <v>327</v>
      </c>
      <c r="E445" s="52" t="s">
        <v>51</v>
      </c>
      <c r="F445" s="110">
        <f t="shared" si="96"/>
        <v>209600</v>
      </c>
    </row>
    <row r="446" spans="1:6" outlineLevel="5" x14ac:dyDescent="0.25">
      <c r="A446" s="51" t="s">
        <v>87</v>
      </c>
      <c r="B446" s="52" t="s">
        <v>128</v>
      </c>
      <c r="C446" s="52" t="s">
        <v>85</v>
      </c>
      <c r="D446" s="52" t="s">
        <v>327</v>
      </c>
      <c r="E446" s="52" t="s">
        <v>88</v>
      </c>
      <c r="F446" s="100">
        <v>209600</v>
      </c>
    </row>
    <row r="447" spans="1:6" outlineLevel="5" x14ac:dyDescent="0.25">
      <c r="A447" s="95" t="s">
        <v>391</v>
      </c>
      <c r="B447" s="52" t="s">
        <v>128</v>
      </c>
      <c r="C447" s="52" t="s">
        <v>85</v>
      </c>
      <c r="D447" s="52" t="s">
        <v>392</v>
      </c>
      <c r="E447" s="52" t="s">
        <v>8</v>
      </c>
      <c r="F447" s="110">
        <f t="shared" ref="F447:F448" si="97">F448</f>
        <v>2832710</v>
      </c>
    </row>
    <row r="448" spans="1:6" ht="37.5" outlineLevel="5" x14ac:dyDescent="0.25">
      <c r="A448" s="51" t="s">
        <v>50</v>
      </c>
      <c r="B448" s="52" t="s">
        <v>128</v>
      </c>
      <c r="C448" s="52" t="s">
        <v>85</v>
      </c>
      <c r="D448" s="52" t="s">
        <v>392</v>
      </c>
      <c r="E448" s="52" t="s">
        <v>51</v>
      </c>
      <c r="F448" s="110">
        <f t="shared" si="97"/>
        <v>2832710</v>
      </c>
    </row>
    <row r="449" spans="1:11" outlineLevel="5" x14ac:dyDescent="0.25">
      <c r="A449" s="51" t="s">
        <v>87</v>
      </c>
      <c r="B449" s="52" t="s">
        <v>128</v>
      </c>
      <c r="C449" s="52" t="s">
        <v>85</v>
      </c>
      <c r="D449" s="52" t="s">
        <v>392</v>
      </c>
      <c r="E449" s="52" t="s">
        <v>88</v>
      </c>
      <c r="F449" s="100">
        <v>2832710</v>
      </c>
    </row>
    <row r="450" spans="1:11" ht="37.5" outlineLevel="5" x14ac:dyDescent="0.25">
      <c r="A450" s="97" t="s">
        <v>334</v>
      </c>
      <c r="B450" s="52" t="s">
        <v>128</v>
      </c>
      <c r="C450" s="52" t="s">
        <v>85</v>
      </c>
      <c r="D450" s="52" t="s">
        <v>268</v>
      </c>
      <c r="E450" s="52" t="s">
        <v>8</v>
      </c>
      <c r="F450" s="100">
        <f>F451</f>
        <v>8964759.3200000003</v>
      </c>
    </row>
    <row r="451" spans="1:11" ht="56.25" outlineLevel="5" x14ac:dyDescent="0.25">
      <c r="A451" s="56" t="s">
        <v>369</v>
      </c>
      <c r="B451" s="52" t="s">
        <v>128</v>
      </c>
      <c r="C451" s="52" t="s">
        <v>85</v>
      </c>
      <c r="D451" s="52" t="s">
        <v>370</v>
      </c>
      <c r="E451" s="52" t="s">
        <v>8</v>
      </c>
      <c r="F451" s="103">
        <f t="shared" ref="F451:F452" si="98">F452</f>
        <v>8964759.3200000003</v>
      </c>
    </row>
    <row r="452" spans="1:11" ht="37.5" outlineLevel="5" x14ac:dyDescent="0.25">
      <c r="A452" s="51" t="s">
        <v>50</v>
      </c>
      <c r="B452" s="52" t="s">
        <v>128</v>
      </c>
      <c r="C452" s="52" t="s">
        <v>85</v>
      </c>
      <c r="D452" s="52" t="s">
        <v>370</v>
      </c>
      <c r="E452" s="52" t="s">
        <v>51</v>
      </c>
      <c r="F452" s="103">
        <f t="shared" si="98"/>
        <v>8964759.3200000003</v>
      </c>
    </row>
    <row r="453" spans="1:11" outlineLevel="5" x14ac:dyDescent="0.25">
      <c r="A453" s="51" t="s">
        <v>87</v>
      </c>
      <c r="B453" s="52" t="s">
        <v>128</v>
      </c>
      <c r="C453" s="52" t="s">
        <v>85</v>
      </c>
      <c r="D453" s="52" t="s">
        <v>370</v>
      </c>
      <c r="E453" s="52" t="s">
        <v>88</v>
      </c>
      <c r="F453" s="100">
        <v>8964759.3200000003</v>
      </c>
    </row>
    <row r="454" spans="1:11" outlineLevel="5" x14ac:dyDescent="0.25">
      <c r="A454" s="51" t="s">
        <v>305</v>
      </c>
      <c r="B454" s="52" t="s">
        <v>128</v>
      </c>
      <c r="C454" s="52" t="s">
        <v>304</v>
      </c>
      <c r="D454" s="52" t="s">
        <v>145</v>
      </c>
      <c r="E454" s="52" t="s">
        <v>8</v>
      </c>
      <c r="F454" s="110">
        <f t="shared" ref="F454:F455" si="99">F455</f>
        <v>28739602.809999999</v>
      </c>
    </row>
    <row r="455" spans="1:11" s="89" customFormat="1" ht="37.5" outlineLevel="5" x14ac:dyDescent="0.25">
      <c r="A455" s="96" t="s">
        <v>494</v>
      </c>
      <c r="B455" s="72" t="s">
        <v>128</v>
      </c>
      <c r="C455" s="72" t="s">
        <v>304</v>
      </c>
      <c r="D455" s="72" t="s">
        <v>160</v>
      </c>
      <c r="E455" s="72" t="s">
        <v>8</v>
      </c>
      <c r="F455" s="109">
        <f t="shared" si="99"/>
        <v>28739602.809999999</v>
      </c>
      <c r="G455" s="90"/>
      <c r="H455" s="90"/>
      <c r="I455" s="90"/>
      <c r="J455" s="90"/>
      <c r="K455" s="90"/>
    </row>
    <row r="456" spans="1:11" ht="37.5" outlineLevel="4" x14ac:dyDescent="0.25">
      <c r="A456" s="51" t="s">
        <v>500</v>
      </c>
      <c r="B456" s="52" t="s">
        <v>128</v>
      </c>
      <c r="C456" s="52" t="s">
        <v>304</v>
      </c>
      <c r="D456" s="52" t="s">
        <v>173</v>
      </c>
      <c r="E456" s="52" t="s">
        <v>8</v>
      </c>
      <c r="F456" s="103">
        <f>F457+F461+F468</f>
        <v>28739602.809999999</v>
      </c>
    </row>
    <row r="457" spans="1:11" ht="37.5" outlineLevel="4" x14ac:dyDescent="0.25">
      <c r="A457" s="98" t="s">
        <v>250</v>
      </c>
      <c r="B457" s="52" t="s">
        <v>128</v>
      </c>
      <c r="C457" s="52" t="s">
        <v>304</v>
      </c>
      <c r="D457" s="52" t="s">
        <v>269</v>
      </c>
      <c r="E457" s="52" t="s">
        <v>8</v>
      </c>
      <c r="F457" s="103">
        <f>F458</f>
        <v>21603195.359999999</v>
      </c>
    </row>
    <row r="458" spans="1:11" ht="37.5" outlineLevel="5" x14ac:dyDescent="0.25">
      <c r="A458" s="51" t="s">
        <v>134</v>
      </c>
      <c r="B458" s="52" t="s">
        <v>128</v>
      </c>
      <c r="C458" s="52" t="s">
        <v>304</v>
      </c>
      <c r="D458" s="52" t="s">
        <v>175</v>
      </c>
      <c r="E458" s="52" t="s">
        <v>8</v>
      </c>
      <c r="F458" s="103">
        <f t="shared" ref="F458:F459" si="100">F459</f>
        <v>21603195.359999999</v>
      </c>
    </row>
    <row r="459" spans="1:11" ht="37.5" outlineLevel="6" x14ac:dyDescent="0.25">
      <c r="A459" s="51" t="s">
        <v>50</v>
      </c>
      <c r="B459" s="52" t="s">
        <v>128</v>
      </c>
      <c r="C459" s="52" t="s">
        <v>304</v>
      </c>
      <c r="D459" s="52" t="s">
        <v>175</v>
      </c>
      <c r="E459" s="52" t="s">
        <v>51</v>
      </c>
      <c r="F459" s="103">
        <f t="shared" si="100"/>
        <v>21603195.359999999</v>
      </c>
    </row>
    <row r="460" spans="1:11" outlineLevel="7" x14ac:dyDescent="0.25">
      <c r="A460" s="51" t="s">
        <v>87</v>
      </c>
      <c r="B460" s="52" t="s">
        <v>128</v>
      </c>
      <c r="C460" s="52" t="s">
        <v>304</v>
      </c>
      <c r="D460" s="52" t="s">
        <v>175</v>
      </c>
      <c r="E460" s="52" t="s">
        <v>88</v>
      </c>
      <c r="F460" s="100">
        <v>21603195.359999999</v>
      </c>
    </row>
    <row r="461" spans="1:11" ht="37.5" outlineLevel="7" x14ac:dyDescent="0.25">
      <c r="A461" s="54" t="s">
        <v>501</v>
      </c>
      <c r="B461" s="52" t="s">
        <v>128</v>
      </c>
      <c r="C461" s="52" t="s">
        <v>304</v>
      </c>
      <c r="D461" s="52" t="s">
        <v>270</v>
      </c>
      <c r="E461" s="52" t="s">
        <v>8</v>
      </c>
      <c r="F461" s="100">
        <f>F462+F465</f>
        <v>137100</v>
      </c>
    </row>
    <row r="462" spans="1:11" outlineLevel="7" x14ac:dyDescent="0.25">
      <c r="A462" s="51" t="s">
        <v>326</v>
      </c>
      <c r="B462" s="52" t="s">
        <v>128</v>
      </c>
      <c r="C462" s="52" t="s">
        <v>304</v>
      </c>
      <c r="D462" s="52" t="s">
        <v>360</v>
      </c>
      <c r="E462" s="52" t="s">
        <v>8</v>
      </c>
      <c r="F462" s="110">
        <f t="shared" ref="F462:F463" si="101">F463</f>
        <v>57800</v>
      </c>
    </row>
    <row r="463" spans="1:11" ht="37.5" outlineLevel="7" x14ac:dyDescent="0.25">
      <c r="A463" s="51" t="s">
        <v>50</v>
      </c>
      <c r="B463" s="52" t="s">
        <v>128</v>
      </c>
      <c r="C463" s="52" t="s">
        <v>304</v>
      </c>
      <c r="D463" s="52" t="s">
        <v>360</v>
      </c>
      <c r="E463" s="52" t="s">
        <v>51</v>
      </c>
      <c r="F463" s="110">
        <f t="shared" si="101"/>
        <v>57800</v>
      </c>
    </row>
    <row r="464" spans="1:11" outlineLevel="7" x14ac:dyDescent="0.25">
      <c r="A464" s="51" t="s">
        <v>87</v>
      </c>
      <c r="B464" s="52" t="s">
        <v>128</v>
      </c>
      <c r="C464" s="52" t="s">
        <v>304</v>
      </c>
      <c r="D464" s="52" t="s">
        <v>360</v>
      </c>
      <c r="E464" s="52" t="s">
        <v>88</v>
      </c>
      <c r="F464" s="100">
        <v>57800</v>
      </c>
    </row>
    <row r="465" spans="1:11" outlineLevel="5" x14ac:dyDescent="0.25">
      <c r="A465" s="51" t="s">
        <v>131</v>
      </c>
      <c r="B465" s="52" t="s">
        <v>128</v>
      </c>
      <c r="C465" s="52" t="s">
        <v>304</v>
      </c>
      <c r="D465" s="52" t="s">
        <v>174</v>
      </c>
      <c r="E465" s="52" t="s">
        <v>8</v>
      </c>
      <c r="F465" s="103">
        <f t="shared" ref="F465:F466" si="102">F466</f>
        <v>79300</v>
      </c>
    </row>
    <row r="466" spans="1:11" ht="37.5" outlineLevel="6" x14ac:dyDescent="0.25">
      <c r="A466" s="51" t="s">
        <v>50</v>
      </c>
      <c r="B466" s="52" t="s">
        <v>128</v>
      </c>
      <c r="C466" s="52" t="s">
        <v>304</v>
      </c>
      <c r="D466" s="52" t="s">
        <v>174</v>
      </c>
      <c r="E466" s="52" t="s">
        <v>51</v>
      </c>
      <c r="F466" s="103">
        <f t="shared" si="102"/>
        <v>79300</v>
      </c>
    </row>
    <row r="467" spans="1:11" outlineLevel="7" x14ac:dyDescent="0.25">
      <c r="A467" s="51" t="s">
        <v>87</v>
      </c>
      <c r="B467" s="52" t="s">
        <v>128</v>
      </c>
      <c r="C467" s="52" t="s">
        <v>304</v>
      </c>
      <c r="D467" s="52" t="s">
        <v>174</v>
      </c>
      <c r="E467" s="52" t="s">
        <v>88</v>
      </c>
      <c r="F467" s="100">
        <v>79300</v>
      </c>
    </row>
    <row r="468" spans="1:11" outlineLevel="7" x14ac:dyDescent="0.25">
      <c r="A468" s="51" t="s">
        <v>473</v>
      </c>
      <c r="B468" s="52" t="s">
        <v>128</v>
      </c>
      <c r="C468" s="52" t="s">
        <v>304</v>
      </c>
      <c r="D468" s="52" t="s">
        <v>384</v>
      </c>
      <c r="E468" s="52" t="s">
        <v>8</v>
      </c>
      <c r="F468" s="100">
        <f>F469+F472</f>
        <v>6999307.4500000002</v>
      </c>
    </row>
    <row r="469" spans="1:11" ht="37.5" outlineLevel="7" x14ac:dyDescent="0.25">
      <c r="A469" s="32" t="s">
        <v>542</v>
      </c>
      <c r="B469" s="52" t="s">
        <v>128</v>
      </c>
      <c r="C469" s="52" t="s">
        <v>304</v>
      </c>
      <c r="D469" s="52" t="s">
        <v>641</v>
      </c>
      <c r="E469" s="52" t="s">
        <v>8</v>
      </c>
      <c r="F469" s="100">
        <f>F470</f>
        <v>6929314.3799999999</v>
      </c>
    </row>
    <row r="470" spans="1:11" ht="37.5" outlineLevel="7" x14ac:dyDescent="0.25">
      <c r="A470" s="51" t="s">
        <v>50</v>
      </c>
      <c r="B470" s="52" t="s">
        <v>128</v>
      </c>
      <c r="C470" s="52" t="s">
        <v>304</v>
      </c>
      <c r="D470" s="52" t="s">
        <v>641</v>
      </c>
      <c r="E470" s="52" t="s">
        <v>51</v>
      </c>
      <c r="F470" s="100">
        <f>F471</f>
        <v>6929314.3799999999</v>
      </c>
    </row>
    <row r="471" spans="1:11" outlineLevel="7" x14ac:dyDescent="0.25">
      <c r="A471" s="51" t="s">
        <v>87</v>
      </c>
      <c r="B471" s="52" t="s">
        <v>128</v>
      </c>
      <c r="C471" s="52" t="s">
        <v>304</v>
      </c>
      <c r="D471" s="52" t="s">
        <v>641</v>
      </c>
      <c r="E471" s="52" t="s">
        <v>88</v>
      </c>
      <c r="F471" s="100">
        <v>6929314.3799999999</v>
      </c>
    </row>
    <row r="472" spans="1:11" outlineLevel="7" x14ac:dyDescent="0.25">
      <c r="A472" s="32" t="s">
        <v>342</v>
      </c>
      <c r="B472" s="52" t="s">
        <v>128</v>
      </c>
      <c r="C472" s="52" t="s">
        <v>304</v>
      </c>
      <c r="D472" s="52" t="s">
        <v>642</v>
      </c>
      <c r="E472" s="52" t="s">
        <v>8</v>
      </c>
      <c r="F472" s="100">
        <f>F473</f>
        <v>69993.070000000007</v>
      </c>
    </row>
    <row r="473" spans="1:11" ht="37.5" outlineLevel="7" x14ac:dyDescent="0.25">
      <c r="A473" s="51" t="s">
        <v>50</v>
      </c>
      <c r="B473" s="52" t="s">
        <v>128</v>
      </c>
      <c r="C473" s="52" t="s">
        <v>304</v>
      </c>
      <c r="D473" s="52" t="s">
        <v>642</v>
      </c>
      <c r="E473" s="52" t="s">
        <v>51</v>
      </c>
      <c r="F473" s="100">
        <f>F474</f>
        <v>69993.070000000007</v>
      </c>
    </row>
    <row r="474" spans="1:11" outlineLevel="7" x14ac:dyDescent="0.25">
      <c r="A474" s="51" t="s">
        <v>87</v>
      </c>
      <c r="B474" s="52" t="s">
        <v>128</v>
      </c>
      <c r="C474" s="52" t="s">
        <v>304</v>
      </c>
      <c r="D474" s="52" t="s">
        <v>642</v>
      </c>
      <c r="E474" s="52" t="s">
        <v>88</v>
      </c>
      <c r="F474" s="100">
        <v>69993.070000000007</v>
      </c>
    </row>
    <row r="475" spans="1:11" outlineLevel="2" x14ac:dyDescent="0.25">
      <c r="A475" s="51" t="s">
        <v>89</v>
      </c>
      <c r="B475" s="52" t="s">
        <v>128</v>
      </c>
      <c r="C475" s="52" t="s">
        <v>90</v>
      </c>
      <c r="D475" s="52" t="s">
        <v>145</v>
      </c>
      <c r="E475" s="52" t="s">
        <v>8</v>
      </c>
      <c r="F475" s="103">
        <f t="shared" ref="F475" si="103">F476</f>
        <v>144000</v>
      </c>
    </row>
    <row r="476" spans="1:11" s="89" customFormat="1" ht="37.5" outlineLevel="3" x14ac:dyDescent="0.25">
      <c r="A476" s="96" t="s">
        <v>494</v>
      </c>
      <c r="B476" s="72" t="s">
        <v>128</v>
      </c>
      <c r="C476" s="72" t="s">
        <v>90</v>
      </c>
      <c r="D476" s="72" t="s">
        <v>160</v>
      </c>
      <c r="E476" s="72" t="s">
        <v>8</v>
      </c>
      <c r="F476" s="105">
        <f>F477</f>
        <v>144000</v>
      </c>
      <c r="G476" s="90"/>
      <c r="H476" s="90"/>
      <c r="I476" s="90"/>
      <c r="J476" s="90"/>
      <c r="K476" s="90"/>
    </row>
    <row r="477" spans="1:11" ht="37.5" outlineLevel="3" x14ac:dyDescent="0.25">
      <c r="A477" s="51" t="s">
        <v>497</v>
      </c>
      <c r="B477" s="52" t="s">
        <v>128</v>
      </c>
      <c r="C477" s="52" t="s">
        <v>90</v>
      </c>
      <c r="D477" s="52" t="s">
        <v>170</v>
      </c>
      <c r="E477" s="52" t="s">
        <v>8</v>
      </c>
      <c r="F477" s="103">
        <f>F478+F482</f>
        <v>144000</v>
      </c>
    </row>
    <row r="478" spans="1:11" ht="19.5" customHeight="1" outlineLevel="3" x14ac:dyDescent="0.25">
      <c r="A478" s="97" t="s">
        <v>249</v>
      </c>
      <c r="B478" s="52" t="s">
        <v>128</v>
      </c>
      <c r="C478" s="52" t="s">
        <v>90</v>
      </c>
      <c r="D478" s="52" t="s">
        <v>265</v>
      </c>
      <c r="E478" s="52" t="s">
        <v>8</v>
      </c>
      <c r="F478" s="103">
        <f>F479</f>
        <v>70000</v>
      </c>
    </row>
    <row r="479" spans="1:11" outlineLevel="3" x14ac:dyDescent="0.25">
      <c r="A479" s="51" t="s">
        <v>535</v>
      </c>
      <c r="B479" s="52" t="s">
        <v>128</v>
      </c>
      <c r="C479" s="52" t="s">
        <v>90</v>
      </c>
      <c r="D479" s="52" t="s">
        <v>280</v>
      </c>
      <c r="E479" s="52" t="s">
        <v>8</v>
      </c>
      <c r="F479" s="103">
        <f t="shared" ref="F479:F480" si="104">F480</f>
        <v>70000</v>
      </c>
    </row>
    <row r="480" spans="1:11" outlineLevel="3" x14ac:dyDescent="0.25">
      <c r="A480" s="51" t="s">
        <v>18</v>
      </c>
      <c r="B480" s="52" t="s">
        <v>128</v>
      </c>
      <c r="C480" s="52" t="s">
        <v>90</v>
      </c>
      <c r="D480" s="52" t="s">
        <v>280</v>
      </c>
      <c r="E480" s="52" t="s">
        <v>19</v>
      </c>
      <c r="F480" s="103">
        <f t="shared" si="104"/>
        <v>70000</v>
      </c>
    </row>
    <row r="481" spans="1:11" ht="21" customHeight="1" outlineLevel="3" x14ac:dyDescent="0.25">
      <c r="A481" s="51" t="s">
        <v>20</v>
      </c>
      <c r="B481" s="52" t="s">
        <v>128</v>
      </c>
      <c r="C481" s="52" t="s">
        <v>90</v>
      </c>
      <c r="D481" s="52" t="s">
        <v>280</v>
      </c>
      <c r="E481" s="52" t="s">
        <v>21</v>
      </c>
      <c r="F481" s="100">
        <v>70000</v>
      </c>
    </row>
    <row r="482" spans="1:11" outlineLevel="3" x14ac:dyDescent="0.25">
      <c r="A482" s="57" t="s">
        <v>283</v>
      </c>
      <c r="B482" s="52" t="s">
        <v>128</v>
      </c>
      <c r="C482" s="52" t="s">
        <v>90</v>
      </c>
      <c r="D482" s="52" t="s">
        <v>282</v>
      </c>
      <c r="E482" s="52" t="s">
        <v>8</v>
      </c>
      <c r="F482" s="100">
        <f>F483</f>
        <v>74000</v>
      </c>
    </row>
    <row r="483" spans="1:11" outlineLevel="7" x14ac:dyDescent="0.25">
      <c r="A483" s="51" t="s">
        <v>91</v>
      </c>
      <c r="B483" s="52" t="s">
        <v>128</v>
      </c>
      <c r="C483" s="52" t="s">
        <v>90</v>
      </c>
      <c r="D483" s="52" t="s">
        <v>177</v>
      </c>
      <c r="E483" s="52" t="s">
        <v>8</v>
      </c>
      <c r="F483" s="103">
        <f t="shared" ref="F483:F484" si="105">F484</f>
        <v>74000</v>
      </c>
    </row>
    <row r="484" spans="1:11" outlineLevel="7" x14ac:dyDescent="0.25">
      <c r="A484" s="51" t="s">
        <v>18</v>
      </c>
      <c r="B484" s="52" t="s">
        <v>128</v>
      </c>
      <c r="C484" s="52" t="s">
        <v>90</v>
      </c>
      <c r="D484" s="52" t="s">
        <v>177</v>
      </c>
      <c r="E484" s="52" t="s">
        <v>19</v>
      </c>
      <c r="F484" s="103">
        <f t="shared" si="105"/>
        <v>74000</v>
      </c>
    </row>
    <row r="485" spans="1:11" ht="21.75" customHeight="1" outlineLevel="7" x14ac:dyDescent="0.25">
      <c r="A485" s="51" t="s">
        <v>20</v>
      </c>
      <c r="B485" s="52" t="s">
        <v>128</v>
      </c>
      <c r="C485" s="52" t="s">
        <v>90</v>
      </c>
      <c r="D485" s="52" t="s">
        <v>177</v>
      </c>
      <c r="E485" s="52" t="s">
        <v>21</v>
      </c>
      <c r="F485" s="100">
        <v>74000</v>
      </c>
    </row>
    <row r="486" spans="1:11" outlineLevel="2" x14ac:dyDescent="0.25">
      <c r="A486" s="51" t="s">
        <v>135</v>
      </c>
      <c r="B486" s="52" t="s">
        <v>128</v>
      </c>
      <c r="C486" s="52" t="s">
        <v>136</v>
      </c>
      <c r="D486" s="52" t="s">
        <v>145</v>
      </c>
      <c r="E486" s="52" t="s">
        <v>8</v>
      </c>
      <c r="F486" s="103">
        <f>F487</f>
        <v>19186678</v>
      </c>
    </row>
    <row r="487" spans="1:11" s="89" customFormat="1" ht="37.5" outlineLevel="3" x14ac:dyDescent="0.25">
      <c r="A487" s="96" t="s">
        <v>503</v>
      </c>
      <c r="B487" s="72" t="s">
        <v>128</v>
      </c>
      <c r="C487" s="72" t="s">
        <v>136</v>
      </c>
      <c r="D487" s="72" t="s">
        <v>160</v>
      </c>
      <c r="E487" s="72" t="s">
        <v>8</v>
      </c>
      <c r="F487" s="111">
        <f>F488</f>
        <v>19186678</v>
      </c>
      <c r="G487" s="90"/>
      <c r="H487" s="90"/>
      <c r="I487" s="90"/>
      <c r="J487" s="90"/>
      <c r="K487" s="90"/>
    </row>
    <row r="488" spans="1:11" s="89" customFormat="1" ht="37.5" outlineLevel="3" x14ac:dyDescent="0.25">
      <c r="A488" s="54" t="s">
        <v>252</v>
      </c>
      <c r="B488" s="52" t="s">
        <v>128</v>
      </c>
      <c r="C488" s="52" t="s">
        <v>136</v>
      </c>
      <c r="D488" s="52" t="s">
        <v>271</v>
      </c>
      <c r="E488" s="52" t="s">
        <v>8</v>
      </c>
      <c r="F488" s="105">
        <f>F489+F496+F503</f>
        <v>19186678</v>
      </c>
      <c r="G488" s="90"/>
      <c r="H488" s="90"/>
      <c r="I488" s="90"/>
      <c r="J488" s="90"/>
      <c r="K488" s="90"/>
    </row>
    <row r="489" spans="1:11" ht="37.5" outlineLevel="5" x14ac:dyDescent="0.25">
      <c r="A489" s="51" t="s">
        <v>13</v>
      </c>
      <c r="B489" s="52" t="s">
        <v>128</v>
      </c>
      <c r="C489" s="52" t="s">
        <v>136</v>
      </c>
      <c r="D489" s="52" t="s">
        <v>178</v>
      </c>
      <c r="E489" s="52" t="s">
        <v>8</v>
      </c>
      <c r="F489" s="103">
        <f t="shared" ref="F489" si="106">F490+F492+F494</f>
        <v>3642440</v>
      </c>
    </row>
    <row r="490" spans="1:11" ht="56.25" outlineLevel="6" x14ac:dyDescent="0.25">
      <c r="A490" s="51" t="s">
        <v>14</v>
      </c>
      <c r="B490" s="52" t="s">
        <v>128</v>
      </c>
      <c r="C490" s="52" t="s">
        <v>136</v>
      </c>
      <c r="D490" s="52" t="s">
        <v>178</v>
      </c>
      <c r="E490" s="52" t="s">
        <v>15</v>
      </c>
      <c r="F490" s="103">
        <f t="shared" ref="F490" si="107">F491</f>
        <v>3348600</v>
      </c>
    </row>
    <row r="491" spans="1:11" outlineLevel="7" x14ac:dyDescent="0.25">
      <c r="A491" s="51" t="s">
        <v>16</v>
      </c>
      <c r="B491" s="52" t="s">
        <v>128</v>
      </c>
      <c r="C491" s="52" t="s">
        <v>136</v>
      </c>
      <c r="D491" s="52" t="s">
        <v>178</v>
      </c>
      <c r="E491" s="52" t="s">
        <v>17</v>
      </c>
      <c r="F491" s="100">
        <v>3348600</v>
      </c>
    </row>
    <row r="492" spans="1:11" outlineLevel="6" x14ac:dyDescent="0.25">
      <c r="A492" s="51" t="s">
        <v>18</v>
      </c>
      <c r="B492" s="52" t="s">
        <v>128</v>
      </c>
      <c r="C492" s="52" t="s">
        <v>136</v>
      </c>
      <c r="D492" s="52" t="s">
        <v>178</v>
      </c>
      <c r="E492" s="52" t="s">
        <v>19</v>
      </c>
      <c r="F492" s="103">
        <f t="shared" ref="F492" si="108">F493</f>
        <v>106340</v>
      </c>
    </row>
    <row r="493" spans="1:11" ht="21" customHeight="1" outlineLevel="7" x14ac:dyDescent="0.25">
      <c r="A493" s="51" t="s">
        <v>20</v>
      </c>
      <c r="B493" s="52" t="s">
        <v>128</v>
      </c>
      <c r="C493" s="52" t="s">
        <v>136</v>
      </c>
      <c r="D493" s="52" t="s">
        <v>178</v>
      </c>
      <c r="E493" s="52" t="s">
        <v>21</v>
      </c>
      <c r="F493" s="100">
        <v>106340</v>
      </c>
    </row>
    <row r="494" spans="1:11" outlineLevel="7" x14ac:dyDescent="0.25">
      <c r="A494" s="51" t="s">
        <v>22</v>
      </c>
      <c r="B494" s="52" t="s">
        <v>128</v>
      </c>
      <c r="C494" s="52" t="s">
        <v>136</v>
      </c>
      <c r="D494" s="52" t="s">
        <v>178</v>
      </c>
      <c r="E494" s="52" t="s">
        <v>23</v>
      </c>
      <c r="F494" s="110">
        <f t="shared" ref="F494" si="109">F495</f>
        <v>187500</v>
      </c>
    </row>
    <row r="495" spans="1:11" outlineLevel="7" x14ac:dyDescent="0.25">
      <c r="A495" s="51" t="s">
        <v>24</v>
      </c>
      <c r="B495" s="52" t="s">
        <v>128</v>
      </c>
      <c r="C495" s="52" t="s">
        <v>136</v>
      </c>
      <c r="D495" s="52" t="s">
        <v>178</v>
      </c>
      <c r="E495" s="52" t="s">
        <v>25</v>
      </c>
      <c r="F495" s="100">
        <v>187500</v>
      </c>
    </row>
    <row r="496" spans="1:11" ht="37.5" outlineLevel="5" x14ac:dyDescent="0.25">
      <c r="A496" s="51" t="s">
        <v>46</v>
      </c>
      <c r="B496" s="52" t="s">
        <v>128</v>
      </c>
      <c r="C496" s="52" t="s">
        <v>136</v>
      </c>
      <c r="D496" s="52" t="s">
        <v>179</v>
      </c>
      <c r="E496" s="52" t="s">
        <v>8</v>
      </c>
      <c r="F496" s="103">
        <f>F497+F499+F501</f>
        <v>13500839</v>
      </c>
    </row>
    <row r="497" spans="1:11" ht="56.25" outlineLevel="6" x14ac:dyDescent="0.25">
      <c r="A497" s="51" t="s">
        <v>14</v>
      </c>
      <c r="B497" s="52" t="s">
        <v>128</v>
      </c>
      <c r="C497" s="52" t="s">
        <v>136</v>
      </c>
      <c r="D497" s="52" t="s">
        <v>179</v>
      </c>
      <c r="E497" s="52" t="s">
        <v>15</v>
      </c>
      <c r="F497" s="103">
        <f t="shared" ref="F497" si="110">F498</f>
        <v>10727139</v>
      </c>
    </row>
    <row r="498" spans="1:11" outlineLevel="7" x14ac:dyDescent="0.25">
      <c r="A498" s="51" t="s">
        <v>47</v>
      </c>
      <c r="B498" s="52" t="s">
        <v>128</v>
      </c>
      <c r="C498" s="52" t="s">
        <v>136</v>
      </c>
      <c r="D498" s="52" t="s">
        <v>179</v>
      </c>
      <c r="E498" s="52" t="s">
        <v>48</v>
      </c>
      <c r="F498" s="100">
        <v>10727139</v>
      </c>
    </row>
    <row r="499" spans="1:11" outlineLevel="6" x14ac:dyDescent="0.25">
      <c r="A499" s="51" t="s">
        <v>18</v>
      </c>
      <c r="B499" s="52" t="s">
        <v>128</v>
      </c>
      <c r="C499" s="52" t="s">
        <v>136</v>
      </c>
      <c r="D499" s="52" t="s">
        <v>179</v>
      </c>
      <c r="E499" s="52" t="s">
        <v>19</v>
      </c>
      <c r="F499" s="103">
        <f t="shared" ref="F499" si="111">F500</f>
        <v>2726700</v>
      </c>
    </row>
    <row r="500" spans="1:11" ht="22.5" customHeight="1" outlineLevel="7" x14ac:dyDescent="0.25">
      <c r="A500" s="51" t="s">
        <v>20</v>
      </c>
      <c r="B500" s="52" t="s">
        <v>128</v>
      </c>
      <c r="C500" s="52" t="s">
        <v>136</v>
      </c>
      <c r="D500" s="52" t="s">
        <v>179</v>
      </c>
      <c r="E500" s="52" t="s">
        <v>21</v>
      </c>
      <c r="F500" s="100">
        <v>2726700</v>
      </c>
    </row>
    <row r="501" spans="1:11" outlineLevel="6" x14ac:dyDescent="0.25">
      <c r="A501" s="51" t="s">
        <v>22</v>
      </c>
      <c r="B501" s="52" t="s">
        <v>128</v>
      </c>
      <c r="C501" s="52" t="s">
        <v>136</v>
      </c>
      <c r="D501" s="52" t="s">
        <v>179</v>
      </c>
      <c r="E501" s="52" t="s">
        <v>23</v>
      </c>
      <c r="F501" s="103">
        <f t="shared" ref="F501" si="112">F502</f>
        <v>47000</v>
      </c>
    </row>
    <row r="502" spans="1:11" outlineLevel="7" x14ac:dyDescent="0.25">
      <c r="A502" s="51" t="s">
        <v>24</v>
      </c>
      <c r="B502" s="52" t="s">
        <v>128</v>
      </c>
      <c r="C502" s="52" t="s">
        <v>136</v>
      </c>
      <c r="D502" s="52" t="s">
        <v>179</v>
      </c>
      <c r="E502" s="52" t="s">
        <v>25</v>
      </c>
      <c r="F502" s="100">
        <v>47000</v>
      </c>
    </row>
    <row r="503" spans="1:11" ht="37.5" outlineLevel="3" x14ac:dyDescent="0.25">
      <c r="A503" s="57" t="s">
        <v>49</v>
      </c>
      <c r="B503" s="52" t="s">
        <v>128</v>
      </c>
      <c r="C503" s="52" t="s">
        <v>136</v>
      </c>
      <c r="D503" s="52" t="s">
        <v>180</v>
      </c>
      <c r="E503" s="52" t="s">
        <v>8</v>
      </c>
      <c r="F503" s="103">
        <f t="shared" ref="F503:F504" si="113">F504</f>
        <v>2043399</v>
      </c>
    </row>
    <row r="504" spans="1:11" ht="37.5" outlineLevel="3" x14ac:dyDescent="0.25">
      <c r="A504" s="51" t="s">
        <v>50</v>
      </c>
      <c r="B504" s="52" t="s">
        <v>128</v>
      </c>
      <c r="C504" s="52" t="s">
        <v>136</v>
      </c>
      <c r="D504" s="52" t="s">
        <v>180</v>
      </c>
      <c r="E504" s="52" t="s">
        <v>51</v>
      </c>
      <c r="F504" s="103">
        <f t="shared" si="113"/>
        <v>2043399</v>
      </c>
    </row>
    <row r="505" spans="1:11" outlineLevel="3" x14ac:dyDescent="0.25">
      <c r="A505" s="51" t="s">
        <v>52</v>
      </c>
      <c r="B505" s="52" t="s">
        <v>128</v>
      </c>
      <c r="C505" s="52" t="s">
        <v>136</v>
      </c>
      <c r="D505" s="52" t="s">
        <v>180</v>
      </c>
      <c r="E505" s="52" t="s">
        <v>53</v>
      </c>
      <c r="F505" s="100">
        <v>2043399</v>
      </c>
    </row>
    <row r="506" spans="1:11" s="89" customFormat="1" outlineLevel="3" x14ac:dyDescent="0.25">
      <c r="A506" s="96" t="s">
        <v>98</v>
      </c>
      <c r="B506" s="72" t="s">
        <v>128</v>
      </c>
      <c r="C506" s="72" t="s">
        <v>99</v>
      </c>
      <c r="D506" s="72" t="s">
        <v>145</v>
      </c>
      <c r="E506" s="72" t="s">
        <v>8</v>
      </c>
      <c r="F506" s="105">
        <f t="shared" ref="F506" si="114">F507+F513</f>
        <v>3820702.34</v>
      </c>
      <c r="G506" s="90"/>
      <c r="H506" s="90"/>
      <c r="I506" s="90"/>
      <c r="J506" s="90"/>
      <c r="K506" s="90"/>
    </row>
    <row r="507" spans="1:11" outlineLevel="3" x14ac:dyDescent="0.25">
      <c r="A507" s="51" t="s">
        <v>107</v>
      </c>
      <c r="B507" s="52" t="s">
        <v>128</v>
      </c>
      <c r="C507" s="52" t="s">
        <v>108</v>
      </c>
      <c r="D507" s="52" t="s">
        <v>145</v>
      </c>
      <c r="E507" s="52" t="s">
        <v>8</v>
      </c>
      <c r="F507" s="103">
        <f t="shared" ref="F507:F511" si="115">F508</f>
        <v>1938398.11</v>
      </c>
    </row>
    <row r="508" spans="1:11" s="89" customFormat="1" ht="37.5" outlineLevel="3" x14ac:dyDescent="0.25">
      <c r="A508" s="96" t="s">
        <v>494</v>
      </c>
      <c r="B508" s="72" t="s">
        <v>128</v>
      </c>
      <c r="C508" s="72" t="s">
        <v>108</v>
      </c>
      <c r="D508" s="72" t="s">
        <v>160</v>
      </c>
      <c r="E508" s="72" t="s">
        <v>8</v>
      </c>
      <c r="F508" s="105">
        <f>F509</f>
        <v>1938398.11</v>
      </c>
      <c r="G508" s="90"/>
      <c r="H508" s="90"/>
      <c r="I508" s="90"/>
      <c r="J508" s="90"/>
      <c r="K508" s="90"/>
    </row>
    <row r="509" spans="1:11" outlineLevel="3" x14ac:dyDescent="0.25">
      <c r="A509" s="54" t="s">
        <v>643</v>
      </c>
      <c r="B509" s="52" t="s">
        <v>128</v>
      </c>
      <c r="C509" s="52" t="s">
        <v>108</v>
      </c>
      <c r="D509" s="52" t="s">
        <v>644</v>
      </c>
      <c r="E509" s="52" t="s">
        <v>8</v>
      </c>
      <c r="F509" s="103">
        <f>F510</f>
        <v>1938398.11</v>
      </c>
    </row>
    <row r="510" spans="1:11" ht="57" customHeight="1" outlineLevel="3" x14ac:dyDescent="0.25">
      <c r="A510" s="32" t="s">
        <v>504</v>
      </c>
      <c r="B510" s="52" t="s">
        <v>128</v>
      </c>
      <c r="C510" s="52" t="s">
        <v>108</v>
      </c>
      <c r="D510" s="52" t="s">
        <v>645</v>
      </c>
      <c r="E510" s="52" t="s">
        <v>8</v>
      </c>
      <c r="F510" s="103">
        <f t="shared" si="115"/>
        <v>1938398.11</v>
      </c>
    </row>
    <row r="511" spans="1:11" outlineLevel="3" x14ac:dyDescent="0.25">
      <c r="A511" s="51" t="s">
        <v>103</v>
      </c>
      <c r="B511" s="52" t="s">
        <v>128</v>
      </c>
      <c r="C511" s="52" t="s">
        <v>108</v>
      </c>
      <c r="D511" s="52" t="s">
        <v>645</v>
      </c>
      <c r="E511" s="52" t="s">
        <v>104</v>
      </c>
      <c r="F511" s="103">
        <f t="shared" si="115"/>
        <v>1938398.11</v>
      </c>
    </row>
    <row r="512" spans="1:11" outlineLevel="3" x14ac:dyDescent="0.25">
      <c r="A512" s="51" t="s">
        <v>110</v>
      </c>
      <c r="B512" s="52" t="s">
        <v>128</v>
      </c>
      <c r="C512" s="52" t="s">
        <v>108</v>
      </c>
      <c r="D512" s="52" t="s">
        <v>645</v>
      </c>
      <c r="E512" s="52" t="s">
        <v>111</v>
      </c>
      <c r="F512" s="100">
        <v>1938398.11</v>
      </c>
    </row>
    <row r="513" spans="1:11" outlineLevel="3" x14ac:dyDescent="0.25">
      <c r="A513" s="51" t="s">
        <v>142</v>
      </c>
      <c r="B513" s="52" t="s">
        <v>128</v>
      </c>
      <c r="C513" s="52" t="s">
        <v>143</v>
      </c>
      <c r="D513" s="52" t="s">
        <v>145</v>
      </c>
      <c r="E513" s="52" t="s">
        <v>8</v>
      </c>
      <c r="F513" s="103">
        <f t="shared" ref="F513:F514" si="116">F514</f>
        <v>1882304.23</v>
      </c>
    </row>
    <row r="514" spans="1:11" s="89" customFormat="1" ht="37.5" outlineLevel="3" x14ac:dyDescent="0.25">
      <c r="A514" s="96" t="s">
        <v>503</v>
      </c>
      <c r="B514" s="72" t="s">
        <v>128</v>
      </c>
      <c r="C514" s="72" t="s">
        <v>143</v>
      </c>
      <c r="D514" s="72" t="s">
        <v>160</v>
      </c>
      <c r="E514" s="72" t="s">
        <v>8</v>
      </c>
      <c r="F514" s="105">
        <f t="shared" si="116"/>
        <v>1882304.23</v>
      </c>
      <c r="G514" s="90"/>
      <c r="H514" s="90"/>
      <c r="I514" s="90"/>
      <c r="J514" s="90"/>
      <c r="K514" s="90"/>
    </row>
    <row r="515" spans="1:11" ht="37.5" outlineLevel="3" x14ac:dyDescent="0.25">
      <c r="A515" s="51" t="s">
        <v>495</v>
      </c>
      <c r="B515" s="52" t="s">
        <v>128</v>
      </c>
      <c r="C515" s="52" t="s">
        <v>143</v>
      </c>
      <c r="D515" s="52" t="s">
        <v>161</v>
      </c>
      <c r="E515" s="52" t="s">
        <v>8</v>
      </c>
      <c r="F515" s="103">
        <f>F516</f>
        <v>1882304.23</v>
      </c>
    </row>
    <row r="516" spans="1:11" outlineLevel="3" x14ac:dyDescent="0.25">
      <c r="A516" s="97" t="s">
        <v>247</v>
      </c>
      <c r="B516" s="52" t="s">
        <v>128</v>
      </c>
      <c r="C516" s="52" t="s">
        <v>143</v>
      </c>
      <c r="D516" s="52" t="s">
        <v>279</v>
      </c>
      <c r="E516" s="52" t="s">
        <v>8</v>
      </c>
      <c r="F516" s="103">
        <f>F517</f>
        <v>1882304.23</v>
      </c>
    </row>
    <row r="517" spans="1:11" ht="93" customHeight="1" outlineLevel="3" x14ac:dyDescent="0.25">
      <c r="A517" s="51" t="s">
        <v>505</v>
      </c>
      <c r="B517" s="52" t="s">
        <v>128</v>
      </c>
      <c r="C517" s="52" t="s">
        <v>143</v>
      </c>
      <c r="D517" s="52" t="s">
        <v>181</v>
      </c>
      <c r="E517" s="52" t="s">
        <v>8</v>
      </c>
      <c r="F517" s="103">
        <f t="shared" ref="F517" si="117">F518+F520</f>
        <v>1882304.23</v>
      </c>
    </row>
    <row r="518" spans="1:11" outlineLevel="3" x14ac:dyDescent="0.25">
      <c r="A518" s="51" t="s">
        <v>18</v>
      </c>
      <c r="B518" s="52" t="s">
        <v>128</v>
      </c>
      <c r="C518" s="52" t="s">
        <v>143</v>
      </c>
      <c r="D518" s="52" t="s">
        <v>181</v>
      </c>
      <c r="E518" s="52" t="s">
        <v>19</v>
      </c>
      <c r="F518" s="103">
        <f t="shared" ref="F518" si="118">F519</f>
        <v>24000</v>
      </c>
    </row>
    <row r="519" spans="1:11" ht="21.75" customHeight="1" outlineLevel="3" x14ac:dyDescent="0.25">
      <c r="A519" s="51" t="s">
        <v>20</v>
      </c>
      <c r="B519" s="52" t="s">
        <v>128</v>
      </c>
      <c r="C519" s="52" t="s">
        <v>143</v>
      </c>
      <c r="D519" s="52" t="s">
        <v>181</v>
      </c>
      <c r="E519" s="52" t="s">
        <v>21</v>
      </c>
      <c r="F519" s="100">
        <v>24000</v>
      </c>
    </row>
    <row r="520" spans="1:11" outlineLevel="3" x14ac:dyDescent="0.25">
      <c r="A520" s="51" t="s">
        <v>103</v>
      </c>
      <c r="B520" s="52" t="s">
        <v>128</v>
      </c>
      <c r="C520" s="52" t="s">
        <v>143</v>
      </c>
      <c r="D520" s="52" t="s">
        <v>181</v>
      </c>
      <c r="E520" s="52" t="s">
        <v>104</v>
      </c>
      <c r="F520" s="103">
        <f t="shared" ref="F520" si="119">F521</f>
        <v>1858304.23</v>
      </c>
    </row>
    <row r="521" spans="1:11" outlineLevel="3" x14ac:dyDescent="0.25">
      <c r="A521" s="51" t="s">
        <v>110</v>
      </c>
      <c r="B521" s="52" t="s">
        <v>128</v>
      </c>
      <c r="C521" s="52" t="s">
        <v>143</v>
      </c>
      <c r="D521" s="52" t="s">
        <v>181</v>
      </c>
      <c r="E521" s="52" t="s">
        <v>111</v>
      </c>
      <c r="F521" s="100">
        <v>1858304.23</v>
      </c>
    </row>
    <row r="522" spans="1:11" ht="37.5" outlineLevel="3" x14ac:dyDescent="0.25">
      <c r="A522" s="49" t="s">
        <v>733</v>
      </c>
      <c r="B522" s="50" t="s">
        <v>734</v>
      </c>
      <c r="C522" s="50" t="s">
        <v>7</v>
      </c>
      <c r="D522" s="50" t="s">
        <v>145</v>
      </c>
      <c r="E522" s="50" t="s">
        <v>8</v>
      </c>
      <c r="F522" s="200">
        <f t="shared" ref="F522:F527" si="120">F523</f>
        <v>10000</v>
      </c>
    </row>
    <row r="523" spans="1:11" outlineLevel="3" x14ac:dyDescent="0.25">
      <c r="A523" s="96" t="s">
        <v>9</v>
      </c>
      <c r="B523" s="72" t="s">
        <v>734</v>
      </c>
      <c r="C523" s="72" t="s">
        <v>10</v>
      </c>
      <c r="D523" s="72" t="s">
        <v>145</v>
      </c>
      <c r="E523" s="72" t="s">
        <v>8</v>
      </c>
      <c r="F523" s="106">
        <f t="shared" si="120"/>
        <v>10000</v>
      </c>
    </row>
    <row r="524" spans="1:11" ht="37.5" outlineLevel="3" x14ac:dyDescent="0.25">
      <c r="A524" s="51" t="s">
        <v>11</v>
      </c>
      <c r="B524" s="52" t="s">
        <v>734</v>
      </c>
      <c r="C524" s="52" t="s">
        <v>12</v>
      </c>
      <c r="D524" s="52" t="s">
        <v>145</v>
      </c>
      <c r="E524" s="52" t="s">
        <v>8</v>
      </c>
      <c r="F524" s="100">
        <f t="shared" si="120"/>
        <v>10000</v>
      </c>
    </row>
    <row r="525" spans="1:11" outlineLevel="3" x14ac:dyDescent="0.25">
      <c r="A525" s="51" t="s">
        <v>154</v>
      </c>
      <c r="B525" s="52" t="s">
        <v>734</v>
      </c>
      <c r="C525" s="52" t="s">
        <v>12</v>
      </c>
      <c r="D525" s="52" t="s">
        <v>146</v>
      </c>
      <c r="E525" s="52" t="s">
        <v>8</v>
      </c>
      <c r="F525" s="100">
        <f t="shared" si="120"/>
        <v>10000</v>
      </c>
    </row>
    <row r="526" spans="1:11" ht="37.5" outlineLevel="3" x14ac:dyDescent="0.25">
      <c r="A526" s="51" t="s">
        <v>711</v>
      </c>
      <c r="B526" s="52" t="s">
        <v>734</v>
      </c>
      <c r="C526" s="52" t="s">
        <v>12</v>
      </c>
      <c r="D526" s="52" t="s">
        <v>714</v>
      </c>
      <c r="E526" s="52" t="s">
        <v>8</v>
      </c>
      <c r="F526" s="100">
        <f t="shared" si="120"/>
        <v>10000</v>
      </c>
    </row>
    <row r="527" spans="1:11" outlineLevel="3" x14ac:dyDescent="0.25">
      <c r="A527" s="51" t="s">
        <v>18</v>
      </c>
      <c r="B527" s="52" t="s">
        <v>734</v>
      </c>
      <c r="C527" s="52" t="s">
        <v>12</v>
      </c>
      <c r="D527" s="52" t="s">
        <v>714</v>
      </c>
      <c r="E527" s="52" t="s">
        <v>19</v>
      </c>
      <c r="F527" s="100">
        <f t="shared" si="120"/>
        <v>10000</v>
      </c>
    </row>
    <row r="528" spans="1:11" ht="37.5" outlineLevel="3" x14ac:dyDescent="0.25">
      <c r="A528" s="51" t="s">
        <v>20</v>
      </c>
      <c r="B528" s="52" t="s">
        <v>734</v>
      </c>
      <c r="C528" s="52" t="s">
        <v>12</v>
      </c>
      <c r="D528" s="52" t="s">
        <v>714</v>
      </c>
      <c r="E528" s="52" t="s">
        <v>21</v>
      </c>
      <c r="F528" s="100">
        <v>10000</v>
      </c>
    </row>
    <row r="529" spans="1:6" outlineLevel="3" x14ac:dyDescent="0.25">
      <c r="A529" s="49" t="s">
        <v>735</v>
      </c>
      <c r="B529" s="50" t="s">
        <v>736</v>
      </c>
      <c r="C529" s="50" t="s">
        <v>7</v>
      </c>
      <c r="D529" s="50" t="s">
        <v>145</v>
      </c>
      <c r="E529" s="50" t="s">
        <v>8</v>
      </c>
      <c r="F529" s="100">
        <f>F530</f>
        <v>208445.2</v>
      </c>
    </row>
    <row r="530" spans="1:6" outlineLevel="3" x14ac:dyDescent="0.25">
      <c r="A530" s="96" t="s">
        <v>9</v>
      </c>
      <c r="B530" s="72" t="s">
        <v>736</v>
      </c>
      <c r="C530" s="72" t="s">
        <v>10</v>
      </c>
      <c r="D530" s="72" t="s">
        <v>145</v>
      </c>
      <c r="E530" s="72" t="s">
        <v>8</v>
      </c>
      <c r="F530" s="100">
        <f>F531+F536</f>
        <v>208445.2</v>
      </c>
    </row>
    <row r="531" spans="1:6" ht="37.5" outlineLevel="3" x14ac:dyDescent="0.25">
      <c r="A531" s="51" t="s">
        <v>39</v>
      </c>
      <c r="B531" s="52" t="s">
        <v>736</v>
      </c>
      <c r="C531" s="52" t="s">
        <v>40</v>
      </c>
      <c r="D531" s="52" t="s">
        <v>145</v>
      </c>
      <c r="E531" s="52" t="s">
        <v>8</v>
      </c>
      <c r="F531" s="100">
        <f>F532</f>
        <v>198445.2</v>
      </c>
    </row>
    <row r="532" spans="1:6" outlineLevel="3" x14ac:dyDescent="0.25">
      <c r="A532" s="51" t="s">
        <v>154</v>
      </c>
      <c r="B532" s="52" t="s">
        <v>736</v>
      </c>
      <c r="C532" s="52" t="s">
        <v>40</v>
      </c>
      <c r="D532" s="52" t="s">
        <v>146</v>
      </c>
      <c r="E532" s="52" t="s">
        <v>8</v>
      </c>
      <c r="F532" s="100">
        <f>F533</f>
        <v>198445.2</v>
      </c>
    </row>
    <row r="533" spans="1:6" outlineLevel="3" x14ac:dyDescent="0.25">
      <c r="A533" s="51" t="s">
        <v>737</v>
      </c>
      <c r="B533" s="52" t="s">
        <v>736</v>
      </c>
      <c r="C533" s="52" t="s">
        <v>40</v>
      </c>
      <c r="D533" s="52" t="s">
        <v>738</v>
      </c>
      <c r="E533" s="52" t="s">
        <v>8</v>
      </c>
      <c r="F533" s="100">
        <f>F534</f>
        <v>198445.2</v>
      </c>
    </row>
    <row r="534" spans="1:6" ht="56.25" outlineLevel="3" x14ac:dyDescent="0.25">
      <c r="A534" s="51" t="s">
        <v>14</v>
      </c>
      <c r="B534" s="52" t="s">
        <v>736</v>
      </c>
      <c r="C534" s="52" t="s">
        <v>40</v>
      </c>
      <c r="D534" s="52" t="s">
        <v>738</v>
      </c>
      <c r="E534" s="52" t="s">
        <v>15</v>
      </c>
      <c r="F534" s="100">
        <f>F535</f>
        <v>198445.2</v>
      </c>
    </row>
    <row r="535" spans="1:6" outlineLevel="3" x14ac:dyDescent="0.25">
      <c r="A535" s="51" t="s">
        <v>16</v>
      </c>
      <c r="B535" s="52" t="s">
        <v>736</v>
      </c>
      <c r="C535" s="52" t="s">
        <v>40</v>
      </c>
      <c r="D535" s="52" t="s">
        <v>738</v>
      </c>
      <c r="E535" s="52" t="s">
        <v>17</v>
      </c>
      <c r="F535" s="100">
        <v>198445.2</v>
      </c>
    </row>
    <row r="536" spans="1:6" outlineLevel="3" x14ac:dyDescent="0.25">
      <c r="A536" s="96" t="s">
        <v>26</v>
      </c>
      <c r="B536" s="52" t="s">
        <v>736</v>
      </c>
      <c r="C536" s="72" t="s">
        <v>27</v>
      </c>
      <c r="D536" s="72" t="s">
        <v>145</v>
      </c>
      <c r="E536" s="72" t="s">
        <v>8</v>
      </c>
      <c r="F536" s="100">
        <f>F537</f>
        <v>10000</v>
      </c>
    </row>
    <row r="537" spans="1:6" outlineLevel="3" x14ac:dyDescent="0.25">
      <c r="A537" s="51" t="s">
        <v>154</v>
      </c>
      <c r="B537" s="52" t="s">
        <v>734</v>
      </c>
      <c r="C537" s="52" t="s">
        <v>27</v>
      </c>
      <c r="D537" s="52" t="s">
        <v>146</v>
      </c>
      <c r="E537" s="52" t="s">
        <v>8</v>
      </c>
      <c r="F537" s="100">
        <f>F538</f>
        <v>10000</v>
      </c>
    </row>
    <row r="538" spans="1:6" ht="37.5" outlineLevel="3" x14ac:dyDescent="0.25">
      <c r="A538" s="51" t="s">
        <v>711</v>
      </c>
      <c r="B538" s="52" t="s">
        <v>736</v>
      </c>
      <c r="C538" s="52" t="s">
        <v>27</v>
      </c>
      <c r="D538" s="52" t="s">
        <v>714</v>
      </c>
      <c r="E538" s="52" t="s">
        <v>8</v>
      </c>
      <c r="F538" s="100">
        <f>F539</f>
        <v>10000</v>
      </c>
    </row>
    <row r="539" spans="1:6" outlineLevel="3" x14ac:dyDescent="0.25">
      <c r="A539" s="51" t="s">
        <v>22</v>
      </c>
      <c r="B539" s="52" t="s">
        <v>736</v>
      </c>
      <c r="C539" s="52" t="s">
        <v>27</v>
      </c>
      <c r="D539" s="52" t="s">
        <v>714</v>
      </c>
      <c r="E539" s="52" t="s">
        <v>23</v>
      </c>
      <c r="F539" s="100">
        <f>F540</f>
        <v>10000</v>
      </c>
    </row>
    <row r="540" spans="1:6" ht="20.25" customHeight="1" outlineLevel="3" x14ac:dyDescent="0.25">
      <c r="A540" s="51" t="s">
        <v>664</v>
      </c>
      <c r="B540" s="52" t="s">
        <v>736</v>
      </c>
      <c r="C540" s="52" t="s">
        <v>27</v>
      </c>
      <c r="D540" s="52" t="s">
        <v>714</v>
      </c>
      <c r="E540" s="52" t="s">
        <v>25</v>
      </c>
      <c r="F540" s="100">
        <v>10000</v>
      </c>
    </row>
    <row r="541" spans="1:6" outlineLevel="3" x14ac:dyDescent="0.25">
      <c r="A541" s="49" t="s">
        <v>709</v>
      </c>
      <c r="B541" s="50" t="s">
        <v>710</v>
      </c>
      <c r="C541" s="50" t="s">
        <v>7</v>
      </c>
      <c r="D541" s="50" t="s">
        <v>145</v>
      </c>
      <c r="E541" s="50" t="s">
        <v>8</v>
      </c>
      <c r="F541" s="200">
        <f>F542</f>
        <v>1231275.2</v>
      </c>
    </row>
    <row r="542" spans="1:6" outlineLevel="3" x14ac:dyDescent="0.25">
      <c r="A542" s="51" t="s">
        <v>9</v>
      </c>
      <c r="B542" s="52" t="s">
        <v>710</v>
      </c>
      <c r="C542" s="52" t="s">
        <v>10</v>
      </c>
      <c r="D542" s="52" t="s">
        <v>145</v>
      </c>
      <c r="E542" s="52" t="s">
        <v>8</v>
      </c>
      <c r="F542" s="100">
        <f>F543+F558</f>
        <v>1231275.2</v>
      </c>
    </row>
    <row r="543" spans="1:6" ht="37.5" outlineLevel="3" x14ac:dyDescent="0.25">
      <c r="A543" s="51" t="s">
        <v>123</v>
      </c>
      <c r="B543" s="52" t="s">
        <v>710</v>
      </c>
      <c r="C543" s="52" t="s">
        <v>124</v>
      </c>
      <c r="D543" s="52" t="s">
        <v>145</v>
      </c>
      <c r="E543" s="52" t="s">
        <v>8</v>
      </c>
      <c r="F543" s="100">
        <f>F544</f>
        <v>1181708.2</v>
      </c>
    </row>
    <row r="544" spans="1:6" outlineLevel="3" x14ac:dyDescent="0.25">
      <c r="A544" s="96" t="s">
        <v>154</v>
      </c>
      <c r="B544" s="72" t="s">
        <v>710</v>
      </c>
      <c r="C544" s="72" t="s">
        <v>124</v>
      </c>
      <c r="D544" s="72" t="s">
        <v>146</v>
      </c>
      <c r="E544" s="72" t="s">
        <v>8</v>
      </c>
      <c r="F544" s="100">
        <f>F545+F548+F555</f>
        <v>1181708.2</v>
      </c>
    </row>
    <row r="545" spans="1:6" outlineLevel="3" x14ac:dyDescent="0.25">
      <c r="A545" s="51" t="s">
        <v>718</v>
      </c>
      <c r="B545" s="52" t="s">
        <v>710</v>
      </c>
      <c r="C545" s="52" t="s">
        <v>124</v>
      </c>
      <c r="D545" s="52" t="s">
        <v>713</v>
      </c>
      <c r="E545" s="52" t="s">
        <v>8</v>
      </c>
      <c r="F545" s="100">
        <f>F546</f>
        <v>564581.81999999995</v>
      </c>
    </row>
    <row r="546" spans="1:6" ht="56.25" outlineLevel="3" x14ac:dyDescent="0.25">
      <c r="A546" s="51" t="s">
        <v>14</v>
      </c>
      <c r="B546" s="52" t="s">
        <v>710</v>
      </c>
      <c r="C546" s="52" t="s">
        <v>124</v>
      </c>
      <c r="D546" s="52" t="s">
        <v>713</v>
      </c>
      <c r="E546" s="52" t="s">
        <v>15</v>
      </c>
      <c r="F546" s="100">
        <f>F547</f>
        <v>564581.81999999995</v>
      </c>
    </row>
    <row r="547" spans="1:6" outlineLevel="3" x14ac:dyDescent="0.25">
      <c r="A547" s="51" t="s">
        <v>16</v>
      </c>
      <c r="B547" s="52" t="s">
        <v>710</v>
      </c>
      <c r="C547" s="52" t="s">
        <v>124</v>
      </c>
      <c r="D547" s="52" t="s">
        <v>713</v>
      </c>
      <c r="E547" s="52" t="s">
        <v>17</v>
      </c>
      <c r="F547" s="100">
        <v>564581.81999999995</v>
      </c>
    </row>
    <row r="548" spans="1:6" ht="37.5" outlineLevel="3" x14ac:dyDescent="0.25">
      <c r="A548" s="51" t="s">
        <v>711</v>
      </c>
      <c r="B548" s="52" t="s">
        <v>710</v>
      </c>
      <c r="C548" s="52" t="s">
        <v>124</v>
      </c>
      <c r="D548" s="52" t="s">
        <v>714</v>
      </c>
      <c r="E548" s="52" t="s">
        <v>8</v>
      </c>
      <c r="F548" s="100">
        <f>F549+F551+F553</f>
        <v>546126.38</v>
      </c>
    </row>
    <row r="549" spans="1:6" ht="56.25" outlineLevel="3" x14ac:dyDescent="0.25">
      <c r="A549" s="51" t="s">
        <v>14</v>
      </c>
      <c r="B549" s="52" t="s">
        <v>710</v>
      </c>
      <c r="C549" s="52" t="s">
        <v>124</v>
      </c>
      <c r="D549" s="52" t="s">
        <v>714</v>
      </c>
      <c r="E549" s="52" t="s">
        <v>15</v>
      </c>
      <c r="F549" s="100">
        <f>F550</f>
        <v>484387.78</v>
      </c>
    </row>
    <row r="550" spans="1:6" outlineLevel="3" x14ac:dyDescent="0.25">
      <c r="A550" s="51" t="s">
        <v>16</v>
      </c>
      <c r="B550" s="52" t="s">
        <v>710</v>
      </c>
      <c r="C550" s="52" t="s">
        <v>124</v>
      </c>
      <c r="D550" s="52" t="s">
        <v>714</v>
      </c>
      <c r="E550" s="52" t="s">
        <v>17</v>
      </c>
      <c r="F550" s="100">
        <v>484387.78</v>
      </c>
    </row>
    <row r="551" spans="1:6" outlineLevel="3" x14ac:dyDescent="0.25">
      <c r="A551" s="51" t="s">
        <v>18</v>
      </c>
      <c r="B551" s="52" t="s">
        <v>710</v>
      </c>
      <c r="C551" s="52" t="s">
        <v>124</v>
      </c>
      <c r="D551" s="52" t="s">
        <v>714</v>
      </c>
      <c r="E551" s="52" t="s">
        <v>19</v>
      </c>
      <c r="F551" s="100">
        <f>F552</f>
        <v>58128.6</v>
      </c>
    </row>
    <row r="552" spans="1:6" ht="22.5" customHeight="1" outlineLevel="3" x14ac:dyDescent="0.25">
      <c r="A552" s="51" t="s">
        <v>20</v>
      </c>
      <c r="B552" s="52" t="s">
        <v>710</v>
      </c>
      <c r="C552" s="52" t="s">
        <v>124</v>
      </c>
      <c r="D552" s="52" t="s">
        <v>714</v>
      </c>
      <c r="E552" s="52" t="s">
        <v>21</v>
      </c>
      <c r="F552" s="100">
        <v>58128.6</v>
      </c>
    </row>
    <row r="553" spans="1:6" outlineLevel="3" x14ac:dyDescent="0.25">
      <c r="A553" s="51" t="s">
        <v>22</v>
      </c>
      <c r="B553" s="52" t="s">
        <v>710</v>
      </c>
      <c r="C553" s="52" t="s">
        <v>124</v>
      </c>
      <c r="D553" s="52" t="s">
        <v>714</v>
      </c>
      <c r="E553" s="52" t="s">
        <v>23</v>
      </c>
      <c r="F553" s="100">
        <f>F554</f>
        <v>3610</v>
      </c>
    </row>
    <row r="554" spans="1:6" outlineLevel="3" x14ac:dyDescent="0.25">
      <c r="A554" s="51" t="s">
        <v>24</v>
      </c>
      <c r="B554" s="52" t="s">
        <v>710</v>
      </c>
      <c r="C554" s="52" t="s">
        <v>124</v>
      </c>
      <c r="D554" s="52" t="s">
        <v>714</v>
      </c>
      <c r="E554" s="52" t="s">
        <v>25</v>
      </c>
      <c r="F554" s="100">
        <v>3610</v>
      </c>
    </row>
    <row r="555" spans="1:6" outlineLevel="3" x14ac:dyDescent="0.25">
      <c r="A555" s="51" t="s">
        <v>712</v>
      </c>
      <c r="B555" s="52" t="s">
        <v>710</v>
      </c>
      <c r="C555" s="52" t="s">
        <v>124</v>
      </c>
      <c r="D555" s="52" t="s">
        <v>715</v>
      </c>
      <c r="E555" s="52" t="s">
        <v>8</v>
      </c>
      <c r="F555" s="100">
        <f>F556</f>
        <v>71000</v>
      </c>
    </row>
    <row r="556" spans="1:6" ht="56.25" outlineLevel="3" x14ac:dyDescent="0.25">
      <c r="A556" s="51" t="s">
        <v>14</v>
      </c>
      <c r="B556" s="52" t="s">
        <v>710</v>
      </c>
      <c r="C556" s="52" t="s">
        <v>124</v>
      </c>
      <c r="D556" s="52" t="s">
        <v>715</v>
      </c>
      <c r="E556" s="52" t="s">
        <v>15</v>
      </c>
      <c r="F556" s="100">
        <f>F557</f>
        <v>71000</v>
      </c>
    </row>
    <row r="557" spans="1:6" outlineLevel="3" x14ac:dyDescent="0.25">
      <c r="A557" s="51" t="s">
        <v>16</v>
      </c>
      <c r="B557" s="52" t="s">
        <v>710</v>
      </c>
      <c r="C557" s="52" t="s">
        <v>124</v>
      </c>
      <c r="D557" s="52" t="s">
        <v>715</v>
      </c>
      <c r="E557" s="52" t="s">
        <v>17</v>
      </c>
      <c r="F557" s="100">
        <v>71000</v>
      </c>
    </row>
    <row r="558" spans="1:6" outlineLevel="3" x14ac:dyDescent="0.25">
      <c r="A558" s="51" t="s">
        <v>26</v>
      </c>
      <c r="B558" s="52" t="s">
        <v>710</v>
      </c>
      <c r="C558" s="52" t="s">
        <v>27</v>
      </c>
      <c r="D558" s="52" t="s">
        <v>145</v>
      </c>
      <c r="E558" s="52" t="s">
        <v>8</v>
      </c>
      <c r="F558" s="100">
        <f>F559</f>
        <v>49567</v>
      </c>
    </row>
    <row r="559" spans="1:6" ht="16.5" customHeight="1" outlineLevel="3" x14ac:dyDescent="0.25">
      <c r="A559" s="96" t="s">
        <v>154</v>
      </c>
      <c r="B559" s="52" t="s">
        <v>710</v>
      </c>
      <c r="C559" s="72" t="s">
        <v>27</v>
      </c>
      <c r="D559" s="72" t="s">
        <v>146</v>
      </c>
      <c r="E559" s="72" t="s">
        <v>8</v>
      </c>
      <c r="F559" s="100">
        <f>F560</f>
        <v>49567</v>
      </c>
    </row>
    <row r="560" spans="1:6" outlineLevel="3" x14ac:dyDescent="0.25">
      <c r="A560" s="51" t="s">
        <v>716</v>
      </c>
      <c r="B560" s="52" t="s">
        <v>710</v>
      </c>
      <c r="C560" s="52" t="s">
        <v>27</v>
      </c>
      <c r="D560" s="86">
        <v>9909970201</v>
      </c>
      <c r="E560" s="52" t="s">
        <v>8</v>
      </c>
      <c r="F560" s="100">
        <f>F561</f>
        <v>49567</v>
      </c>
    </row>
    <row r="561" spans="1:11" outlineLevel="3" x14ac:dyDescent="0.25">
      <c r="A561" s="51" t="s">
        <v>18</v>
      </c>
      <c r="B561" s="52" t="s">
        <v>710</v>
      </c>
      <c r="C561" s="52" t="s">
        <v>27</v>
      </c>
      <c r="D561" s="86">
        <v>9909970201</v>
      </c>
      <c r="E561" s="52" t="s">
        <v>19</v>
      </c>
      <c r="F561" s="100">
        <f>F562</f>
        <v>49567</v>
      </c>
    </row>
    <row r="562" spans="1:11" ht="24.75" customHeight="1" outlineLevel="3" x14ac:dyDescent="0.25">
      <c r="A562" s="51" t="s">
        <v>20</v>
      </c>
      <c r="B562" s="52" t="s">
        <v>710</v>
      </c>
      <c r="C562" s="52" t="s">
        <v>27</v>
      </c>
      <c r="D562" s="86">
        <v>9909970201</v>
      </c>
      <c r="E562" s="52" t="s">
        <v>21</v>
      </c>
      <c r="F562" s="100">
        <v>49567</v>
      </c>
    </row>
    <row r="563" spans="1:11" ht="20.25" customHeight="1" outlineLevel="3" x14ac:dyDescent="0.25">
      <c r="A563" s="49" t="s">
        <v>739</v>
      </c>
      <c r="B563" s="50" t="s">
        <v>740</v>
      </c>
      <c r="C563" s="50" t="s">
        <v>7</v>
      </c>
      <c r="D563" s="50" t="s">
        <v>145</v>
      </c>
      <c r="E563" s="203" t="s">
        <v>8</v>
      </c>
      <c r="F563" s="200">
        <f t="shared" ref="F563:F569" si="121">F564</f>
        <v>10000</v>
      </c>
    </row>
    <row r="564" spans="1:11" ht="20.25" customHeight="1" outlineLevel="3" x14ac:dyDescent="0.25">
      <c r="A564" s="96" t="s">
        <v>82</v>
      </c>
      <c r="B564" s="72" t="s">
        <v>740</v>
      </c>
      <c r="C564" s="72" t="s">
        <v>83</v>
      </c>
      <c r="D564" s="72" t="s">
        <v>145</v>
      </c>
      <c r="E564" s="204" t="s">
        <v>8</v>
      </c>
      <c r="F564" s="106">
        <f t="shared" si="121"/>
        <v>10000</v>
      </c>
    </row>
    <row r="565" spans="1:11" ht="21" customHeight="1" outlineLevel="3" x14ac:dyDescent="0.25">
      <c r="A565" s="51" t="s">
        <v>135</v>
      </c>
      <c r="B565" s="52" t="s">
        <v>740</v>
      </c>
      <c r="C565" s="52" t="s">
        <v>136</v>
      </c>
      <c r="D565" s="52" t="s">
        <v>145</v>
      </c>
      <c r="E565" s="205" t="s">
        <v>8</v>
      </c>
      <c r="F565" s="100">
        <f t="shared" si="121"/>
        <v>10000</v>
      </c>
    </row>
    <row r="566" spans="1:11" ht="20.25" customHeight="1" outlineLevel="3" x14ac:dyDescent="0.25">
      <c r="A566" s="96" t="s">
        <v>503</v>
      </c>
      <c r="B566" s="72" t="s">
        <v>740</v>
      </c>
      <c r="C566" s="72" t="s">
        <v>136</v>
      </c>
      <c r="D566" s="72" t="s">
        <v>160</v>
      </c>
      <c r="E566" s="204" t="s">
        <v>8</v>
      </c>
      <c r="F566" s="106">
        <f t="shared" si="121"/>
        <v>10000</v>
      </c>
    </row>
    <row r="567" spans="1:11" ht="21.75" customHeight="1" outlineLevel="3" x14ac:dyDescent="0.25">
      <c r="A567" s="54" t="s">
        <v>252</v>
      </c>
      <c r="B567" s="52" t="s">
        <v>740</v>
      </c>
      <c r="C567" s="52" t="s">
        <v>136</v>
      </c>
      <c r="D567" s="52" t="s">
        <v>271</v>
      </c>
      <c r="E567" s="205" t="s">
        <v>8</v>
      </c>
      <c r="F567" s="100">
        <f t="shared" si="121"/>
        <v>10000</v>
      </c>
    </row>
    <row r="568" spans="1:11" ht="21.75" customHeight="1" outlineLevel="3" x14ac:dyDescent="0.25">
      <c r="A568" s="51" t="s">
        <v>711</v>
      </c>
      <c r="B568" s="52" t="s">
        <v>740</v>
      </c>
      <c r="C568" s="52" t="s">
        <v>136</v>
      </c>
      <c r="D568" s="52" t="s">
        <v>741</v>
      </c>
      <c r="E568" s="205" t="s">
        <v>8</v>
      </c>
      <c r="F568" s="100">
        <f t="shared" si="121"/>
        <v>10000</v>
      </c>
    </row>
    <row r="569" spans="1:11" ht="21.75" customHeight="1" outlineLevel="3" x14ac:dyDescent="0.25">
      <c r="A569" s="51" t="s">
        <v>18</v>
      </c>
      <c r="B569" s="52" t="s">
        <v>740</v>
      </c>
      <c r="C569" s="52" t="s">
        <v>136</v>
      </c>
      <c r="D569" s="52" t="s">
        <v>741</v>
      </c>
      <c r="E569" s="205" t="s">
        <v>19</v>
      </c>
      <c r="F569" s="100">
        <f t="shared" si="121"/>
        <v>10000</v>
      </c>
    </row>
    <row r="570" spans="1:11" ht="21.75" customHeight="1" outlineLevel="3" x14ac:dyDescent="0.25">
      <c r="A570" s="51" t="s">
        <v>20</v>
      </c>
      <c r="B570" s="52" t="s">
        <v>740</v>
      </c>
      <c r="C570" s="52" t="s">
        <v>136</v>
      </c>
      <c r="D570" s="52" t="s">
        <v>741</v>
      </c>
      <c r="E570" s="205" t="s">
        <v>21</v>
      </c>
      <c r="F570" s="100">
        <v>10000</v>
      </c>
    </row>
    <row r="571" spans="1:11" s="3" customFormat="1" x14ac:dyDescent="0.3">
      <c r="A571" s="216" t="s">
        <v>137</v>
      </c>
      <c r="B571" s="216"/>
      <c r="C571" s="216"/>
      <c r="D571" s="216"/>
      <c r="E571" s="216"/>
      <c r="F571" s="112">
        <f>F14+F47+F375+F402+F522+F529+F541+F563</f>
        <v>844282864.45000005</v>
      </c>
      <c r="G571" s="9"/>
      <c r="H571" s="9"/>
      <c r="I571" s="9"/>
      <c r="J571" s="9"/>
      <c r="K571" s="9"/>
    </row>
    <row r="572" spans="1:11" s="3" customFormat="1" x14ac:dyDescent="0.3">
      <c r="A572" s="58"/>
      <c r="B572" s="58"/>
      <c r="C572" s="58"/>
      <c r="D572" s="58"/>
      <c r="E572" s="58"/>
      <c r="F572" s="112"/>
      <c r="G572" s="9"/>
      <c r="H572" s="9"/>
      <c r="I572" s="9"/>
      <c r="J572" s="9"/>
      <c r="K572" s="9"/>
    </row>
    <row r="573" spans="1:11" s="3" customFormat="1" x14ac:dyDescent="0.3">
      <c r="A573" s="58"/>
      <c r="B573" s="58"/>
      <c r="C573" s="58"/>
      <c r="D573" s="58"/>
      <c r="E573" s="58"/>
      <c r="F573" s="112"/>
      <c r="G573" s="9"/>
      <c r="H573" s="9"/>
      <c r="I573" s="9"/>
      <c r="J573" s="9"/>
      <c r="K573" s="9"/>
    </row>
    <row r="574" spans="1:11" s="3" customFormat="1" x14ac:dyDescent="0.3">
      <c r="A574" s="58"/>
      <c r="B574" s="58"/>
      <c r="C574" s="58"/>
      <c r="D574" s="58"/>
      <c r="E574" s="58"/>
      <c r="F574" s="112"/>
      <c r="G574" s="9"/>
      <c r="H574" s="9"/>
      <c r="I574" s="9"/>
      <c r="J574" s="9"/>
      <c r="K574" s="9"/>
    </row>
    <row r="575" spans="1:11" s="3" customFormat="1" x14ac:dyDescent="0.3">
      <c r="A575" s="58"/>
      <c r="B575" s="58"/>
      <c r="C575" s="58"/>
      <c r="D575" s="58"/>
      <c r="E575" s="58"/>
      <c r="F575" s="112"/>
      <c r="G575" s="9"/>
      <c r="H575" s="9"/>
      <c r="I575" s="9"/>
      <c r="J575" s="9"/>
      <c r="K575" s="9"/>
    </row>
    <row r="576" spans="1:11" s="3" customFormat="1" x14ac:dyDescent="0.3">
      <c r="A576" s="58"/>
      <c r="B576" s="58"/>
      <c r="C576" s="58"/>
      <c r="D576" s="58"/>
      <c r="E576" s="58"/>
      <c r="F576" s="112"/>
      <c r="G576" s="9"/>
      <c r="H576" s="9"/>
      <c r="I576" s="9"/>
      <c r="J576" s="9"/>
      <c r="K576" s="9"/>
    </row>
    <row r="577" spans="3:6" x14ac:dyDescent="0.3">
      <c r="C577" s="59"/>
      <c r="D577" s="59"/>
      <c r="E577" s="59"/>
    </row>
    <row r="578" spans="3:6" x14ac:dyDescent="0.3">
      <c r="C578" s="61"/>
      <c r="F578" s="113"/>
    </row>
    <row r="579" spans="3:6" x14ac:dyDescent="0.3">
      <c r="C579" s="61"/>
      <c r="F579" s="113"/>
    </row>
    <row r="580" spans="3:6" x14ac:dyDescent="0.3">
      <c r="C580" s="61"/>
      <c r="F580" s="113"/>
    </row>
    <row r="581" spans="3:6" x14ac:dyDescent="0.3">
      <c r="C581" s="61"/>
      <c r="F581" s="113"/>
    </row>
    <row r="582" spans="3:6" x14ac:dyDescent="0.3">
      <c r="C582" s="61"/>
      <c r="F582" s="113"/>
    </row>
    <row r="583" spans="3:6" x14ac:dyDescent="0.3">
      <c r="C583" s="61"/>
      <c r="F583" s="113"/>
    </row>
    <row r="584" spans="3:6" x14ac:dyDescent="0.3">
      <c r="C584" s="61"/>
      <c r="F584" s="113"/>
    </row>
    <row r="585" spans="3:6" x14ac:dyDescent="0.3">
      <c r="C585" s="61"/>
      <c r="F585" s="113"/>
    </row>
    <row r="586" spans="3:6" x14ac:dyDescent="0.3">
      <c r="C586" s="61"/>
      <c r="F586" s="113"/>
    </row>
    <row r="587" spans="3:6" x14ac:dyDescent="0.3">
      <c r="C587" s="61"/>
      <c r="F587" s="113"/>
    </row>
    <row r="588" spans="3:6" x14ac:dyDescent="0.3">
      <c r="C588" s="61"/>
      <c r="F588" s="113"/>
    </row>
    <row r="589" spans="3:6" x14ac:dyDescent="0.3">
      <c r="C589" s="61"/>
      <c r="F589" s="113"/>
    </row>
    <row r="590" spans="3:6" x14ac:dyDescent="0.3">
      <c r="C590" s="61"/>
      <c r="F590" s="113"/>
    </row>
    <row r="591" spans="3:6" x14ac:dyDescent="0.3">
      <c r="C591" s="61"/>
    </row>
    <row r="592" spans="3:6" x14ac:dyDescent="0.3">
      <c r="D592" s="61"/>
      <c r="F592" s="113"/>
    </row>
    <row r="593" spans="4:6" x14ac:dyDescent="0.3">
      <c r="D593" s="61"/>
      <c r="F593" s="113"/>
    </row>
    <row r="594" spans="4:6" x14ac:dyDescent="0.3">
      <c r="D594" s="61"/>
      <c r="F594" s="113"/>
    </row>
    <row r="595" spans="4:6" x14ac:dyDescent="0.3">
      <c r="D595" s="61"/>
      <c r="F595" s="113"/>
    </row>
    <row r="596" spans="4:6" x14ac:dyDescent="0.3">
      <c r="D596" s="61"/>
      <c r="F596" s="113"/>
    </row>
    <row r="597" spans="4:6" x14ac:dyDescent="0.3">
      <c r="D597" s="61"/>
      <c r="F597" s="113"/>
    </row>
    <row r="598" spans="4:6" x14ac:dyDescent="0.3">
      <c r="D598" s="61"/>
      <c r="F598" s="113"/>
    </row>
    <row r="599" spans="4:6" x14ac:dyDescent="0.3">
      <c r="D599" s="61"/>
      <c r="F599" s="113"/>
    </row>
    <row r="600" spans="4:6" x14ac:dyDescent="0.3">
      <c r="D600" s="61"/>
      <c r="F600" s="113"/>
    </row>
    <row r="601" spans="4:6" x14ac:dyDescent="0.3">
      <c r="D601" s="61"/>
      <c r="F601" s="113"/>
    </row>
    <row r="602" spans="4:6" x14ac:dyDescent="0.3">
      <c r="D602" s="61"/>
      <c r="F602" s="113"/>
    </row>
    <row r="603" spans="4:6" x14ac:dyDescent="0.3">
      <c r="D603" s="61"/>
      <c r="F603" s="113"/>
    </row>
    <row r="604" spans="4:6" x14ac:dyDescent="0.3">
      <c r="D604" s="61"/>
      <c r="F604" s="113"/>
    </row>
    <row r="605" spans="4:6" x14ac:dyDescent="0.3">
      <c r="D605" s="61"/>
      <c r="F605" s="113"/>
    </row>
    <row r="606" spans="4:6" x14ac:dyDescent="0.3">
      <c r="D606" s="61"/>
      <c r="F606" s="113"/>
    </row>
    <row r="607" spans="4:6" x14ac:dyDescent="0.3">
      <c r="D607" s="61"/>
      <c r="F607" s="113"/>
    </row>
    <row r="608" spans="4:6" x14ac:dyDescent="0.3">
      <c r="D608" s="61"/>
      <c r="F608" s="113"/>
    </row>
    <row r="609" spans="4:6" x14ac:dyDescent="0.3">
      <c r="D609" s="61"/>
      <c r="F609" s="113"/>
    </row>
    <row r="610" spans="4:6" x14ac:dyDescent="0.3">
      <c r="D610" s="61"/>
      <c r="F610" s="113"/>
    </row>
    <row r="611" spans="4:6" x14ac:dyDescent="0.3">
      <c r="D611" s="61"/>
    </row>
    <row r="612" spans="4:6" x14ac:dyDescent="0.3">
      <c r="D612" s="61"/>
    </row>
    <row r="613" spans="4:6" x14ac:dyDescent="0.3">
      <c r="D613" s="61"/>
      <c r="F613" s="113"/>
    </row>
    <row r="618" spans="4:6" x14ac:dyDescent="0.3">
      <c r="F618" s="81"/>
    </row>
    <row r="619" spans="4:6" x14ac:dyDescent="0.3">
      <c r="F619" s="81"/>
    </row>
  </sheetData>
  <autoFilter ref="A13:K571"/>
  <mergeCells count="4">
    <mergeCell ref="A10:F10"/>
    <mergeCell ref="A9:F9"/>
    <mergeCell ref="A571:E571"/>
    <mergeCell ref="A11:F1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"/>
  <sheetViews>
    <sheetView view="pageBreakPreview" zoomScale="96" zoomScaleNormal="100" zoomScaleSheetLayoutView="96" workbookViewId="0">
      <selection activeCell="F13" sqref="F13"/>
    </sheetView>
  </sheetViews>
  <sheetFormatPr defaultRowHeight="18.75" outlineLevelRow="7" x14ac:dyDescent="0.3"/>
  <cols>
    <col min="1" max="1" width="88.71093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0" customWidth="1"/>
    <col min="7" max="7" width="19.85546875" style="17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93" t="s">
        <v>568</v>
      </c>
    </row>
    <row r="2" spans="1:8" x14ac:dyDescent="0.3">
      <c r="G2" s="93" t="s">
        <v>393</v>
      </c>
    </row>
    <row r="3" spans="1:8" x14ac:dyDescent="0.3">
      <c r="G3" s="93" t="s">
        <v>708</v>
      </c>
    </row>
    <row r="5" spans="1:8" x14ac:dyDescent="0.3">
      <c r="G5" s="93" t="s">
        <v>616</v>
      </c>
    </row>
    <row r="6" spans="1:8" x14ac:dyDescent="0.3">
      <c r="G6" s="93" t="s">
        <v>559</v>
      </c>
    </row>
    <row r="7" spans="1:8" x14ac:dyDescent="0.3">
      <c r="G7" s="93" t="s">
        <v>560</v>
      </c>
    </row>
    <row r="8" spans="1:8" x14ac:dyDescent="0.3">
      <c r="G8" s="93" t="s">
        <v>561</v>
      </c>
    </row>
    <row r="9" spans="1:8" s="1" customFormat="1" x14ac:dyDescent="0.3">
      <c r="A9" s="215" t="s">
        <v>285</v>
      </c>
      <c r="B9" s="215"/>
      <c r="C9" s="215"/>
      <c r="D9" s="215"/>
      <c r="E9" s="215"/>
      <c r="F9" s="215"/>
      <c r="G9" s="215"/>
    </row>
    <row r="10" spans="1:8" s="1" customFormat="1" x14ac:dyDescent="0.3">
      <c r="A10" s="214" t="s">
        <v>617</v>
      </c>
      <c r="B10" s="214"/>
      <c r="C10" s="214"/>
      <c r="D10" s="214"/>
      <c r="E10" s="214"/>
      <c r="F10" s="214"/>
      <c r="G10" s="214"/>
    </row>
    <row r="11" spans="1:8" s="1" customFormat="1" x14ac:dyDescent="0.3">
      <c r="A11" s="44"/>
      <c r="B11" s="148"/>
      <c r="C11" s="148"/>
      <c r="D11" s="148"/>
      <c r="E11" s="148"/>
      <c r="F11" s="62"/>
      <c r="G11" s="77" t="s">
        <v>508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68" t="s">
        <v>566</v>
      </c>
      <c r="G12" s="168" t="s">
        <v>567</v>
      </c>
    </row>
    <row r="13" spans="1:8" s="3" customFormat="1" ht="37.5" x14ac:dyDescent="0.25">
      <c r="A13" s="51" t="s">
        <v>5</v>
      </c>
      <c r="B13" s="50" t="s">
        <v>6</v>
      </c>
      <c r="C13" s="50" t="s">
        <v>7</v>
      </c>
      <c r="D13" s="50" t="s">
        <v>145</v>
      </c>
      <c r="E13" s="50" t="s">
        <v>8</v>
      </c>
      <c r="F13" s="107">
        <f>F14+F35</f>
        <v>26921260</v>
      </c>
      <c r="G13" s="107">
        <f>G14+G35</f>
        <v>26074860</v>
      </c>
      <c r="H13" s="169"/>
    </row>
    <row r="14" spans="1:8" outlineLevel="1" x14ac:dyDescent="0.25">
      <c r="A14" s="51" t="s">
        <v>9</v>
      </c>
      <c r="B14" s="52" t="s">
        <v>6</v>
      </c>
      <c r="C14" s="52" t="s">
        <v>10</v>
      </c>
      <c r="D14" s="52" t="s">
        <v>145</v>
      </c>
      <c r="E14" s="52" t="s">
        <v>8</v>
      </c>
      <c r="F14" s="103">
        <f t="shared" ref="F14:G14" si="0">F15+F24</f>
        <v>7074860</v>
      </c>
      <c r="G14" s="103">
        <f t="shared" si="0"/>
        <v>7074860</v>
      </c>
      <c r="H14" s="170"/>
    </row>
    <row r="15" spans="1:8" ht="37.5" outlineLevel="2" x14ac:dyDescent="0.25">
      <c r="A15" s="51" t="s">
        <v>11</v>
      </c>
      <c r="B15" s="52" t="s">
        <v>6</v>
      </c>
      <c r="C15" s="52" t="s">
        <v>12</v>
      </c>
      <c r="D15" s="52" t="s">
        <v>145</v>
      </c>
      <c r="E15" s="52" t="s">
        <v>8</v>
      </c>
      <c r="F15" s="103">
        <f t="shared" ref="F15:G16" si="1">F16</f>
        <v>6529609</v>
      </c>
      <c r="G15" s="103">
        <f t="shared" si="1"/>
        <v>6529609</v>
      </c>
      <c r="H15" s="170"/>
    </row>
    <row r="16" spans="1:8" ht="18.75" customHeight="1" outlineLevel="4" x14ac:dyDescent="0.25">
      <c r="A16" s="51" t="s">
        <v>154</v>
      </c>
      <c r="B16" s="52" t="s">
        <v>6</v>
      </c>
      <c r="C16" s="52" t="s">
        <v>12</v>
      </c>
      <c r="D16" s="52" t="s">
        <v>146</v>
      </c>
      <c r="E16" s="52" t="s">
        <v>8</v>
      </c>
      <c r="F16" s="103">
        <f t="shared" si="1"/>
        <v>6529609</v>
      </c>
      <c r="G16" s="103">
        <f t="shared" si="1"/>
        <v>6529609</v>
      </c>
      <c r="H16" s="170"/>
    </row>
    <row r="17" spans="1:8" ht="37.5" outlineLevel="5" x14ac:dyDescent="0.25">
      <c r="A17" s="51" t="s">
        <v>13</v>
      </c>
      <c r="B17" s="52" t="s">
        <v>6</v>
      </c>
      <c r="C17" s="52" t="s">
        <v>12</v>
      </c>
      <c r="D17" s="52" t="s">
        <v>147</v>
      </c>
      <c r="E17" s="52" t="s">
        <v>8</v>
      </c>
      <c r="F17" s="103">
        <f t="shared" ref="F17:G17" si="2">F18+F20+F22</f>
        <v>6529609</v>
      </c>
      <c r="G17" s="103">
        <f t="shared" si="2"/>
        <v>6529609</v>
      </c>
      <c r="H17" s="170"/>
    </row>
    <row r="18" spans="1:8" ht="57.75" customHeight="1" outlineLevel="6" x14ac:dyDescent="0.25">
      <c r="A18" s="51" t="s">
        <v>14</v>
      </c>
      <c r="B18" s="52" t="s">
        <v>6</v>
      </c>
      <c r="C18" s="52" t="s">
        <v>12</v>
      </c>
      <c r="D18" s="52" t="s">
        <v>147</v>
      </c>
      <c r="E18" s="52" t="s">
        <v>15</v>
      </c>
      <c r="F18" s="103">
        <f t="shared" ref="F18:G18" si="3">F19</f>
        <v>6358209</v>
      </c>
      <c r="G18" s="103">
        <f t="shared" si="3"/>
        <v>6358209</v>
      </c>
      <c r="H18" s="170"/>
    </row>
    <row r="19" spans="1:8" ht="18.75" customHeight="1" outlineLevel="7" x14ac:dyDescent="0.25">
      <c r="A19" s="51" t="s">
        <v>16</v>
      </c>
      <c r="B19" s="52" t="s">
        <v>6</v>
      </c>
      <c r="C19" s="52" t="s">
        <v>12</v>
      </c>
      <c r="D19" s="52" t="s">
        <v>147</v>
      </c>
      <c r="E19" s="52" t="s">
        <v>17</v>
      </c>
      <c r="F19" s="104">
        <v>6358209</v>
      </c>
      <c r="G19" s="100">
        <v>6358209</v>
      </c>
      <c r="H19" s="170"/>
    </row>
    <row r="20" spans="1:8" ht="19.5" customHeight="1" outlineLevel="6" x14ac:dyDescent="0.25">
      <c r="A20" s="51" t="s">
        <v>18</v>
      </c>
      <c r="B20" s="52" t="s">
        <v>6</v>
      </c>
      <c r="C20" s="52" t="s">
        <v>12</v>
      </c>
      <c r="D20" s="52" t="s">
        <v>147</v>
      </c>
      <c r="E20" s="52" t="s">
        <v>19</v>
      </c>
      <c r="F20" s="103">
        <f t="shared" ref="F20:G20" si="4">F21</f>
        <v>170400</v>
      </c>
      <c r="G20" s="103">
        <f t="shared" si="4"/>
        <v>170400</v>
      </c>
      <c r="H20" s="170"/>
    </row>
    <row r="21" spans="1:8" ht="37.5" outlineLevel="7" x14ac:dyDescent="0.25">
      <c r="A21" s="51" t="s">
        <v>20</v>
      </c>
      <c r="B21" s="52" t="s">
        <v>6</v>
      </c>
      <c r="C21" s="52" t="s">
        <v>12</v>
      </c>
      <c r="D21" s="52" t="s">
        <v>147</v>
      </c>
      <c r="E21" s="52" t="s">
        <v>21</v>
      </c>
      <c r="F21" s="100">
        <v>170400</v>
      </c>
      <c r="G21" s="100">
        <v>170400</v>
      </c>
      <c r="H21" s="170"/>
    </row>
    <row r="22" spans="1:8" outlineLevel="6" x14ac:dyDescent="0.25">
      <c r="A22" s="51" t="s">
        <v>22</v>
      </c>
      <c r="B22" s="52" t="s">
        <v>6</v>
      </c>
      <c r="C22" s="52" t="s">
        <v>12</v>
      </c>
      <c r="D22" s="52" t="s">
        <v>147</v>
      </c>
      <c r="E22" s="52" t="s">
        <v>23</v>
      </c>
      <c r="F22" s="103">
        <f t="shared" ref="F22" si="5">F23</f>
        <v>1000</v>
      </c>
      <c r="G22" s="103">
        <f>G23</f>
        <v>1000</v>
      </c>
      <c r="H22" s="170"/>
    </row>
    <row r="23" spans="1:8" outlineLevel="7" x14ac:dyDescent="0.25">
      <c r="A23" s="51" t="s">
        <v>24</v>
      </c>
      <c r="B23" s="52" t="s">
        <v>6</v>
      </c>
      <c r="C23" s="52" t="s">
        <v>12</v>
      </c>
      <c r="D23" s="52" t="s">
        <v>147</v>
      </c>
      <c r="E23" s="52" t="s">
        <v>25</v>
      </c>
      <c r="F23" s="100">
        <v>1000</v>
      </c>
      <c r="G23" s="100">
        <v>1000</v>
      </c>
      <c r="H23" s="170"/>
    </row>
    <row r="24" spans="1:8" outlineLevel="2" x14ac:dyDescent="0.25">
      <c r="A24" s="51" t="s">
        <v>26</v>
      </c>
      <c r="B24" s="52" t="s">
        <v>6</v>
      </c>
      <c r="C24" s="52" t="s">
        <v>27</v>
      </c>
      <c r="D24" s="52" t="s">
        <v>145</v>
      </c>
      <c r="E24" s="52" t="s">
        <v>8</v>
      </c>
      <c r="F24" s="103">
        <f t="shared" ref="F24:G24" si="6">F25+F30</f>
        <v>545251</v>
      </c>
      <c r="G24" s="103">
        <f t="shared" si="6"/>
        <v>545251</v>
      </c>
      <c r="H24" s="170"/>
    </row>
    <row r="25" spans="1:8" ht="37.5" outlineLevel="3" x14ac:dyDescent="0.25">
      <c r="A25" s="96" t="s">
        <v>529</v>
      </c>
      <c r="B25" s="72" t="s">
        <v>6</v>
      </c>
      <c r="C25" s="72" t="s">
        <v>27</v>
      </c>
      <c r="D25" s="72" t="s">
        <v>148</v>
      </c>
      <c r="E25" s="72" t="s">
        <v>8</v>
      </c>
      <c r="F25" s="105">
        <f t="shared" ref="F25:G28" si="7">F26</f>
        <v>30000</v>
      </c>
      <c r="G25" s="105">
        <f t="shared" si="7"/>
        <v>30000</v>
      </c>
      <c r="H25" s="170"/>
    </row>
    <row r="26" spans="1:8" ht="37.5" outlineLevel="4" x14ac:dyDescent="0.25">
      <c r="A26" s="51" t="s">
        <v>399</v>
      </c>
      <c r="B26" s="52" t="s">
        <v>6</v>
      </c>
      <c r="C26" s="52" t="s">
        <v>27</v>
      </c>
      <c r="D26" s="52" t="s">
        <v>400</v>
      </c>
      <c r="E26" s="52" t="s">
        <v>8</v>
      </c>
      <c r="F26" s="103">
        <f t="shared" si="7"/>
        <v>30000</v>
      </c>
      <c r="G26" s="103">
        <f t="shared" si="7"/>
        <v>30000</v>
      </c>
      <c r="H26" s="170"/>
    </row>
    <row r="27" spans="1:8" outlineLevel="5" x14ac:dyDescent="0.25">
      <c r="A27" s="97" t="s">
        <v>412</v>
      </c>
      <c r="B27" s="52" t="s">
        <v>6</v>
      </c>
      <c r="C27" s="52" t="s">
        <v>27</v>
      </c>
      <c r="D27" s="52" t="s">
        <v>401</v>
      </c>
      <c r="E27" s="52" t="s">
        <v>8</v>
      </c>
      <c r="F27" s="103">
        <f t="shared" si="7"/>
        <v>30000</v>
      </c>
      <c r="G27" s="103">
        <f t="shared" si="7"/>
        <v>30000</v>
      </c>
      <c r="H27" s="170"/>
    </row>
    <row r="28" spans="1:8" ht="20.25" customHeight="1" outlineLevel="6" x14ac:dyDescent="0.25">
      <c r="A28" s="51" t="s">
        <v>18</v>
      </c>
      <c r="B28" s="52" t="s">
        <v>6</v>
      </c>
      <c r="C28" s="52" t="s">
        <v>27</v>
      </c>
      <c r="D28" s="52" t="s">
        <v>401</v>
      </c>
      <c r="E28" s="52" t="s">
        <v>19</v>
      </c>
      <c r="F28" s="103">
        <f t="shared" si="7"/>
        <v>30000</v>
      </c>
      <c r="G28" s="103">
        <f t="shared" si="7"/>
        <v>30000</v>
      </c>
      <c r="H28" s="170"/>
    </row>
    <row r="29" spans="1:8" ht="37.5" outlineLevel="7" x14ac:dyDescent="0.25">
      <c r="A29" s="51" t="s">
        <v>20</v>
      </c>
      <c r="B29" s="52" t="s">
        <v>6</v>
      </c>
      <c r="C29" s="52" t="s">
        <v>27</v>
      </c>
      <c r="D29" s="52" t="s">
        <v>401</v>
      </c>
      <c r="E29" s="52" t="s">
        <v>21</v>
      </c>
      <c r="F29" s="103">
        <v>30000</v>
      </c>
      <c r="G29" s="100">
        <v>30000</v>
      </c>
      <c r="H29" s="170"/>
    </row>
    <row r="30" spans="1:8" ht="41.25" customHeight="1" outlineLevel="5" x14ac:dyDescent="0.25">
      <c r="A30" s="88" t="s">
        <v>544</v>
      </c>
      <c r="B30" s="52" t="s">
        <v>6</v>
      </c>
      <c r="C30" s="52" t="s">
        <v>27</v>
      </c>
      <c r="D30" s="72" t="s">
        <v>402</v>
      </c>
      <c r="E30" s="72" t="s">
        <v>8</v>
      </c>
      <c r="F30" s="106">
        <f t="shared" ref="F30:G33" si="8">F31</f>
        <v>515251</v>
      </c>
      <c r="G30" s="106">
        <f t="shared" si="8"/>
        <v>515251</v>
      </c>
      <c r="H30" s="170"/>
    </row>
    <row r="31" spans="1:8" ht="37.5" outlineLevel="6" x14ac:dyDescent="0.25">
      <c r="A31" s="98" t="s">
        <v>294</v>
      </c>
      <c r="B31" s="52" t="s">
        <v>6</v>
      </c>
      <c r="C31" s="52" t="s">
        <v>27</v>
      </c>
      <c r="D31" s="52" t="s">
        <v>404</v>
      </c>
      <c r="E31" s="52" t="s">
        <v>8</v>
      </c>
      <c r="F31" s="100">
        <f t="shared" si="8"/>
        <v>515251</v>
      </c>
      <c r="G31" s="100">
        <f t="shared" si="8"/>
        <v>515251</v>
      </c>
      <c r="H31" s="170"/>
    </row>
    <row r="32" spans="1:8" ht="37.5" outlineLevel="7" x14ac:dyDescent="0.25">
      <c r="A32" s="51" t="s">
        <v>28</v>
      </c>
      <c r="B32" s="52" t="s">
        <v>6</v>
      </c>
      <c r="C32" s="52" t="s">
        <v>27</v>
      </c>
      <c r="D32" s="52" t="s">
        <v>420</v>
      </c>
      <c r="E32" s="52" t="s">
        <v>8</v>
      </c>
      <c r="F32" s="103">
        <f t="shared" si="8"/>
        <v>515251</v>
      </c>
      <c r="G32" s="103">
        <f t="shared" si="8"/>
        <v>515251</v>
      </c>
      <c r="H32" s="170"/>
    </row>
    <row r="33" spans="1:9" ht="18.75" customHeight="1" outlineLevel="7" x14ac:dyDescent="0.25">
      <c r="A33" s="51" t="s">
        <v>18</v>
      </c>
      <c r="B33" s="52" t="s">
        <v>6</v>
      </c>
      <c r="C33" s="52" t="s">
        <v>27</v>
      </c>
      <c r="D33" s="52" t="s">
        <v>420</v>
      </c>
      <c r="E33" s="52" t="s">
        <v>19</v>
      </c>
      <c r="F33" s="103">
        <f t="shared" si="8"/>
        <v>515251</v>
      </c>
      <c r="G33" s="103">
        <f t="shared" si="8"/>
        <v>515251</v>
      </c>
      <c r="H33" s="170"/>
    </row>
    <row r="34" spans="1:9" ht="37.5" outlineLevel="7" x14ac:dyDescent="0.25">
      <c r="A34" s="51" t="s">
        <v>20</v>
      </c>
      <c r="B34" s="52" t="s">
        <v>6</v>
      </c>
      <c r="C34" s="52" t="s">
        <v>27</v>
      </c>
      <c r="D34" s="52" t="s">
        <v>420</v>
      </c>
      <c r="E34" s="52" t="s">
        <v>21</v>
      </c>
      <c r="F34" s="100">
        <v>515251</v>
      </c>
      <c r="G34" s="103">
        <v>515251</v>
      </c>
      <c r="H34" s="170"/>
    </row>
    <row r="35" spans="1:9" ht="56.25" outlineLevel="3" x14ac:dyDescent="0.25">
      <c r="A35" s="51" t="s">
        <v>31</v>
      </c>
      <c r="B35" s="52" t="s">
        <v>6</v>
      </c>
      <c r="C35" s="52" t="s">
        <v>32</v>
      </c>
      <c r="D35" s="52" t="s">
        <v>145</v>
      </c>
      <c r="E35" s="52" t="s">
        <v>8</v>
      </c>
      <c r="F35" s="103">
        <f t="shared" ref="F35:G37" si="9">F36</f>
        <v>19846400</v>
      </c>
      <c r="G35" s="103">
        <f t="shared" si="9"/>
        <v>19000000</v>
      </c>
      <c r="H35" s="170"/>
    </row>
    <row r="36" spans="1:9" ht="37.5" outlineLevel="5" x14ac:dyDescent="0.25">
      <c r="A36" s="51" t="s">
        <v>33</v>
      </c>
      <c r="B36" s="52" t="s">
        <v>6</v>
      </c>
      <c r="C36" s="52" t="s">
        <v>34</v>
      </c>
      <c r="D36" s="52" t="s">
        <v>145</v>
      </c>
      <c r="E36" s="52" t="s">
        <v>8</v>
      </c>
      <c r="F36" s="103">
        <f t="shared" si="9"/>
        <v>19846400</v>
      </c>
      <c r="G36" s="103">
        <f t="shared" si="9"/>
        <v>19000000</v>
      </c>
      <c r="H36" s="170"/>
    </row>
    <row r="37" spans="1:9" ht="56.25" outlineLevel="6" x14ac:dyDescent="0.25">
      <c r="A37" s="88" t="s">
        <v>534</v>
      </c>
      <c r="B37" s="72" t="s">
        <v>6</v>
      </c>
      <c r="C37" s="72" t="s">
        <v>34</v>
      </c>
      <c r="D37" s="72" t="s">
        <v>406</v>
      </c>
      <c r="E37" s="72" t="s">
        <v>8</v>
      </c>
      <c r="F37" s="105">
        <f t="shared" si="9"/>
        <v>19846400</v>
      </c>
      <c r="G37" s="105">
        <f t="shared" si="9"/>
        <v>19000000</v>
      </c>
      <c r="H37" s="170"/>
    </row>
    <row r="38" spans="1:9" ht="37.5" outlineLevel="7" x14ac:dyDescent="0.25">
      <c r="A38" s="54" t="s">
        <v>257</v>
      </c>
      <c r="B38" s="52" t="s">
        <v>6</v>
      </c>
      <c r="C38" s="52" t="s">
        <v>34</v>
      </c>
      <c r="D38" s="52" t="s">
        <v>407</v>
      </c>
      <c r="E38" s="52" t="s">
        <v>8</v>
      </c>
      <c r="F38" s="103">
        <f t="shared" ref="F38:G38" si="10">F39+F42</f>
        <v>19846400</v>
      </c>
      <c r="G38" s="103">
        <f t="shared" si="10"/>
        <v>19000000</v>
      </c>
      <c r="H38" s="170"/>
    </row>
    <row r="39" spans="1:9" ht="21" customHeight="1" outlineLevel="7" x14ac:dyDescent="0.25">
      <c r="A39" s="51" t="s">
        <v>408</v>
      </c>
      <c r="B39" s="52" t="s">
        <v>6</v>
      </c>
      <c r="C39" s="52" t="s">
        <v>34</v>
      </c>
      <c r="D39" s="52" t="s">
        <v>409</v>
      </c>
      <c r="E39" s="52" t="s">
        <v>8</v>
      </c>
      <c r="F39" s="103">
        <f t="shared" ref="F39:G40" si="11">F40</f>
        <v>1454950</v>
      </c>
      <c r="G39" s="103">
        <f t="shared" si="11"/>
        <v>608550</v>
      </c>
      <c r="H39" s="170"/>
    </row>
    <row r="40" spans="1:9" outlineLevel="7" x14ac:dyDescent="0.25">
      <c r="A40" s="51" t="s">
        <v>29</v>
      </c>
      <c r="B40" s="52" t="s">
        <v>6</v>
      </c>
      <c r="C40" s="52" t="s">
        <v>34</v>
      </c>
      <c r="D40" s="52" t="s">
        <v>409</v>
      </c>
      <c r="E40" s="52" t="s">
        <v>30</v>
      </c>
      <c r="F40" s="103">
        <f t="shared" si="11"/>
        <v>1454950</v>
      </c>
      <c r="G40" s="103">
        <f t="shared" si="11"/>
        <v>608550</v>
      </c>
      <c r="H40" s="170"/>
    </row>
    <row r="41" spans="1:9" outlineLevel="7" x14ac:dyDescent="0.25">
      <c r="A41" s="51" t="s">
        <v>35</v>
      </c>
      <c r="B41" s="52" t="s">
        <v>6</v>
      </c>
      <c r="C41" s="52" t="s">
        <v>34</v>
      </c>
      <c r="D41" s="52" t="s">
        <v>409</v>
      </c>
      <c r="E41" s="52" t="s">
        <v>36</v>
      </c>
      <c r="F41" s="100">
        <v>1454950</v>
      </c>
      <c r="G41" s="100">
        <v>608550</v>
      </c>
      <c r="H41" s="170"/>
    </row>
    <row r="42" spans="1:9" s="3" customFormat="1" ht="75" x14ac:dyDescent="0.25">
      <c r="A42" s="51" t="s">
        <v>410</v>
      </c>
      <c r="B42" s="52" t="s">
        <v>6</v>
      </c>
      <c r="C42" s="52" t="s">
        <v>34</v>
      </c>
      <c r="D42" s="52" t="s">
        <v>411</v>
      </c>
      <c r="E42" s="52" t="s">
        <v>8</v>
      </c>
      <c r="F42" s="100">
        <f t="shared" ref="F42:G43" si="12">F43</f>
        <v>18391450</v>
      </c>
      <c r="G42" s="100">
        <f t="shared" si="12"/>
        <v>18391450</v>
      </c>
      <c r="H42" s="169"/>
      <c r="I42" s="9"/>
    </row>
    <row r="43" spans="1:9" outlineLevel="1" x14ac:dyDescent="0.25">
      <c r="A43" s="51" t="s">
        <v>29</v>
      </c>
      <c r="B43" s="52" t="s">
        <v>6</v>
      </c>
      <c r="C43" s="52" t="s">
        <v>34</v>
      </c>
      <c r="D43" s="52" t="s">
        <v>411</v>
      </c>
      <c r="E43" s="52" t="s">
        <v>30</v>
      </c>
      <c r="F43" s="100">
        <f t="shared" si="12"/>
        <v>18391450</v>
      </c>
      <c r="G43" s="100">
        <f t="shared" si="12"/>
        <v>18391450</v>
      </c>
      <c r="H43" s="170"/>
    </row>
    <row r="44" spans="1:9" outlineLevel="2" x14ac:dyDescent="0.25">
      <c r="A44" s="51" t="s">
        <v>35</v>
      </c>
      <c r="B44" s="52" t="s">
        <v>6</v>
      </c>
      <c r="C44" s="52" t="s">
        <v>34</v>
      </c>
      <c r="D44" s="52" t="s">
        <v>411</v>
      </c>
      <c r="E44" s="52" t="s">
        <v>36</v>
      </c>
      <c r="F44" s="100">
        <v>18391450</v>
      </c>
      <c r="G44" s="103">
        <v>18391450</v>
      </c>
      <c r="H44" s="170"/>
    </row>
    <row r="45" spans="1:9" ht="18.75" customHeight="1" outlineLevel="3" x14ac:dyDescent="0.25">
      <c r="A45" s="51" t="s">
        <v>37</v>
      </c>
      <c r="B45" s="50" t="s">
        <v>38</v>
      </c>
      <c r="C45" s="50" t="s">
        <v>7</v>
      </c>
      <c r="D45" s="50" t="s">
        <v>145</v>
      </c>
      <c r="E45" s="50" t="s">
        <v>8</v>
      </c>
      <c r="F45" s="107">
        <f>F46+F143+F181+F225+F241+F248+F263+F317+F296+F149</f>
        <v>292614173.14999998</v>
      </c>
      <c r="G45" s="107">
        <f>G46+G143+G181+G225+G241+G248+G263+G317+G296+G149</f>
        <v>128694663</v>
      </c>
      <c r="H45" s="170"/>
    </row>
    <row r="46" spans="1:9" outlineLevel="5" x14ac:dyDescent="0.25">
      <c r="A46" s="96" t="s">
        <v>9</v>
      </c>
      <c r="B46" s="72" t="s">
        <v>38</v>
      </c>
      <c r="C46" s="72" t="s">
        <v>10</v>
      </c>
      <c r="D46" s="72" t="s">
        <v>145</v>
      </c>
      <c r="E46" s="72" t="s">
        <v>8</v>
      </c>
      <c r="F46" s="105">
        <f>F47+F52+F59+F65+F70</f>
        <v>62251189.759999998</v>
      </c>
      <c r="G46" s="105">
        <f>G47+G52+G59+G65+G70</f>
        <v>59127610.759999998</v>
      </c>
      <c r="H46" s="170"/>
    </row>
    <row r="47" spans="1:9" ht="37.5" outlineLevel="6" x14ac:dyDescent="0.25">
      <c r="A47" s="51" t="s">
        <v>39</v>
      </c>
      <c r="B47" s="52" t="s">
        <v>38</v>
      </c>
      <c r="C47" s="52" t="s">
        <v>40</v>
      </c>
      <c r="D47" s="52" t="s">
        <v>145</v>
      </c>
      <c r="E47" s="52" t="s">
        <v>8</v>
      </c>
      <c r="F47" s="103">
        <f t="shared" ref="F47:G50" si="13">F48</f>
        <v>2449211</v>
      </c>
      <c r="G47" s="103">
        <f t="shared" si="13"/>
        <v>2449211</v>
      </c>
      <c r="H47" s="170"/>
    </row>
    <row r="48" spans="1:9" ht="19.5" customHeight="1" outlineLevel="7" x14ac:dyDescent="0.25">
      <c r="A48" s="51" t="s">
        <v>154</v>
      </c>
      <c r="B48" s="52" t="s">
        <v>38</v>
      </c>
      <c r="C48" s="52" t="s">
        <v>40</v>
      </c>
      <c r="D48" s="52" t="s">
        <v>146</v>
      </c>
      <c r="E48" s="52" t="s">
        <v>8</v>
      </c>
      <c r="F48" s="103">
        <f t="shared" si="13"/>
        <v>2449211</v>
      </c>
      <c r="G48" s="103">
        <f t="shared" si="13"/>
        <v>2449211</v>
      </c>
      <c r="H48" s="170"/>
    </row>
    <row r="49" spans="1:8" outlineLevel="2" x14ac:dyDescent="0.25">
      <c r="A49" s="51" t="s">
        <v>41</v>
      </c>
      <c r="B49" s="52" t="s">
        <v>38</v>
      </c>
      <c r="C49" s="52" t="s">
        <v>40</v>
      </c>
      <c r="D49" s="52" t="s">
        <v>150</v>
      </c>
      <c r="E49" s="52" t="s">
        <v>8</v>
      </c>
      <c r="F49" s="103">
        <f t="shared" si="13"/>
        <v>2449211</v>
      </c>
      <c r="G49" s="103">
        <f t="shared" si="13"/>
        <v>2449211</v>
      </c>
      <c r="H49" s="170"/>
    </row>
    <row r="50" spans="1:8" ht="56.25" customHeight="1" outlineLevel="3" x14ac:dyDescent="0.25">
      <c r="A50" s="51" t="s">
        <v>14</v>
      </c>
      <c r="B50" s="52" t="s">
        <v>38</v>
      </c>
      <c r="C50" s="52" t="s">
        <v>40</v>
      </c>
      <c r="D50" s="52" t="s">
        <v>150</v>
      </c>
      <c r="E50" s="52" t="s">
        <v>15</v>
      </c>
      <c r="F50" s="103">
        <f t="shared" si="13"/>
        <v>2449211</v>
      </c>
      <c r="G50" s="103">
        <f t="shared" si="13"/>
        <v>2449211</v>
      </c>
      <c r="H50" s="170"/>
    </row>
    <row r="51" spans="1:8" ht="19.5" customHeight="1" outlineLevel="5" x14ac:dyDescent="0.25">
      <c r="A51" s="51" t="s">
        <v>16</v>
      </c>
      <c r="B51" s="52" t="s">
        <v>38</v>
      </c>
      <c r="C51" s="52" t="s">
        <v>40</v>
      </c>
      <c r="D51" s="52" t="s">
        <v>150</v>
      </c>
      <c r="E51" s="52" t="s">
        <v>17</v>
      </c>
      <c r="F51" s="103">
        <v>2449211</v>
      </c>
      <c r="G51" s="103">
        <v>2449211</v>
      </c>
      <c r="H51" s="170"/>
    </row>
    <row r="52" spans="1:8" ht="56.25" outlineLevel="6" x14ac:dyDescent="0.25">
      <c r="A52" s="51" t="s">
        <v>42</v>
      </c>
      <c r="B52" s="52" t="s">
        <v>38</v>
      </c>
      <c r="C52" s="52" t="s">
        <v>43</v>
      </c>
      <c r="D52" s="52" t="s">
        <v>145</v>
      </c>
      <c r="E52" s="52" t="s">
        <v>8</v>
      </c>
      <c r="F52" s="103">
        <f t="shared" ref="F52:G53" si="14">F53</f>
        <v>14554600</v>
      </c>
      <c r="G52" s="103">
        <f t="shared" si="14"/>
        <v>14575600</v>
      </c>
      <c r="H52" s="170"/>
    </row>
    <row r="53" spans="1:8" ht="20.25" customHeight="1" outlineLevel="7" x14ac:dyDescent="0.25">
      <c r="A53" s="51" t="s">
        <v>154</v>
      </c>
      <c r="B53" s="52" t="s">
        <v>38</v>
      </c>
      <c r="C53" s="52" t="s">
        <v>43</v>
      </c>
      <c r="D53" s="52" t="s">
        <v>146</v>
      </c>
      <c r="E53" s="52" t="s">
        <v>8</v>
      </c>
      <c r="F53" s="103">
        <f t="shared" si="14"/>
        <v>14554600</v>
      </c>
      <c r="G53" s="103">
        <f t="shared" si="14"/>
        <v>14575600</v>
      </c>
      <c r="H53" s="170"/>
    </row>
    <row r="54" spans="1:8" ht="37.5" outlineLevel="6" x14ac:dyDescent="0.25">
      <c r="A54" s="51" t="s">
        <v>13</v>
      </c>
      <c r="B54" s="52" t="s">
        <v>38</v>
      </c>
      <c r="C54" s="52" t="s">
        <v>43</v>
      </c>
      <c r="D54" s="52" t="s">
        <v>147</v>
      </c>
      <c r="E54" s="52" t="s">
        <v>8</v>
      </c>
      <c r="F54" s="103">
        <f t="shared" ref="F54:G54" si="15">F55+F57</f>
        <v>14554600</v>
      </c>
      <c r="G54" s="103">
        <f t="shared" si="15"/>
        <v>14575600</v>
      </c>
      <c r="H54" s="170"/>
    </row>
    <row r="55" spans="1:8" ht="56.25" customHeight="1" outlineLevel="7" x14ac:dyDescent="0.25">
      <c r="A55" s="51" t="s">
        <v>14</v>
      </c>
      <c r="B55" s="52" t="s">
        <v>38</v>
      </c>
      <c r="C55" s="52" t="s">
        <v>43</v>
      </c>
      <c r="D55" s="52" t="s">
        <v>147</v>
      </c>
      <c r="E55" s="52" t="s">
        <v>15</v>
      </c>
      <c r="F55" s="103">
        <f t="shared" ref="F55:G55" si="16">F56</f>
        <v>14484600</v>
      </c>
      <c r="G55" s="103">
        <f t="shared" si="16"/>
        <v>14484600</v>
      </c>
      <c r="H55" s="170"/>
    </row>
    <row r="56" spans="1:8" ht="18" customHeight="1" outlineLevel="7" x14ac:dyDescent="0.25">
      <c r="A56" s="51" t="s">
        <v>16</v>
      </c>
      <c r="B56" s="52" t="s">
        <v>38</v>
      </c>
      <c r="C56" s="52" t="s">
        <v>43</v>
      </c>
      <c r="D56" s="52" t="s">
        <v>147</v>
      </c>
      <c r="E56" s="52" t="s">
        <v>17</v>
      </c>
      <c r="F56" s="103">
        <v>14484600</v>
      </c>
      <c r="G56" s="110">
        <v>14484600</v>
      </c>
      <c r="H56" s="170"/>
    </row>
    <row r="57" spans="1:8" ht="19.5" customHeight="1" outlineLevel="7" x14ac:dyDescent="0.25">
      <c r="A57" s="51" t="s">
        <v>18</v>
      </c>
      <c r="B57" s="52" t="s">
        <v>38</v>
      </c>
      <c r="C57" s="52" t="s">
        <v>43</v>
      </c>
      <c r="D57" s="52" t="s">
        <v>147</v>
      </c>
      <c r="E57" s="52" t="s">
        <v>19</v>
      </c>
      <c r="F57" s="103">
        <f t="shared" ref="F57:G57" si="17">F58</f>
        <v>70000</v>
      </c>
      <c r="G57" s="103">
        <f t="shared" si="17"/>
        <v>91000</v>
      </c>
      <c r="H57" s="170"/>
    </row>
    <row r="58" spans="1:8" ht="37.5" outlineLevel="7" x14ac:dyDescent="0.25">
      <c r="A58" s="51" t="s">
        <v>20</v>
      </c>
      <c r="B58" s="52" t="s">
        <v>38</v>
      </c>
      <c r="C58" s="52" t="s">
        <v>43</v>
      </c>
      <c r="D58" s="52" t="s">
        <v>147</v>
      </c>
      <c r="E58" s="52" t="s">
        <v>21</v>
      </c>
      <c r="F58" s="103">
        <v>70000</v>
      </c>
      <c r="G58" s="110">
        <v>91000</v>
      </c>
      <c r="H58" s="170"/>
    </row>
    <row r="59" spans="1:8" outlineLevel="7" x14ac:dyDescent="0.25">
      <c r="A59" s="51" t="s">
        <v>317</v>
      </c>
      <c r="B59" s="52" t="s">
        <v>38</v>
      </c>
      <c r="C59" s="52" t="s">
        <v>318</v>
      </c>
      <c r="D59" s="52" t="s">
        <v>145</v>
      </c>
      <c r="E59" s="52" t="s">
        <v>8</v>
      </c>
      <c r="F59" s="100">
        <f t="shared" ref="F59:G59" si="18">F60</f>
        <v>22997</v>
      </c>
      <c r="G59" s="100">
        <f t="shared" si="18"/>
        <v>246362</v>
      </c>
      <c r="H59" s="170"/>
    </row>
    <row r="60" spans="1:8" ht="37.5" outlineLevel="7" x14ac:dyDescent="0.25">
      <c r="A60" s="51" t="s">
        <v>154</v>
      </c>
      <c r="B60" s="52" t="s">
        <v>38</v>
      </c>
      <c r="C60" s="52" t="s">
        <v>318</v>
      </c>
      <c r="D60" s="52" t="s">
        <v>146</v>
      </c>
      <c r="E60" s="52" t="s">
        <v>8</v>
      </c>
      <c r="F60" s="100">
        <f t="shared" ref="F60:G60" si="19">F62</f>
        <v>22997</v>
      </c>
      <c r="G60" s="100">
        <f t="shared" si="19"/>
        <v>246362</v>
      </c>
      <c r="H60" s="170"/>
    </row>
    <row r="61" spans="1:8" outlineLevel="7" x14ac:dyDescent="0.25">
      <c r="A61" s="51" t="s">
        <v>336</v>
      </c>
      <c r="B61" s="52" t="s">
        <v>38</v>
      </c>
      <c r="C61" s="52" t="s">
        <v>318</v>
      </c>
      <c r="D61" s="52" t="s">
        <v>335</v>
      </c>
      <c r="E61" s="52" t="s">
        <v>8</v>
      </c>
      <c r="F61" s="100">
        <f t="shared" ref="F61:G63" si="20">F62</f>
        <v>22997</v>
      </c>
      <c r="G61" s="100">
        <f t="shared" si="20"/>
        <v>246362</v>
      </c>
      <c r="H61" s="170"/>
    </row>
    <row r="62" spans="1:8" ht="93.75" outlineLevel="2" x14ac:dyDescent="0.25">
      <c r="A62" s="51" t="s">
        <v>517</v>
      </c>
      <c r="B62" s="52" t="s">
        <v>38</v>
      </c>
      <c r="C62" s="52" t="s">
        <v>318</v>
      </c>
      <c r="D62" s="52" t="s">
        <v>346</v>
      </c>
      <c r="E62" s="52" t="s">
        <v>8</v>
      </c>
      <c r="F62" s="100">
        <f t="shared" si="20"/>
        <v>22997</v>
      </c>
      <c r="G62" s="100">
        <f t="shared" si="20"/>
        <v>246362</v>
      </c>
      <c r="H62" s="170"/>
    </row>
    <row r="63" spans="1:8" ht="20.25" customHeight="1" outlineLevel="4" x14ac:dyDescent="0.25">
      <c r="A63" s="51" t="s">
        <v>18</v>
      </c>
      <c r="B63" s="52" t="s">
        <v>38</v>
      </c>
      <c r="C63" s="52" t="s">
        <v>318</v>
      </c>
      <c r="D63" s="52" t="s">
        <v>346</v>
      </c>
      <c r="E63" s="52" t="s">
        <v>19</v>
      </c>
      <c r="F63" s="100">
        <f t="shared" si="20"/>
        <v>22997</v>
      </c>
      <c r="G63" s="100">
        <f t="shared" si="20"/>
        <v>246362</v>
      </c>
      <c r="H63" s="170"/>
    </row>
    <row r="64" spans="1:8" ht="37.5" outlineLevel="5" x14ac:dyDescent="0.25">
      <c r="A64" s="51" t="s">
        <v>20</v>
      </c>
      <c r="B64" s="52" t="s">
        <v>38</v>
      </c>
      <c r="C64" s="52" t="s">
        <v>318</v>
      </c>
      <c r="D64" s="52" t="s">
        <v>346</v>
      </c>
      <c r="E64" s="52" t="s">
        <v>21</v>
      </c>
      <c r="F64" s="103">
        <v>22997</v>
      </c>
      <c r="G64" s="103">
        <v>246362</v>
      </c>
      <c r="H64" s="170"/>
    </row>
    <row r="65" spans="1:8" ht="37.5" outlineLevel="6" x14ac:dyDescent="0.25">
      <c r="A65" s="51" t="s">
        <v>11</v>
      </c>
      <c r="B65" s="52" t="s">
        <v>38</v>
      </c>
      <c r="C65" s="52" t="s">
        <v>12</v>
      </c>
      <c r="D65" s="52" t="s">
        <v>145</v>
      </c>
      <c r="E65" s="52" t="s">
        <v>8</v>
      </c>
      <c r="F65" s="103">
        <f t="shared" ref="F65:G68" si="21">F66</f>
        <v>679719</v>
      </c>
      <c r="G65" s="103">
        <f t="shared" si="21"/>
        <v>679719</v>
      </c>
      <c r="H65" s="170"/>
    </row>
    <row r="66" spans="1:8" ht="20.25" customHeight="1" outlineLevel="7" x14ac:dyDescent="0.25">
      <c r="A66" s="51" t="s">
        <v>154</v>
      </c>
      <c r="B66" s="52" t="s">
        <v>38</v>
      </c>
      <c r="C66" s="52" t="s">
        <v>12</v>
      </c>
      <c r="D66" s="52" t="s">
        <v>146</v>
      </c>
      <c r="E66" s="52" t="s">
        <v>8</v>
      </c>
      <c r="F66" s="103">
        <f t="shared" si="21"/>
        <v>679719</v>
      </c>
      <c r="G66" s="103">
        <f t="shared" si="21"/>
        <v>679719</v>
      </c>
      <c r="H66" s="170"/>
    </row>
    <row r="67" spans="1:8" ht="20.25" customHeight="1" outlineLevel="2" x14ac:dyDescent="0.25">
      <c r="A67" s="51" t="s">
        <v>44</v>
      </c>
      <c r="B67" s="52" t="s">
        <v>38</v>
      </c>
      <c r="C67" s="52" t="s">
        <v>12</v>
      </c>
      <c r="D67" s="52" t="s">
        <v>151</v>
      </c>
      <c r="E67" s="52" t="s">
        <v>8</v>
      </c>
      <c r="F67" s="103">
        <f t="shared" si="21"/>
        <v>679719</v>
      </c>
      <c r="G67" s="103">
        <f t="shared" si="21"/>
        <v>679719</v>
      </c>
      <c r="H67" s="170"/>
    </row>
    <row r="68" spans="1:8" ht="56.25" customHeight="1" outlineLevel="3" x14ac:dyDescent="0.25">
      <c r="A68" s="51" t="s">
        <v>14</v>
      </c>
      <c r="B68" s="52" t="s">
        <v>38</v>
      </c>
      <c r="C68" s="52" t="s">
        <v>12</v>
      </c>
      <c r="D68" s="52" t="s">
        <v>151</v>
      </c>
      <c r="E68" s="52" t="s">
        <v>15</v>
      </c>
      <c r="F68" s="103">
        <f t="shared" si="21"/>
        <v>679719</v>
      </c>
      <c r="G68" s="103">
        <f t="shared" si="21"/>
        <v>679719</v>
      </c>
      <c r="H68" s="170"/>
    </row>
    <row r="69" spans="1:8" ht="19.5" customHeight="1" outlineLevel="4" x14ac:dyDescent="0.25">
      <c r="A69" s="51" t="s">
        <v>16</v>
      </c>
      <c r="B69" s="52" t="s">
        <v>38</v>
      </c>
      <c r="C69" s="52" t="s">
        <v>12</v>
      </c>
      <c r="D69" s="52" t="s">
        <v>151</v>
      </c>
      <c r="E69" s="52" t="s">
        <v>17</v>
      </c>
      <c r="F69" s="103">
        <v>679719</v>
      </c>
      <c r="G69" s="103">
        <v>679719</v>
      </c>
      <c r="H69" s="170"/>
    </row>
    <row r="70" spans="1:8" outlineLevel="7" x14ac:dyDescent="0.25">
      <c r="A70" s="51" t="s">
        <v>26</v>
      </c>
      <c r="B70" s="52" t="s">
        <v>38</v>
      </c>
      <c r="C70" s="52" t="s">
        <v>27</v>
      </c>
      <c r="D70" s="52" t="s">
        <v>145</v>
      </c>
      <c r="E70" s="52" t="s">
        <v>8</v>
      </c>
      <c r="F70" s="103">
        <f>F71+F87+F100+F92+F107</f>
        <v>44544662.759999998</v>
      </c>
      <c r="G70" s="103">
        <f>G71+G87+G100+G92+G107</f>
        <v>41176718.759999998</v>
      </c>
      <c r="H70" s="170"/>
    </row>
    <row r="71" spans="1:8" ht="37.5" outlineLevel="5" x14ac:dyDescent="0.25">
      <c r="A71" s="96" t="s">
        <v>474</v>
      </c>
      <c r="B71" s="72" t="s">
        <v>38</v>
      </c>
      <c r="C71" s="72" t="s">
        <v>27</v>
      </c>
      <c r="D71" s="72" t="s">
        <v>148</v>
      </c>
      <c r="E71" s="72" t="s">
        <v>8</v>
      </c>
      <c r="F71" s="105">
        <f>F72+F79</f>
        <v>13947867</v>
      </c>
      <c r="G71" s="105">
        <f>G72+G79</f>
        <v>13809923</v>
      </c>
      <c r="H71" s="170"/>
    </row>
    <row r="72" spans="1:8" ht="37.5" outlineLevel="6" x14ac:dyDescent="0.25">
      <c r="A72" s="51" t="s">
        <v>258</v>
      </c>
      <c r="B72" s="52" t="s">
        <v>38</v>
      </c>
      <c r="C72" s="52" t="s">
        <v>27</v>
      </c>
      <c r="D72" s="52" t="s">
        <v>400</v>
      </c>
      <c r="E72" s="52" t="s">
        <v>8</v>
      </c>
      <c r="F72" s="100">
        <f t="shared" ref="F72:G72" si="22">F73+F76</f>
        <v>262385</v>
      </c>
      <c r="G72" s="100">
        <f t="shared" si="22"/>
        <v>262385</v>
      </c>
      <c r="H72" s="170"/>
    </row>
    <row r="73" spans="1:8" outlineLevel="7" x14ac:dyDescent="0.25">
      <c r="A73" s="51" t="s">
        <v>412</v>
      </c>
      <c r="B73" s="52" t="s">
        <v>38</v>
      </c>
      <c r="C73" s="52" t="s">
        <v>27</v>
      </c>
      <c r="D73" s="52" t="s">
        <v>401</v>
      </c>
      <c r="E73" s="52" t="s">
        <v>8</v>
      </c>
      <c r="F73" s="100">
        <f t="shared" ref="F73:G74" si="23">F74</f>
        <v>212385</v>
      </c>
      <c r="G73" s="100">
        <f t="shared" si="23"/>
        <v>212385</v>
      </c>
      <c r="H73" s="170"/>
    </row>
    <row r="74" spans="1:8" ht="18.75" customHeight="1" outlineLevel="6" x14ac:dyDescent="0.25">
      <c r="A74" s="51" t="s">
        <v>18</v>
      </c>
      <c r="B74" s="52" t="s">
        <v>38</v>
      </c>
      <c r="C74" s="52" t="s">
        <v>27</v>
      </c>
      <c r="D74" s="52" t="s">
        <v>401</v>
      </c>
      <c r="E74" s="52" t="s">
        <v>19</v>
      </c>
      <c r="F74" s="103">
        <f t="shared" si="23"/>
        <v>212385</v>
      </c>
      <c r="G74" s="103">
        <f t="shared" si="23"/>
        <v>212385</v>
      </c>
      <c r="H74" s="170"/>
    </row>
    <row r="75" spans="1:8" ht="37.5" outlineLevel="7" x14ac:dyDescent="0.25">
      <c r="A75" s="51" t="s">
        <v>20</v>
      </c>
      <c r="B75" s="52" t="s">
        <v>38</v>
      </c>
      <c r="C75" s="52" t="s">
        <v>27</v>
      </c>
      <c r="D75" s="52" t="s">
        <v>401</v>
      </c>
      <c r="E75" s="52" t="s">
        <v>21</v>
      </c>
      <c r="F75" s="103">
        <v>212385</v>
      </c>
      <c r="G75" s="100">
        <v>212385</v>
      </c>
      <c r="H75" s="170"/>
    </row>
    <row r="76" spans="1:8" outlineLevel="6" x14ac:dyDescent="0.25">
      <c r="A76" s="51" t="s">
        <v>413</v>
      </c>
      <c r="B76" s="52" t="s">
        <v>38</v>
      </c>
      <c r="C76" s="52" t="s">
        <v>27</v>
      </c>
      <c r="D76" s="52" t="s">
        <v>414</v>
      </c>
      <c r="E76" s="52" t="s">
        <v>8</v>
      </c>
      <c r="F76" s="100">
        <f t="shared" ref="F76:G77" si="24">F77</f>
        <v>50000</v>
      </c>
      <c r="G76" s="100">
        <f t="shared" si="24"/>
        <v>50000</v>
      </c>
      <c r="H76" s="170"/>
    </row>
    <row r="77" spans="1:8" ht="18.75" customHeight="1" outlineLevel="7" x14ac:dyDescent="0.25">
      <c r="A77" s="51" t="s">
        <v>18</v>
      </c>
      <c r="B77" s="52" t="s">
        <v>38</v>
      </c>
      <c r="C77" s="52" t="s">
        <v>27</v>
      </c>
      <c r="D77" s="52" t="s">
        <v>414</v>
      </c>
      <c r="E77" s="52" t="s">
        <v>19</v>
      </c>
      <c r="F77" s="103">
        <f t="shared" si="24"/>
        <v>50000</v>
      </c>
      <c r="G77" s="103">
        <f t="shared" si="24"/>
        <v>50000</v>
      </c>
      <c r="H77" s="170"/>
    </row>
    <row r="78" spans="1:8" ht="37.5" outlineLevel="3" x14ac:dyDescent="0.25">
      <c r="A78" s="51" t="s">
        <v>20</v>
      </c>
      <c r="B78" s="52" t="s">
        <v>38</v>
      </c>
      <c r="C78" s="52" t="s">
        <v>27</v>
      </c>
      <c r="D78" s="52" t="s">
        <v>414</v>
      </c>
      <c r="E78" s="52" t="s">
        <v>21</v>
      </c>
      <c r="F78" s="103">
        <v>50000</v>
      </c>
      <c r="G78" s="103">
        <v>50000</v>
      </c>
      <c r="H78" s="170"/>
    </row>
    <row r="79" spans="1:8" ht="37.5" outlineLevel="5" x14ac:dyDescent="0.25">
      <c r="A79" s="51" t="s">
        <v>260</v>
      </c>
      <c r="B79" s="52" t="s">
        <v>38</v>
      </c>
      <c r="C79" s="52" t="s">
        <v>27</v>
      </c>
      <c r="D79" s="52" t="s">
        <v>276</v>
      </c>
      <c r="E79" s="52" t="s">
        <v>8</v>
      </c>
      <c r="F79" s="100">
        <f t="shared" ref="F79:G79" si="25">F80</f>
        <v>13685482</v>
      </c>
      <c r="G79" s="100">
        <f t="shared" si="25"/>
        <v>13547538</v>
      </c>
      <c r="H79" s="170"/>
    </row>
    <row r="80" spans="1:8" ht="37.5" outlineLevel="6" x14ac:dyDescent="0.25">
      <c r="A80" s="51" t="s">
        <v>46</v>
      </c>
      <c r="B80" s="52" t="s">
        <v>38</v>
      </c>
      <c r="C80" s="52" t="s">
        <v>27</v>
      </c>
      <c r="D80" s="52" t="s">
        <v>152</v>
      </c>
      <c r="E80" s="52" t="s">
        <v>8</v>
      </c>
      <c r="F80" s="103">
        <f>F81+F83+F85</f>
        <v>13685482</v>
      </c>
      <c r="G80" s="103">
        <f>G81+G83+G85</f>
        <v>13547538</v>
      </c>
      <c r="H80" s="170"/>
    </row>
    <row r="81" spans="1:8" ht="58.5" customHeight="1" outlineLevel="7" x14ac:dyDescent="0.25">
      <c r="A81" s="51" t="s">
        <v>14</v>
      </c>
      <c r="B81" s="52" t="s">
        <v>38</v>
      </c>
      <c r="C81" s="52" t="s">
        <v>27</v>
      </c>
      <c r="D81" s="52" t="s">
        <v>152</v>
      </c>
      <c r="E81" s="52" t="s">
        <v>15</v>
      </c>
      <c r="F81" s="103">
        <f t="shared" ref="F81:G81" si="26">F82</f>
        <v>6992000</v>
      </c>
      <c r="G81" s="103">
        <f t="shared" si="26"/>
        <v>6992000</v>
      </c>
      <c r="H81" s="170"/>
    </row>
    <row r="82" spans="1:8" outlineLevel="7" x14ac:dyDescent="0.25">
      <c r="A82" s="51" t="s">
        <v>47</v>
      </c>
      <c r="B82" s="52" t="s">
        <v>38</v>
      </c>
      <c r="C82" s="52" t="s">
        <v>27</v>
      </c>
      <c r="D82" s="52" t="s">
        <v>152</v>
      </c>
      <c r="E82" s="52" t="s">
        <v>48</v>
      </c>
      <c r="F82" s="103">
        <v>6992000</v>
      </c>
      <c r="G82" s="100">
        <v>6992000</v>
      </c>
      <c r="H82" s="170"/>
    </row>
    <row r="83" spans="1:8" ht="18.75" customHeight="1" outlineLevel="7" x14ac:dyDescent="0.25">
      <c r="A83" s="51" t="s">
        <v>18</v>
      </c>
      <c r="B83" s="52" t="s">
        <v>38</v>
      </c>
      <c r="C83" s="52" t="s">
        <v>27</v>
      </c>
      <c r="D83" s="52" t="s">
        <v>152</v>
      </c>
      <c r="E83" s="52" t="s">
        <v>19</v>
      </c>
      <c r="F83" s="103">
        <f t="shared" ref="F83:G83" si="27">F84</f>
        <v>5967312</v>
      </c>
      <c r="G83" s="103">
        <f t="shared" si="27"/>
        <v>5829368</v>
      </c>
      <c r="H83" s="170"/>
    </row>
    <row r="84" spans="1:8" ht="37.5" outlineLevel="7" x14ac:dyDescent="0.25">
      <c r="A84" s="51" t="s">
        <v>20</v>
      </c>
      <c r="B84" s="52" t="s">
        <v>38</v>
      </c>
      <c r="C84" s="52" t="s">
        <v>27</v>
      </c>
      <c r="D84" s="52" t="s">
        <v>152</v>
      </c>
      <c r="E84" s="52" t="s">
        <v>21</v>
      </c>
      <c r="F84" s="103">
        <f>6717782-750470</f>
        <v>5967312</v>
      </c>
      <c r="G84" s="100">
        <f>6549838-720470</f>
        <v>5829368</v>
      </c>
      <c r="H84" s="170"/>
    </row>
    <row r="85" spans="1:8" outlineLevel="7" x14ac:dyDescent="0.25">
      <c r="A85" s="51" t="s">
        <v>22</v>
      </c>
      <c r="B85" s="52" t="s">
        <v>38</v>
      </c>
      <c r="C85" s="52" t="s">
        <v>27</v>
      </c>
      <c r="D85" s="52" t="s">
        <v>152</v>
      </c>
      <c r="E85" s="52" t="s">
        <v>23</v>
      </c>
      <c r="F85" s="103">
        <f t="shared" ref="F85:G85" si="28">F86</f>
        <v>726170</v>
      </c>
      <c r="G85" s="103">
        <f t="shared" si="28"/>
        <v>726170</v>
      </c>
      <c r="H85" s="170"/>
    </row>
    <row r="86" spans="1:8" outlineLevel="7" x14ac:dyDescent="0.25">
      <c r="A86" s="51" t="s">
        <v>24</v>
      </c>
      <c r="B86" s="52" t="s">
        <v>38</v>
      </c>
      <c r="C86" s="52" t="s">
        <v>27</v>
      </c>
      <c r="D86" s="52" t="s">
        <v>152</v>
      </c>
      <c r="E86" s="52" t="s">
        <v>25</v>
      </c>
      <c r="F86" s="103">
        <v>726170</v>
      </c>
      <c r="G86" s="110">
        <v>726170</v>
      </c>
      <c r="H86" s="170"/>
    </row>
    <row r="87" spans="1:8" ht="37.5" outlineLevel="7" x14ac:dyDescent="0.25">
      <c r="A87" s="96" t="s">
        <v>543</v>
      </c>
      <c r="B87" s="72" t="s">
        <v>38</v>
      </c>
      <c r="C87" s="72" t="s">
        <v>27</v>
      </c>
      <c r="D87" s="72" t="s">
        <v>153</v>
      </c>
      <c r="E87" s="72" t="s">
        <v>8</v>
      </c>
      <c r="F87" s="105">
        <f t="shared" ref="F87:G90" si="29">F88</f>
        <v>50000</v>
      </c>
      <c r="G87" s="105">
        <f t="shared" si="29"/>
        <v>50000</v>
      </c>
      <c r="H87" s="170"/>
    </row>
    <row r="88" spans="1:8" outlineLevel="7" x14ac:dyDescent="0.25">
      <c r="A88" s="51" t="s">
        <v>415</v>
      </c>
      <c r="B88" s="52" t="s">
        <v>38</v>
      </c>
      <c r="C88" s="52" t="s">
        <v>27</v>
      </c>
      <c r="D88" s="52" t="s">
        <v>278</v>
      </c>
      <c r="E88" s="52" t="s">
        <v>8</v>
      </c>
      <c r="F88" s="103">
        <f t="shared" si="29"/>
        <v>50000</v>
      </c>
      <c r="G88" s="103">
        <f t="shared" si="29"/>
        <v>50000</v>
      </c>
      <c r="H88" s="170"/>
    </row>
    <row r="89" spans="1:8" ht="37.5" outlineLevel="7" x14ac:dyDescent="0.25">
      <c r="A89" s="51" t="s">
        <v>416</v>
      </c>
      <c r="B89" s="52" t="s">
        <v>38</v>
      </c>
      <c r="C89" s="52" t="s">
        <v>27</v>
      </c>
      <c r="D89" s="52" t="s">
        <v>417</v>
      </c>
      <c r="E89" s="52" t="s">
        <v>8</v>
      </c>
      <c r="F89" s="103">
        <f t="shared" si="29"/>
        <v>50000</v>
      </c>
      <c r="G89" s="103">
        <f t="shared" si="29"/>
        <v>50000</v>
      </c>
      <c r="H89" s="170"/>
    </row>
    <row r="90" spans="1:8" ht="19.5" customHeight="1" outlineLevel="7" x14ac:dyDescent="0.25">
      <c r="A90" s="51" t="s">
        <v>18</v>
      </c>
      <c r="B90" s="52" t="s">
        <v>38</v>
      </c>
      <c r="C90" s="52" t="s">
        <v>27</v>
      </c>
      <c r="D90" s="52" t="s">
        <v>417</v>
      </c>
      <c r="E90" s="52" t="s">
        <v>19</v>
      </c>
      <c r="F90" s="103">
        <f t="shared" si="29"/>
        <v>50000</v>
      </c>
      <c r="G90" s="103">
        <f t="shared" si="29"/>
        <v>50000</v>
      </c>
      <c r="H90" s="170"/>
    </row>
    <row r="91" spans="1:8" ht="37.5" outlineLevel="7" x14ac:dyDescent="0.25">
      <c r="A91" s="51" t="s">
        <v>20</v>
      </c>
      <c r="B91" s="52" t="s">
        <v>38</v>
      </c>
      <c r="C91" s="52" t="s">
        <v>27</v>
      </c>
      <c r="D91" s="52" t="s">
        <v>417</v>
      </c>
      <c r="E91" s="52" t="s">
        <v>21</v>
      </c>
      <c r="F91" s="103">
        <v>50000</v>
      </c>
      <c r="G91" s="100">
        <v>50000</v>
      </c>
      <c r="H91" s="170"/>
    </row>
    <row r="92" spans="1:8" ht="40.5" customHeight="1" outlineLevel="7" x14ac:dyDescent="0.25">
      <c r="A92" s="96" t="s">
        <v>544</v>
      </c>
      <c r="B92" s="72" t="s">
        <v>38</v>
      </c>
      <c r="C92" s="72" t="s">
        <v>27</v>
      </c>
      <c r="D92" s="72" t="s">
        <v>402</v>
      </c>
      <c r="E92" s="72" t="s">
        <v>8</v>
      </c>
      <c r="F92" s="105">
        <f>F93</f>
        <v>1032970</v>
      </c>
      <c r="G92" s="105">
        <f>G93</f>
        <v>1002970</v>
      </c>
      <c r="H92" s="170"/>
    </row>
    <row r="93" spans="1:8" ht="37.5" outlineLevel="7" x14ac:dyDescent="0.25">
      <c r="A93" s="54" t="s">
        <v>418</v>
      </c>
      <c r="B93" s="52" t="s">
        <v>38</v>
      </c>
      <c r="C93" s="52" t="s">
        <v>27</v>
      </c>
      <c r="D93" s="52" t="s">
        <v>404</v>
      </c>
      <c r="E93" s="52" t="s">
        <v>8</v>
      </c>
      <c r="F93" s="103">
        <f>F94+F97</f>
        <v>1032970</v>
      </c>
      <c r="G93" s="103">
        <f>G94+G97</f>
        <v>1002970</v>
      </c>
      <c r="H93" s="170"/>
    </row>
    <row r="94" spans="1:8" ht="37.5" outlineLevel="7" x14ac:dyDescent="0.25">
      <c r="A94" s="54" t="s">
        <v>419</v>
      </c>
      <c r="B94" s="52" t="s">
        <v>38</v>
      </c>
      <c r="C94" s="52" t="s">
        <v>27</v>
      </c>
      <c r="D94" s="52" t="s">
        <v>420</v>
      </c>
      <c r="E94" s="52" t="s">
        <v>8</v>
      </c>
      <c r="F94" s="103">
        <f>F95</f>
        <v>990470</v>
      </c>
      <c r="G94" s="103">
        <f>G95</f>
        <v>960470</v>
      </c>
      <c r="H94" s="170"/>
    </row>
    <row r="95" spans="1:8" ht="21" customHeight="1" outlineLevel="7" x14ac:dyDescent="0.25">
      <c r="A95" s="51" t="s">
        <v>18</v>
      </c>
      <c r="B95" s="52" t="s">
        <v>38</v>
      </c>
      <c r="C95" s="52" t="s">
        <v>27</v>
      </c>
      <c r="D95" s="52" t="s">
        <v>420</v>
      </c>
      <c r="E95" s="52" t="s">
        <v>19</v>
      </c>
      <c r="F95" s="103">
        <f>F96</f>
        <v>990470</v>
      </c>
      <c r="G95" s="103">
        <f>G96</f>
        <v>960470</v>
      </c>
      <c r="H95" s="170"/>
    </row>
    <row r="96" spans="1:8" ht="37.5" outlineLevel="7" x14ac:dyDescent="0.25">
      <c r="A96" s="51" t="s">
        <v>20</v>
      </c>
      <c r="B96" s="52" t="s">
        <v>38</v>
      </c>
      <c r="C96" s="52" t="s">
        <v>27</v>
      </c>
      <c r="D96" s="52" t="s">
        <v>420</v>
      </c>
      <c r="E96" s="52" t="s">
        <v>21</v>
      </c>
      <c r="F96" s="103">
        <f>240000+750470</f>
        <v>990470</v>
      </c>
      <c r="G96" s="100">
        <f>240000+720470</f>
        <v>960470</v>
      </c>
      <c r="H96" s="170"/>
    </row>
    <row r="97" spans="1:8" ht="37.5" outlineLevel="7" x14ac:dyDescent="0.25">
      <c r="A97" s="54" t="s">
        <v>421</v>
      </c>
      <c r="B97" s="52" t="s">
        <v>38</v>
      </c>
      <c r="C97" s="52" t="s">
        <v>27</v>
      </c>
      <c r="D97" s="52" t="s">
        <v>405</v>
      </c>
      <c r="E97" s="52" t="s">
        <v>8</v>
      </c>
      <c r="F97" s="103">
        <f>F98</f>
        <v>42500</v>
      </c>
      <c r="G97" s="103">
        <f>G98</f>
        <v>42500</v>
      </c>
      <c r="H97" s="170"/>
    </row>
    <row r="98" spans="1:8" ht="21" customHeight="1" outlineLevel="7" x14ac:dyDescent="0.25">
      <c r="A98" s="51" t="s">
        <v>18</v>
      </c>
      <c r="B98" s="52" t="s">
        <v>38</v>
      </c>
      <c r="C98" s="52" t="s">
        <v>27</v>
      </c>
      <c r="D98" s="52" t="s">
        <v>405</v>
      </c>
      <c r="E98" s="52" t="s">
        <v>19</v>
      </c>
      <c r="F98" s="103">
        <f>F99</f>
        <v>42500</v>
      </c>
      <c r="G98" s="103">
        <f>G99</f>
        <v>42500</v>
      </c>
      <c r="H98" s="170"/>
    </row>
    <row r="99" spans="1:8" ht="37.5" outlineLevel="7" x14ac:dyDescent="0.25">
      <c r="A99" s="51" t="s">
        <v>20</v>
      </c>
      <c r="B99" s="52" t="s">
        <v>38</v>
      </c>
      <c r="C99" s="52" t="s">
        <v>27</v>
      </c>
      <c r="D99" s="52" t="s">
        <v>405</v>
      </c>
      <c r="E99" s="52" t="s">
        <v>21</v>
      </c>
      <c r="F99" s="103">
        <v>42500</v>
      </c>
      <c r="G99" s="103">
        <v>42500</v>
      </c>
      <c r="H99" s="170"/>
    </row>
    <row r="100" spans="1:8" ht="37.5" outlineLevel="7" x14ac:dyDescent="0.25">
      <c r="A100" s="96" t="s">
        <v>475</v>
      </c>
      <c r="B100" s="72" t="s">
        <v>38</v>
      </c>
      <c r="C100" s="72" t="s">
        <v>27</v>
      </c>
      <c r="D100" s="72" t="s">
        <v>422</v>
      </c>
      <c r="E100" s="72" t="s">
        <v>8</v>
      </c>
      <c r="F100" s="105">
        <f>F101</f>
        <v>3840000</v>
      </c>
      <c r="G100" s="105">
        <f>G101</f>
        <v>640000</v>
      </c>
      <c r="H100" s="170"/>
    </row>
    <row r="101" spans="1:8" ht="37.5" outlineLevel="7" x14ac:dyDescent="0.25">
      <c r="A101" s="51" t="s">
        <v>259</v>
      </c>
      <c r="B101" s="52" t="s">
        <v>38</v>
      </c>
      <c r="C101" s="52" t="s">
        <v>27</v>
      </c>
      <c r="D101" s="52" t="s">
        <v>423</v>
      </c>
      <c r="E101" s="52" t="s">
        <v>8</v>
      </c>
      <c r="F101" s="103">
        <f>F102</f>
        <v>3840000</v>
      </c>
      <c r="G101" s="103">
        <f>G102</f>
        <v>640000</v>
      </c>
      <c r="H101" s="170"/>
    </row>
    <row r="102" spans="1:8" ht="56.25" outlineLevel="7" x14ac:dyDescent="0.25">
      <c r="A102" s="51" t="s">
        <v>45</v>
      </c>
      <c r="B102" s="52" t="s">
        <v>38</v>
      </c>
      <c r="C102" s="52" t="s">
        <v>27</v>
      </c>
      <c r="D102" s="52" t="s">
        <v>424</v>
      </c>
      <c r="E102" s="52" t="s">
        <v>8</v>
      </c>
      <c r="F102" s="103">
        <f t="shared" ref="F102:G102" si="30">F103+F105</f>
        <v>3840000</v>
      </c>
      <c r="G102" s="103">
        <f t="shared" si="30"/>
        <v>640000</v>
      </c>
      <c r="H102" s="170"/>
    </row>
    <row r="103" spans="1:8" ht="21" customHeight="1" outlineLevel="7" x14ac:dyDescent="0.25">
      <c r="A103" s="51" t="s">
        <v>18</v>
      </c>
      <c r="B103" s="52" t="s">
        <v>38</v>
      </c>
      <c r="C103" s="52" t="s">
        <v>27</v>
      </c>
      <c r="D103" s="52" t="s">
        <v>424</v>
      </c>
      <c r="E103" s="52" t="s">
        <v>19</v>
      </c>
      <c r="F103" s="103">
        <f t="shared" ref="F103:G103" si="31">F104</f>
        <v>3700000</v>
      </c>
      <c r="G103" s="103">
        <f t="shared" si="31"/>
        <v>500000</v>
      </c>
      <c r="H103" s="170"/>
    </row>
    <row r="104" spans="1:8" ht="37.5" outlineLevel="7" x14ac:dyDescent="0.25">
      <c r="A104" s="51" t="s">
        <v>20</v>
      </c>
      <c r="B104" s="52" t="s">
        <v>38</v>
      </c>
      <c r="C104" s="52" t="s">
        <v>27</v>
      </c>
      <c r="D104" s="52" t="s">
        <v>424</v>
      </c>
      <c r="E104" s="52" t="s">
        <v>21</v>
      </c>
      <c r="F104" s="103">
        <v>3700000</v>
      </c>
      <c r="G104" s="103">
        <v>500000</v>
      </c>
      <c r="H104" s="170"/>
    </row>
    <row r="105" spans="1:8" outlineLevel="7" x14ac:dyDescent="0.25">
      <c r="A105" s="51" t="s">
        <v>22</v>
      </c>
      <c r="B105" s="52" t="s">
        <v>38</v>
      </c>
      <c r="C105" s="52" t="s">
        <v>27</v>
      </c>
      <c r="D105" s="52" t="s">
        <v>424</v>
      </c>
      <c r="E105" s="52" t="s">
        <v>23</v>
      </c>
      <c r="F105" s="103">
        <f>F106</f>
        <v>140000</v>
      </c>
      <c r="G105" s="103">
        <f>G106</f>
        <v>140000</v>
      </c>
      <c r="H105" s="170"/>
    </row>
    <row r="106" spans="1:8" outlineLevel="7" x14ac:dyDescent="0.25">
      <c r="A106" s="51" t="s">
        <v>24</v>
      </c>
      <c r="B106" s="52" t="s">
        <v>38</v>
      </c>
      <c r="C106" s="52" t="s">
        <v>27</v>
      </c>
      <c r="D106" s="52" t="s">
        <v>424</v>
      </c>
      <c r="E106" s="52" t="s">
        <v>25</v>
      </c>
      <c r="F106" s="103">
        <v>140000</v>
      </c>
      <c r="G106" s="100">
        <v>140000</v>
      </c>
      <c r="H106" s="170"/>
    </row>
    <row r="107" spans="1:8" ht="37.5" outlineLevel="7" x14ac:dyDescent="0.25">
      <c r="A107" s="51" t="s">
        <v>154</v>
      </c>
      <c r="B107" s="52" t="s">
        <v>38</v>
      </c>
      <c r="C107" s="52" t="s">
        <v>27</v>
      </c>
      <c r="D107" s="52" t="s">
        <v>146</v>
      </c>
      <c r="E107" s="52" t="s">
        <v>8</v>
      </c>
      <c r="F107" s="103">
        <f>F116+F108+F113</f>
        <v>25673825.759999998</v>
      </c>
      <c r="G107" s="103">
        <f>G116+G108+G113</f>
        <v>25673825.759999998</v>
      </c>
      <c r="H107" s="170"/>
    </row>
    <row r="108" spans="1:8" ht="37.5" outlineLevel="7" x14ac:dyDescent="0.25">
      <c r="A108" s="51" t="s">
        <v>13</v>
      </c>
      <c r="B108" s="52" t="s">
        <v>38</v>
      </c>
      <c r="C108" s="52" t="s">
        <v>27</v>
      </c>
      <c r="D108" s="52" t="s">
        <v>147</v>
      </c>
      <c r="E108" s="52" t="s">
        <v>8</v>
      </c>
      <c r="F108" s="103">
        <f>F109+F111</f>
        <v>18868578</v>
      </c>
      <c r="G108" s="103">
        <f>G109+G111</f>
        <v>18868578</v>
      </c>
      <c r="H108" s="170"/>
    </row>
    <row r="109" spans="1:8" ht="59.25" customHeight="1" outlineLevel="1" x14ac:dyDescent="0.25">
      <c r="A109" s="51" t="s">
        <v>14</v>
      </c>
      <c r="B109" s="52" t="s">
        <v>38</v>
      </c>
      <c r="C109" s="52" t="s">
        <v>27</v>
      </c>
      <c r="D109" s="52" t="s">
        <v>147</v>
      </c>
      <c r="E109" s="52" t="s">
        <v>15</v>
      </c>
      <c r="F109" s="103">
        <f t="shared" ref="F109:G109" si="32">F110</f>
        <v>18848578</v>
      </c>
      <c r="G109" s="103">
        <f t="shared" si="32"/>
        <v>18848578</v>
      </c>
      <c r="H109" s="170"/>
    </row>
    <row r="110" spans="1:8" ht="18.75" customHeight="1" outlineLevel="2" x14ac:dyDescent="0.25">
      <c r="A110" s="51" t="s">
        <v>16</v>
      </c>
      <c r="B110" s="52" t="s">
        <v>38</v>
      </c>
      <c r="C110" s="52" t="s">
        <v>27</v>
      </c>
      <c r="D110" s="52" t="s">
        <v>147</v>
      </c>
      <c r="E110" s="52" t="s">
        <v>17</v>
      </c>
      <c r="F110" s="103">
        <v>18848578</v>
      </c>
      <c r="G110" s="103">
        <v>18848578</v>
      </c>
      <c r="H110" s="170"/>
    </row>
    <row r="111" spans="1:8" ht="20.25" customHeight="1" outlineLevel="4" x14ac:dyDescent="0.25">
      <c r="A111" s="51" t="s">
        <v>18</v>
      </c>
      <c r="B111" s="52" t="s">
        <v>38</v>
      </c>
      <c r="C111" s="52" t="s">
        <v>27</v>
      </c>
      <c r="D111" s="52" t="s">
        <v>147</v>
      </c>
      <c r="E111" s="52" t="s">
        <v>19</v>
      </c>
      <c r="F111" s="100">
        <f t="shared" ref="F111:G111" si="33">F112</f>
        <v>20000</v>
      </c>
      <c r="G111" s="100">
        <f t="shared" si="33"/>
        <v>20000</v>
      </c>
      <c r="H111" s="170"/>
    </row>
    <row r="112" spans="1:8" ht="37.5" outlineLevel="5" x14ac:dyDescent="0.25">
      <c r="A112" s="51" t="s">
        <v>20</v>
      </c>
      <c r="B112" s="52" t="s">
        <v>38</v>
      </c>
      <c r="C112" s="52" t="s">
        <v>27</v>
      </c>
      <c r="D112" s="52" t="s">
        <v>147</v>
      </c>
      <c r="E112" s="52" t="s">
        <v>21</v>
      </c>
      <c r="F112" s="103">
        <v>20000</v>
      </c>
      <c r="G112" s="103">
        <v>20000</v>
      </c>
      <c r="H112" s="170"/>
    </row>
    <row r="113" spans="1:8" ht="37.5" outlineLevel="6" x14ac:dyDescent="0.25">
      <c r="A113" s="51" t="s">
        <v>297</v>
      </c>
      <c r="B113" s="52" t="s">
        <v>38</v>
      </c>
      <c r="C113" s="52" t="s">
        <v>27</v>
      </c>
      <c r="D113" s="52" t="s">
        <v>296</v>
      </c>
      <c r="E113" s="52" t="s">
        <v>8</v>
      </c>
      <c r="F113" s="100">
        <f t="shared" ref="F113:G114" si="34">F114</f>
        <v>212000</v>
      </c>
      <c r="G113" s="100">
        <f t="shared" si="34"/>
        <v>212000</v>
      </c>
      <c r="H113" s="170"/>
    </row>
    <row r="114" spans="1:8" ht="18" customHeight="1" outlineLevel="7" x14ac:dyDescent="0.25">
      <c r="A114" s="51" t="s">
        <v>18</v>
      </c>
      <c r="B114" s="52" t="s">
        <v>38</v>
      </c>
      <c r="C114" s="52" t="s">
        <v>27</v>
      </c>
      <c r="D114" s="52" t="s">
        <v>296</v>
      </c>
      <c r="E114" s="52" t="s">
        <v>19</v>
      </c>
      <c r="F114" s="100">
        <f t="shared" si="34"/>
        <v>212000</v>
      </c>
      <c r="G114" s="100">
        <f t="shared" si="34"/>
        <v>212000</v>
      </c>
      <c r="H114" s="170"/>
    </row>
    <row r="115" spans="1:8" ht="37.5" outlineLevel="7" x14ac:dyDescent="0.25">
      <c r="A115" s="51" t="s">
        <v>20</v>
      </c>
      <c r="B115" s="52" t="s">
        <v>38</v>
      </c>
      <c r="C115" s="52" t="s">
        <v>27</v>
      </c>
      <c r="D115" s="52" t="s">
        <v>296</v>
      </c>
      <c r="E115" s="52" t="s">
        <v>21</v>
      </c>
      <c r="F115" s="103">
        <v>212000</v>
      </c>
      <c r="G115" s="103">
        <v>212000</v>
      </c>
      <c r="H115" s="170"/>
    </row>
    <row r="116" spans="1:8" outlineLevel="7" x14ac:dyDescent="0.25">
      <c r="A116" s="51" t="s">
        <v>336</v>
      </c>
      <c r="B116" s="52" t="s">
        <v>38</v>
      </c>
      <c r="C116" s="52" t="s">
        <v>27</v>
      </c>
      <c r="D116" s="52" t="s">
        <v>335</v>
      </c>
      <c r="E116" s="52" t="s">
        <v>8</v>
      </c>
      <c r="F116" s="103">
        <f>F140+F117+F122+F127+F130+F135</f>
        <v>6593247.7599999998</v>
      </c>
      <c r="G116" s="103">
        <f>G140+G117+G122+G127+G130+G135</f>
        <v>6593247.7599999998</v>
      </c>
      <c r="H116" s="170"/>
    </row>
    <row r="117" spans="1:8" ht="57.75" customHeight="1" outlineLevel="7" x14ac:dyDescent="0.25">
      <c r="A117" s="32" t="s">
        <v>618</v>
      </c>
      <c r="B117" s="52" t="s">
        <v>38</v>
      </c>
      <c r="C117" s="52" t="s">
        <v>27</v>
      </c>
      <c r="D117" s="52" t="s">
        <v>337</v>
      </c>
      <c r="E117" s="52" t="s">
        <v>8</v>
      </c>
      <c r="F117" s="103">
        <f t="shared" ref="F117:G117" si="35">F118+F120</f>
        <v>1400000</v>
      </c>
      <c r="G117" s="103">
        <f t="shared" si="35"/>
        <v>1400000</v>
      </c>
      <c r="H117" s="170"/>
    </row>
    <row r="118" spans="1:8" ht="58.5" customHeight="1" outlineLevel="7" x14ac:dyDescent="0.25">
      <c r="A118" s="51" t="s">
        <v>14</v>
      </c>
      <c r="B118" s="52" t="s">
        <v>38</v>
      </c>
      <c r="C118" s="52" t="s">
        <v>27</v>
      </c>
      <c r="D118" s="52" t="s">
        <v>337</v>
      </c>
      <c r="E118" s="52" t="s">
        <v>15</v>
      </c>
      <c r="F118" s="103">
        <f t="shared" ref="F118:G118" si="36">F119</f>
        <v>1280000</v>
      </c>
      <c r="G118" s="103">
        <f t="shared" si="36"/>
        <v>1280000</v>
      </c>
      <c r="H118" s="170"/>
    </row>
    <row r="119" spans="1:8" ht="18.75" customHeight="1" outlineLevel="7" x14ac:dyDescent="0.25">
      <c r="A119" s="51" t="s">
        <v>16</v>
      </c>
      <c r="B119" s="52" t="s">
        <v>38</v>
      </c>
      <c r="C119" s="52" t="s">
        <v>27</v>
      </c>
      <c r="D119" s="52" t="s">
        <v>337</v>
      </c>
      <c r="E119" s="52" t="s">
        <v>17</v>
      </c>
      <c r="F119" s="103">
        <v>1280000</v>
      </c>
      <c r="G119" s="103">
        <v>1280000</v>
      </c>
      <c r="H119" s="170"/>
    </row>
    <row r="120" spans="1:8" ht="19.5" customHeight="1" outlineLevel="7" x14ac:dyDescent="0.25">
      <c r="A120" s="51" t="s">
        <v>18</v>
      </c>
      <c r="B120" s="52" t="s">
        <v>38</v>
      </c>
      <c r="C120" s="52" t="s">
        <v>27</v>
      </c>
      <c r="D120" s="52" t="s">
        <v>337</v>
      </c>
      <c r="E120" s="52" t="s">
        <v>19</v>
      </c>
      <c r="F120" s="103">
        <f t="shared" ref="F120:G120" si="37">F121</f>
        <v>120000</v>
      </c>
      <c r="G120" s="103">
        <f t="shared" si="37"/>
        <v>120000</v>
      </c>
      <c r="H120" s="170"/>
    </row>
    <row r="121" spans="1:8" ht="37.5" outlineLevel="7" x14ac:dyDescent="0.25">
      <c r="A121" s="51" t="s">
        <v>20</v>
      </c>
      <c r="B121" s="52" t="s">
        <v>38</v>
      </c>
      <c r="C121" s="52" t="s">
        <v>27</v>
      </c>
      <c r="D121" s="52" t="s">
        <v>337</v>
      </c>
      <c r="E121" s="52" t="s">
        <v>21</v>
      </c>
      <c r="F121" s="103">
        <v>120000</v>
      </c>
      <c r="G121" s="103">
        <v>120000</v>
      </c>
      <c r="H121" s="170"/>
    </row>
    <row r="122" spans="1:8" ht="56.25" customHeight="1" outlineLevel="7" x14ac:dyDescent="0.25">
      <c r="A122" s="32" t="s">
        <v>479</v>
      </c>
      <c r="B122" s="52" t="s">
        <v>38</v>
      </c>
      <c r="C122" s="52" t="s">
        <v>27</v>
      </c>
      <c r="D122" s="52" t="s">
        <v>338</v>
      </c>
      <c r="E122" s="52" t="s">
        <v>8</v>
      </c>
      <c r="F122" s="103">
        <f t="shared" ref="F122:G122" si="38">F123+F125</f>
        <v>1171216</v>
      </c>
      <c r="G122" s="103">
        <f t="shared" si="38"/>
        <v>1171216</v>
      </c>
      <c r="H122" s="170"/>
    </row>
    <row r="123" spans="1:8" ht="57.75" customHeight="1" outlineLevel="7" x14ac:dyDescent="0.25">
      <c r="A123" s="51" t="s">
        <v>14</v>
      </c>
      <c r="B123" s="52" t="s">
        <v>38</v>
      </c>
      <c r="C123" s="52" t="s">
        <v>27</v>
      </c>
      <c r="D123" s="52" t="s">
        <v>338</v>
      </c>
      <c r="E123" s="52" t="s">
        <v>15</v>
      </c>
      <c r="F123" s="103">
        <f t="shared" ref="F123:G123" si="39">F124</f>
        <v>1156216</v>
      </c>
      <c r="G123" s="103">
        <f t="shared" si="39"/>
        <v>1156216</v>
      </c>
      <c r="H123" s="170"/>
    </row>
    <row r="124" spans="1:8" ht="19.5" customHeight="1" outlineLevel="7" x14ac:dyDescent="0.25">
      <c r="A124" s="51" t="s">
        <v>16</v>
      </c>
      <c r="B124" s="52" t="s">
        <v>38</v>
      </c>
      <c r="C124" s="52" t="s">
        <v>27</v>
      </c>
      <c r="D124" s="52" t="s">
        <v>338</v>
      </c>
      <c r="E124" s="52" t="s">
        <v>17</v>
      </c>
      <c r="F124" s="103">
        <v>1156216</v>
      </c>
      <c r="G124" s="103">
        <v>1156216</v>
      </c>
      <c r="H124" s="170"/>
    </row>
    <row r="125" spans="1:8" ht="21" customHeight="1" outlineLevel="7" x14ac:dyDescent="0.25">
      <c r="A125" s="51" t="s">
        <v>18</v>
      </c>
      <c r="B125" s="52" t="s">
        <v>38</v>
      </c>
      <c r="C125" s="52" t="s">
        <v>27</v>
      </c>
      <c r="D125" s="52" t="s">
        <v>338</v>
      </c>
      <c r="E125" s="52" t="s">
        <v>19</v>
      </c>
      <c r="F125" s="103">
        <f t="shared" ref="F125:G125" si="40">F126</f>
        <v>15000</v>
      </c>
      <c r="G125" s="103">
        <f t="shared" si="40"/>
        <v>15000</v>
      </c>
      <c r="H125" s="170"/>
    </row>
    <row r="126" spans="1:8" ht="37.5" outlineLevel="7" x14ac:dyDescent="0.25">
      <c r="A126" s="51" t="s">
        <v>20</v>
      </c>
      <c r="B126" s="52" t="s">
        <v>38</v>
      </c>
      <c r="C126" s="52" t="s">
        <v>27</v>
      </c>
      <c r="D126" s="52" t="s">
        <v>338</v>
      </c>
      <c r="E126" s="52" t="s">
        <v>21</v>
      </c>
      <c r="F126" s="103">
        <v>15000</v>
      </c>
      <c r="G126" s="103">
        <v>15000</v>
      </c>
      <c r="H126" s="170"/>
    </row>
    <row r="127" spans="1:8" ht="56.25" outlineLevel="7" x14ac:dyDescent="0.25">
      <c r="A127" s="32" t="s">
        <v>478</v>
      </c>
      <c r="B127" s="52" t="s">
        <v>38</v>
      </c>
      <c r="C127" s="52" t="s">
        <v>27</v>
      </c>
      <c r="D127" s="52" t="s">
        <v>339</v>
      </c>
      <c r="E127" s="52" t="s">
        <v>8</v>
      </c>
      <c r="F127" s="103">
        <f>F128</f>
        <v>759387</v>
      </c>
      <c r="G127" s="103">
        <f>G128</f>
        <v>759387</v>
      </c>
      <c r="H127" s="170"/>
    </row>
    <row r="128" spans="1:8" ht="56.25" customHeight="1" outlineLevel="7" x14ac:dyDescent="0.25">
      <c r="A128" s="51" t="s">
        <v>14</v>
      </c>
      <c r="B128" s="52" t="s">
        <v>38</v>
      </c>
      <c r="C128" s="52" t="s">
        <v>27</v>
      </c>
      <c r="D128" s="52" t="s">
        <v>339</v>
      </c>
      <c r="E128" s="52" t="s">
        <v>15</v>
      </c>
      <c r="F128" s="103">
        <f t="shared" ref="F128:G128" si="41">F129</f>
        <v>759387</v>
      </c>
      <c r="G128" s="103">
        <f t="shared" si="41"/>
        <v>759387</v>
      </c>
      <c r="H128" s="170"/>
    </row>
    <row r="129" spans="1:8" ht="37.5" outlineLevel="7" x14ac:dyDescent="0.25">
      <c r="A129" s="51" t="s">
        <v>16</v>
      </c>
      <c r="B129" s="52" t="s">
        <v>38</v>
      </c>
      <c r="C129" s="52" t="s">
        <v>27</v>
      </c>
      <c r="D129" s="52" t="s">
        <v>339</v>
      </c>
      <c r="E129" s="52" t="s">
        <v>17</v>
      </c>
      <c r="F129" s="103">
        <v>759387</v>
      </c>
      <c r="G129" s="100">
        <v>759387</v>
      </c>
      <c r="H129" s="170"/>
    </row>
    <row r="130" spans="1:8" ht="56.25" outlineLevel="3" x14ac:dyDescent="0.25">
      <c r="A130" s="32" t="s">
        <v>477</v>
      </c>
      <c r="B130" s="52" t="s">
        <v>38</v>
      </c>
      <c r="C130" s="52" t="s">
        <v>27</v>
      </c>
      <c r="D130" s="52" t="s">
        <v>340</v>
      </c>
      <c r="E130" s="52" t="s">
        <v>8</v>
      </c>
      <c r="F130" s="103">
        <f t="shared" ref="F130:G130" si="42">F131+F133</f>
        <v>768474</v>
      </c>
      <c r="G130" s="103">
        <f t="shared" si="42"/>
        <v>768474</v>
      </c>
      <c r="H130" s="170"/>
    </row>
    <row r="131" spans="1:8" ht="57.75" customHeight="1" outlineLevel="3" x14ac:dyDescent="0.25">
      <c r="A131" s="51" t="s">
        <v>14</v>
      </c>
      <c r="B131" s="52" t="s">
        <v>38</v>
      </c>
      <c r="C131" s="52" t="s">
        <v>27</v>
      </c>
      <c r="D131" s="52" t="s">
        <v>340</v>
      </c>
      <c r="E131" s="52" t="s">
        <v>15</v>
      </c>
      <c r="F131" s="103">
        <f t="shared" ref="F131:G131" si="43">F132</f>
        <v>753474</v>
      </c>
      <c r="G131" s="103">
        <f t="shared" si="43"/>
        <v>753474</v>
      </c>
      <c r="H131" s="170"/>
    </row>
    <row r="132" spans="1:8" ht="18.75" customHeight="1" outlineLevel="3" x14ac:dyDescent="0.25">
      <c r="A132" s="51" t="s">
        <v>16</v>
      </c>
      <c r="B132" s="52" t="s">
        <v>38</v>
      </c>
      <c r="C132" s="52" t="s">
        <v>27</v>
      </c>
      <c r="D132" s="52" t="s">
        <v>340</v>
      </c>
      <c r="E132" s="52" t="s">
        <v>17</v>
      </c>
      <c r="F132" s="103">
        <v>753474</v>
      </c>
      <c r="G132" s="110">
        <v>753474</v>
      </c>
      <c r="H132" s="170"/>
    </row>
    <row r="133" spans="1:8" ht="20.25" customHeight="1" outlineLevel="3" x14ac:dyDescent="0.25">
      <c r="A133" s="51" t="s">
        <v>18</v>
      </c>
      <c r="B133" s="52" t="s">
        <v>38</v>
      </c>
      <c r="C133" s="52" t="s">
        <v>27</v>
      </c>
      <c r="D133" s="52" t="s">
        <v>340</v>
      </c>
      <c r="E133" s="52" t="s">
        <v>19</v>
      </c>
      <c r="F133" s="103">
        <f t="shared" ref="F133:G133" si="44">F134</f>
        <v>15000</v>
      </c>
      <c r="G133" s="103">
        <f t="shared" si="44"/>
        <v>15000</v>
      </c>
      <c r="H133" s="170"/>
    </row>
    <row r="134" spans="1:8" ht="37.5" outlineLevel="5" x14ac:dyDescent="0.25">
      <c r="A134" s="51" t="s">
        <v>20</v>
      </c>
      <c r="B134" s="52" t="s">
        <v>38</v>
      </c>
      <c r="C134" s="52" t="s">
        <v>27</v>
      </c>
      <c r="D134" s="52" t="s">
        <v>340</v>
      </c>
      <c r="E134" s="52" t="s">
        <v>21</v>
      </c>
      <c r="F134" s="103">
        <v>15000</v>
      </c>
      <c r="G134" s="103">
        <v>15000</v>
      </c>
      <c r="H134" s="170"/>
    </row>
    <row r="135" spans="1:8" ht="37.5" outlineLevel="5" x14ac:dyDescent="0.25">
      <c r="A135" s="51" t="s">
        <v>506</v>
      </c>
      <c r="B135" s="52" t="s">
        <v>38</v>
      </c>
      <c r="C135" s="52" t="s">
        <v>27</v>
      </c>
      <c r="D135" s="52" t="s">
        <v>507</v>
      </c>
      <c r="E135" s="52" t="s">
        <v>8</v>
      </c>
      <c r="F135" s="103">
        <f>F136+F138</f>
        <v>1804088</v>
      </c>
      <c r="G135" s="103">
        <f>G136+G138</f>
        <v>1804088</v>
      </c>
      <c r="H135" s="170"/>
    </row>
    <row r="136" spans="1:8" ht="60" customHeight="1" outlineLevel="5" x14ac:dyDescent="0.25">
      <c r="A136" s="51" t="s">
        <v>14</v>
      </c>
      <c r="B136" s="52" t="s">
        <v>38</v>
      </c>
      <c r="C136" s="52" t="s">
        <v>27</v>
      </c>
      <c r="D136" s="52" t="s">
        <v>507</v>
      </c>
      <c r="E136" s="52" t="s">
        <v>15</v>
      </c>
      <c r="F136" s="103">
        <f>F137</f>
        <v>1646488</v>
      </c>
      <c r="G136" s="103">
        <f>G137</f>
        <v>1646488</v>
      </c>
      <c r="H136" s="170"/>
    </row>
    <row r="137" spans="1:8" ht="18.75" customHeight="1" outlineLevel="5" x14ac:dyDescent="0.25">
      <c r="A137" s="51" t="s">
        <v>16</v>
      </c>
      <c r="B137" s="52" t="s">
        <v>38</v>
      </c>
      <c r="C137" s="52" t="s">
        <v>27</v>
      </c>
      <c r="D137" s="52" t="s">
        <v>507</v>
      </c>
      <c r="E137" s="52" t="s">
        <v>17</v>
      </c>
      <c r="F137" s="103">
        <v>1646488</v>
      </c>
      <c r="G137" s="103">
        <v>1646488</v>
      </c>
      <c r="H137" s="170"/>
    </row>
    <row r="138" spans="1:8" ht="19.5" customHeight="1" outlineLevel="5" x14ac:dyDescent="0.25">
      <c r="A138" s="51" t="s">
        <v>18</v>
      </c>
      <c r="B138" s="52" t="s">
        <v>38</v>
      </c>
      <c r="C138" s="52" t="s">
        <v>27</v>
      </c>
      <c r="D138" s="52" t="s">
        <v>507</v>
      </c>
      <c r="E138" s="52" t="s">
        <v>19</v>
      </c>
      <c r="F138" s="103">
        <f>F139</f>
        <v>157600</v>
      </c>
      <c r="G138" s="103">
        <f>G139</f>
        <v>157600</v>
      </c>
      <c r="H138" s="170"/>
    </row>
    <row r="139" spans="1:8" ht="37.5" outlineLevel="5" x14ac:dyDescent="0.25">
      <c r="A139" s="51" t="s">
        <v>20</v>
      </c>
      <c r="B139" s="52" t="s">
        <v>38</v>
      </c>
      <c r="C139" s="52" t="s">
        <v>27</v>
      </c>
      <c r="D139" s="52" t="s">
        <v>507</v>
      </c>
      <c r="E139" s="52" t="s">
        <v>21</v>
      </c>
      <c r="F139" s="103">
        <v>157600</v>
      </c>
      <c r="G139" s="103">
        <v>157600</v>
      </c>
      <c r="H139" s="170"/>
    </row>
    <row r="140" spans="1:8" ht="56.25" outlineLevel="7" x14ac:dyDescent="0.25">
      <c r="A140" s="32" t="s">
        <v>476</v>
      </c>
      <c r="B140" s="52" t="s">
        <v>38</v>
      </c>
      <c r="C140" s="52" t="s">
        <v>27</v>
      </c>
      <c r="D140" s="52" t="s">
        <v>371</v>
      </c>
      <c r="E140" s="52" t="s">
        <v>8</v>
      </c>
      <c r="F140" s="103">
        <f t="shared" ref="F140:G141" si="45">F141</f>
        <v>690082.76</v>
      </c>
      <c r="G140" s="103">
        <f t="shared" si="45"/>
        <v>690082.76</v>
      </c>
      <c r="H140" s="170"/>
    </row>
    <row r="141" spans="1:8" ht="57.75" customHeight="1" outlineLevel="7" x14ac:dyDescent="0.25">
      <c r="A141" s="51" t="s">
        <v>14</v>
      </c>
      <c r="B141" s="52" t="s">
        <v>38</v>
      </c>
      <c r="C141" s="52" t="s">
        <v>27</v>
      </c>
      <c r="D141" s="52" t="s">
        <v>371</v>
      </c>
      <c r="E141" s="52" t="s">
        <v>15</v>
      </c>
      <c r="F141" s="103">
        <f t="shared" si="45"/>
        <v>690082.76</v>
      </c>
      <c r="G141" s="103">
        <f t="shared" si="45"/>
        <v>690082.76</v>
      </c>
      <c r="H141" s="170"/>
    </row>
    <row r="142" spans="1:8" ht="18.75" customHeight="1" outlineLevel="7" x14ac:dyDescent="0.25">
      <c r="A142" s="51" t="s">
        <v>16</v>
      </c>
      <c r="B142" s="52" t="s">
        <v>38</v>
      </c>
      <c r="C142" s="52" t="s">
        <v>27</v>
      </c>
      <c r="D142" s="52" t="s">
        <v>371</v>
      </c>
      <c r="E142" s="52" t="s">
        <v>17</v>
      </c>
      <c r="F142" s="103">
        <v>690082.76</v>
      </c>
      <c r="G142" s="103">
        <v>690082.76</v>
      </c>
      <c r="H142" s="170"/>
    </row>
    <row r="143" spans="1:8" ht="37.5" outlineLevel="6" x14ac:dyDescent="0.25">
      <c r="A143" s="96" t="s">
        <v>54</v>
      </c>
      <c r="B143" s="72" t="s">
        <v>38</v>
      </c>
      <c r="C143" s="72" t="s">
        <v>55</v>
      </c>
      <c r="D143" s="72" t="s">
        <v>145</v>
      </c>
      <c r="E143" s="72" t="s">
        <v>8</v>
      </c>
      <c r="F143" s="105">
        <f t="shared" ref="F143:G147" si="46">F144</f>
        <v>100000</v>
      </c>
      <c r="G143" s="105">
        <f t="shared" si="46"/>
        <v>100000</v>
      </c>
      <c r="H143" s="170"/>
    </row>
    <row r="144" spans="1:8" ht="37.5" outlineLevel="7" x14ac:dyDescent="0.25">
      <c r="A144" s="51" t="s">
        <v>56</v>
      </c>
      <c r="B144" s="52" t="s">
        <v>38</v>
      </c>
      <c r="C144" s="52" t="s">
        <v>57</v>
      </c>
      <c r="D144" s="52" t="s">
        <v>145</v>
      </c>
      <c r="E144" s="52" t="s">
        <v>8</v>
      </c>
      <c r="F144" s="103">
        <f t="shared" si="46"/>
        <v>100000</v>
      </c>
      <c r="G144" s="103">
        <f t="shared" si="46"/>
        <v>100000</v>
      </c>
      <c r="H144" s="170"/>
    </row>
    <row r="145" spans="1:8" ht="37.5" outlineLevel="1" x14ac:dyDescent="0.25">
      <c r="A145" s="51" t="s">
        <v>154</v>
      </c>
      <c r="B145" s="52" t="s">
        <v>38</v>
      </c>
      <c r="C145" s="52" t="s">
        <v>57</v>
      </c>
      <c r="D145" s="52" t="s">
        <v>146</v>
      </c>
      <c r="E145" s="52" t="s">
        <v>8</v>
      </c>
      <c r="F145" s="103">
        <f t="shared" si="46"/>
        <v>100000</v>
      </c>
      <c r="G145" s="103">
        <f t="shared" si="46"/>
        <v>100000</v>
      </c>
      <c r="H145" s="170"/>
    </row>
    <row r="146" spans="1:8" ht="37.5" outlineLevel="1" x14ac:dyDescent="0.25">
      <c r="A146" s="51" t="s">
        <v>58</v>
      </c>
      <c r="B146" s="52" t="s">
        <v>38</v>
      </c>
      <c r="C146" s="52" t="s">
        <v>57</v>
      </c>
      <c r="D146" s="52" t="s">
        <v>155</v>
      </c>
      <c r="E146" s="52" t="s">
        <v>8</v>
      </c>
      <c r="F146" s="103">
        <f t="shared" si="46"/>
        <v>100000</v>
      </c>
      <c r="G146" s="103">
        <f t="shared" si="46"/>
        <v>100000</v>
      </c>
      <c r="H146" s="170"/>
    </row>
    <row r="147" spans="1:8" ht="20.25" customHeight="1" outlineLevel="1" x14ac:dyDescent="0.25">
      <c r="A147" s="51" t="s">
        <v>18</v>
      </c>
      <c r="B147" s="52" t="s">
        <v>38</v>
      </c>
      <c r="C147" s="52" t="s">
        <v>57</v>
      </c>
      <c r="D147" s="52" t="s">
        <v>155</v>
      </c>
      <c r="E147" s="52" t="s">
        <v>19</v>
      </c>
      <c r="F147" s="103">
        <f t="shared" si="46"/>
        <v>100000</v>
      </c>
      <c r="G147" s="103">
        <f t="shared" si="46"/>
        <v>100000</v>
      </c>
      <c r="H147" s="170"/>
    </row>
    <row r="148" spans="1:8" ht="37.5" outlineLevel="1" x14ac:dyDescent="0.25">
      <c r="A148" s="51" t="s">
        <v>20</v>
      </c>
      <c r="B148" s="52" t="s">
        <v>38</v>
      </c>
      <c r="C148" s="52" t="s">
        <v>57</v>
      </c>
      <c r="D148" s="52" t="s">
        <v>155</v>
      </c>
      <c r="E148" s="52" t="s">
        <v>21</v>
      </c>
      <c r="F148" s="103">
        <v>100000</v>
      </c>
      <c r="G148" s="103">
        <v>100000</v>
      </c>
      <c r="H148" s="170"/>
    </row>
    <row r="149" spans="1:8" outlineLevel="1" x14ac:dyDescent="0.25">
      <c r="A149" s="96" t="s">
        <v>138</v>
      </c>
      <c r="B149" s="72" t="s">
        <v>38</v>
      </c>
      <c r="C149" s="72" t="s">
        <v>59</v>
      </c>
      <c r="D149" s="72" t="s">
        <v>145</v>
      </c>
      <c r="E149" s="72" t="s">
        <v>8</v>
      </c>
      <c r="F149" s="105">
        <f>F162+F156+F171+F150</f>
        <v>11235213</v>
      </c>
      <c r="G149" s="105">
        <f>G162+G156+G171+G150</f>
        <v>11235213</v>
      </c>
      <c r="H149" s="170"/>
    </row>
    <row r="150" spans="1:8" outlineLevel="1" x14ac:dyDescent="0.25">
      <c r="A150" s="51" t="s">
        <v>140</v>
      </c>
      <c r="B150" s="52" t="s">
        <v>38</v>
      </c>
      <c r="C150" s="52" t="s">
        <v>141</v>
      </c>
      <c r="D150" s="52" t="s">
        <v>145</v>
      </c>
      <c r="E150" s="52" t="s">
        <v>8</v>
      </c>
      <c r="F150" s="103">
        <f t="shared" ref="F150:G150" si="47">F151</f>
        <v>374490</v>
      </c>
      <c r="G150" s="103">
        <f t="shared" si="47"/>
        <v>374490</v>
      </c>
      <c r="H150" s="170"/>
    </row>
    <row r="151" spans="1:8" ht="37.5" outlineLevel="1" x14ac:dyDescent="0.25">
      <c r="A151" s="96" t="s">
        <v>154</v>
      </c>
      <c r="B151" s="72" t="s">
        <v>38</v>
      </c>
      <c r="C151" s="72" t="s">
        <v>141</v>
      </c>
      <c r="D151" s="72" t="s">
        <v>146</v>
      </c>
      <c r="E151" s="72" t="s">
        <v>8</v>
      </c>
      <c r="F151" s="105">
        <f t="shared" ref="F151:G151" si="48">F153</f>
        <v>374490</v>
      </c>
      <c r="G151" s="105">
        <f t="shared" si="48"/>
        <v>374490</v>
      </c>
      <c r="H151" s="170"/>
    </row>
    <row r="152" spans="1:8" outlineLevel="1" x14ac:dyDescent="0.25">
      <c r="A152" s="51" t="s">
        <v>336</v>
      </c>
      <c r="B152" s="52" t="s">
        <v>38</v>
      </c>
      <c r="C152" s="52" t="s">
        <v>141</v>
      </c>
      <c r="D152" s="52" t="s">
        <v>335</v>
      </c>
      <c r="E152" s="52" t="s">
        <v>8</v>
      </c>
      <c r="F152" s="103">
        <f t="shared" ref="F152:G154" si="49">F153</f>
        <v>374490</v>
      </c>
      <c r="G152" s="103">
        <f t="shared" si="49"/>
        <v>374490</v>
      </c>
      <c r="H152" s="170"/>
    </row>
    <row r="153" spans="1:8" ht="75" outlineLevel="1" x14ac:dyDescent="0.25">
      <c r="A153" s="54" t="s">
        <v>480</v>
      </c>
      <c r="B153" s="52" t="s">
        <v>38</v>
      </c>
      <c r="C153" s="52" t="s">
        <v>141</v>
      </c>
      <c r="D153" s="52" t="s">
        <v>347</v>
      </c>
      <c r="E153" s="52" t="s">
        <v>8</v>
      </c>
      <c r="F153" s="103">
        <f t="shared" si="49"/>
        <v>374490</v>
      </c>
      <c r="G153" s="103">
        <f t="shared" si="49"/>
        <v>374490</v>
      </c>
      <c r="H153" s="170"/>
    </row>
    <row r="154" spans="1:8" ht="21" customHeight="1" outlineLevel="1" x14ac:dyDescent="0.25">
      <c r="A154" s="51" t="s">
        <v>18</v>
      </c>
      <c r="B154" s="52" t="s">
        <v>38</v>
      </c>
      <c r="C154" s="52" t="s">
        <v>141</v>
      </c>
      <c r="D154" s="52" t="s">
        <v>347</v>
      </c>
      <c r="E154" s="52" t="s">
        <v>19</v>
      </c>
      <c r="F154" s="103">
        <f t="shared" si="49"/>
        <v>374490</v>
      </c>
      <c r="G154" s="103">
        <f t="shared" si="49"/>
        <v>374490</v>
      </c>
      <c r="H154" s="170"/>
    </row>
    <row r="155" spans="1:8" ht="37.5" outlineLevel="1" x14ac:dyDescent="0.25">
      <c r="A155" s="51" t="s">
        <v>20</v>
      </c>
      <c r="B155" s="52" t="s">
        <v>38</v>
      </c>
      <c r="C155" s="52" t="s">
        <v>141</v>
      </c>
      <c r="D155" s="52" t="s">
        <v>347</v>
      </c>
      <c r="E155" s="52" t="s">
        <v>21</v>
      </c>
      <c r="F155" s="103">
        <v>374490</v>
      </c>
      <c r="G155" s="103">
        <v>374490</v>
      </c>
      <c r="H155" s="170"/>
    </row>
    <row r="156" spans="1:8" outlineLevel="1" x14ac:dyDescent="0.25">
      <c r="A156" s="51" t="s">
        <v>363</v>
      </c>
      <c r="B156" s="52" t="s">
        <v>38</v>
      </c>
      <c r="C156" s="52" t="s">
        <v>364</v>
      </c>
      <c r="D156" s="52" t="s">
        <v>145</v>
      </c>
      <c r="E156" s="52" t="s">
        <v>8</v>
      </c>
      <c r="F156" s="103">
        <f>F157</f>
        <v>3223</v>
      </c>
      <c r="G156" s="103">
        <f>G157</f>
        <v>3223</v>
      </c>
      <c r="H156" s="170"/>
    </row>
    <row r="157" spans="1:8" ht="37.5" outlineLevel="1" x14ac:dyDescent="0.25">
      <c r="A157" s="51" t="s">
        <v>154</v>
      </c>
      <c r="B157" s="52" t="s">
        <v>38</v>
      </c>
      <c r="C157" s="52" t="s">
        <v>364</v>
      </c>
      <c r="D157" s="52" t="s">
        <v>146</v>
      </c>
      <c r="E157" s="52" t="s">
        <v>8</v>
      </c>
      <c r="F157" s="103">
        <f>F159</f>
        <v>3223</v>
      </c>
      <c r="G157" s="103">
        <f>G159</f>
        <v>3223</v>
      </c>
      <c r="H157" s="170"/>
    </row>
    <row r="158" spans="1:8" outlineLevel="1" x14ac:dyDescent="0.25">
      <c r="A158" s="51" t="s">
        <v>336</v>
      </c>
      <c r="B158" s="52" t="s">
        <v>38</v>
      </c>
      <c r="C158" s="52" t="s">
        <v>364</v>
      </c>
      <c r="D158" s="52" t="s">
        <v>335</v>
      </c>
      <c r="E158" s="52" t="s">
        <v>8</v>
      </c>
      <c r="F158" s="103">
        <f>F159</f>
        <v>3223</v>
      </c>
      <c r="G158" s="103">
        <f>G159</f>
        <v>3223</v>
      </c>
      <c r="H158" s="170"/>
    </row>
    <row r="159" spans="1:8" ht="93.75" customHeight="1" outlineLevel="1" x14ac:dyDescent="0.25">
      <c r="A159" s="32" t="s">
        <v>482</v>
      </c>
      <c r="B159" s="52" t="s">
        <v>38</v>
      </c>
      <c r="C159" s="52" t="s">
        <v>364</v>
      </c>
      <c r="D159" s="52" t="s">
        <v>481</v>
      </c>
      <c r="E159" s="52" t="s">
        <v>8</v>
      </c>
      <c r="F159" s="103">
        <f t="shared" ref="F159:G160" si="50">F160</f>
        <v>3223</v>
      </c>
      <c r="G159" s="103">
        <f t="shared" si="50"/>
        <v>3223</v>
      </c>
      <c r="H159" s="170"/>
    </row>
    <row r="160" spans="1:8" ht="19.5" customHeight="1" outlineLevel="1" x14ac:dyDescent="0.25">
      <c r="A160" s="51" t="s">
        <v>18</v>
      </c>
      <c r="B160" s="52" t="s">
        <v>38</v>
      </c>
      <c r="C160" s="52" t="s">
        <v>364</v>
      </c>
      <c r="D160" s="52" t="s">
        <v>481</v>
      </c>
      <c r="E160" s="52" t="s">
        <v>19</v>
      </c>
      <c r="F160" s="103">
        <f t="shared" si="50"/>
        <v>3223</v>
      </c>
      <c r="G160" s="103">
        <f t="shared" si="50"/>
        <v>3223</v>
      </c>
      <c r="H160" s="170"/>
    </row>
    <row r="161" spans="1:8" ht="37.5" outlineLevel="1" x14ac:dyDescent="0.25">
      <c r="A161" s="51" t="s">
        <v>20</v>
      </c>
      <c r="B161" s="52" t="s">
        <v>38</v>
      </c>
      <c r="C161" s="52" t="s">
        <v>364</v>
      </c>
      <c r="D161" s="52" t="s">
        <v>481</v>
      </c>
      <c r="E161" s="52" t="s">
        <v>21</v>
      </c>
      <c r="F161" s="103">
        <v>3223</v>
      </c>
      <c r="G161" s="110">
        <v>3223</v>
      </c>
      <c r="H161" s="170"/>
    </row>
    <row r="162" spans="1:8" outlineLevel="1" x14ac:dyDescent="0.25">
      <c r="A162" s="51" t="s">
        <v>62</v>
      </c>
      <c r="B162" s="52" t="s">
        <v>38</v>
      </c>
      <c r="C162" s="52" t="s">
        <v>63</v>
      </c>
      <c r="D162" s="52" t="s">
        <v>145</v>
      </c>
      <c r="E162" s="52" t="s">
        <v>8</v>
      </c>
      <c r="F162" s="103">
        <f t="shared" ref="F162:G163" si="51">F163</f>
        <v>10507500</v>
      </c>
      <c r="G162" s="103">
        <f t="shared" si="51"/>
        <v>10507500</v>
      </c>
      <c r="H162" s="170"/>
    </row>
    <row r="163" spans="1:8" ht="56.25" outlineLevel="1" x14ac:dyDescent="0.25">
      <c r="A163" s="96" t="s">
        <v>425</v>
      </c>
      <c r="B163" s="72" t="s">
        <v>38</v>
      </c>
      <c r="C163" s="72" t="s">
        <v>63</v>
      </c>
      <c r="D163" s="72" t="s">
        <v>426</v>
      </c>
      <c r="E163" s="72" t="s">
        <v>8</v>
      </c>
      <c r="F163" s="105">
        <f t="shared" si="51"/>
        <v>10507500</v>
      </c>
      <c r="G163" s="105">
        <f t="shared" si="51"/>
        <v>10507500</v>
      </c>
      <c r="H163" s="170"/>
    </row>
    <row r="164" spans="1:8" ht="37.5" outlineLevel="1" x14ac:dyDescent="0.25">
      <c r="A164" s="51" t="s">
        <v>427</v>
      </c>
      <c r="B164" s="52" t="s">
        <v>38</v>
      </c>
      <c r="C164" s="52" t="s">
        <v>63</v>
      </c>
      <c r="D164" s="52" t="s">
        <v>428</v>
      </c>
      <c r="E164" s="52" t="s">
        <v>8</v>
      </c>
      <c r="F164" s="103">
        <f>F165+F168</f>
        <v>10507500</v>
      </c>
      <c r="G164" s="103">
        <f>G165+G168</f>
        <v>10507500</v>
      </c>
      <c r="H164" s="170"/>
    </row>
    <row r="165" spans="1:8" ht="56.25" outlineLevel="1" x14ac:dyDescent="0.25">
      <c r="A165" s="99" t="s">
        <v>429</v>
      </c>
      <c r="B165" s="52" t="s">
        <v>38</v>
      </c>
      <c r="C165" s="52" t="s">
        <v>63</v>
      </c>
      <c r="D165" s="52" t="s">
        <v>430</v>
      </c>
      <c r="E165" s="52" t="s">
        <v>8</v>
      </c>
      <c r="F165" s="103">
        <f t="shared" ref="F165:G166" si="52">F166</f>
        <v>10407500</v>
      </c>
      <c r="G165" s="103">
        <f t="shared" si="52"/>
        <v>10407500</v>
      </c>
      <c r="H165" s="170"/>
    </row>
    <row r="166" spans="1:8" ht="21" customHeight="1" outlineLevel="1" x14ac:dyDescent="0.25">
      <c r="A166" s="51" t="s">
        <v>18</v>
      </c>
      <c r="B166" s="52" t="s">
        <v>38</v>
      </c>
      <c r="C166" s="52" t="s">
        <v>63</v>
      </c>
      <c r="D166" s="52" t="s">
        <v>430</v>
      </c>
      <c r="E166" s="52" t="s">
        <v>19</v>
      </c>
      <c r="F166" s="103">
        <f t="shared" si="52"/>
        <v>10407500</v>
      </c>
      <c r="G166" s="103">
        <f t="shared" si="52"/>
        <v>10407500</v>
      </c>
      <c r="H166" s="170"/>
    </row>
    <row r="167" spans="1:8" ht="37.5" outlineLevel="1" x14ac:dyDescent="0.25">
      <c r="A167" s="51" t="s">
        <v>20</v>
      </c>
      <c r="B167" s="52" t="s">
        <v>38</v>
      </c>
      <c r="C167" s="52" t="s">
        <v>63</v>
      </c>
      <c r="D167" s="52" t="s">
        <v>430</v>
      </c>
      <c r="E167" s="52" t="s">
        <v>21</v>
      </c>
      <c r="F167" s="103">
        <v>10407500</v>
      </c>
      <c r="G167" s="103">
        <v>10407500</v>
      </c>
      <c r="H167" s="170"/>
    </row>
    <row r="168" spans="1:8" ht="37.5" outlineLevel="1" x14ac:dyDescent="0.25">
      <c r="A168" s="51" t="s">
        <v>341</v>
      </c>
      <c r="B168" s="52" t="s">
        <v>38</v>
      </c>
      <c r="C168" s="52" t="s">
        <v>63</v>
      </c>
      <c r="D168" s="52" t="s">
        <v>513</v>
      </c>
      <c r="E168" s="52" t="s">
        <v>8</v>
      </c>
      <c r="F168" s="100">
        <f t="shared" ref="F168:G169" si="53">F169</f>
        <v>100000</v>
      </c>
      <c r="G168" s="100">
        <f t="shared" si="53"/>
        <v>100000</v>
      </c>
      <c r="H168" s="170"/>
    </row>
    <row r="169" spans="1:8" ht="20.25" customHeight="1" outlineLevel="1" x14ac:dyDescent="0.25">
      <c r="A169" s="51" t="s">
        <v>18</v>
      </c>
      <c r="B169" s="52" t="s">
        <v>38</v>
      </c>
      <c r="C169" s="52" t="s">
        <v>63</v>
      </c>
      <c r="D169" s="52" t="s">
        <v>513</v>
      </c>
      <c r="E169" s="52" t="s">
        <v>19</v>
      </c>
      <c r="F169" s="100">
        <f t="shared" si="53"/>
        <v>100000</v>
      </c>
      <c r="G169" s="100">
        <f t="shared" si="53"/>
        <v>100000</v>
      </c>
      <c r="H169" s="170"/>
    </row>
    <row r="170" spans="1:8" ht="37.5" outlineLevel="1" x14ac:dyDescent="0.25">
      <c r="A170" s="51" t="s">
        <v>20</v>
      </c>
      <c r="B170" s="52" t="s">
        <v>38</v>
      </c>
      <c r="C170" s="52" t="s">
        <v>63</v>
      </c>
      <c r="D170" s="52" t="s">
        <v>513</v>
      </c>
      <c r="E170" s="52" t="s">
        <v>21</v>
      </c>
      <c r="F170" s="103">
        <v>100000</v>
      </c>
      <c r="G170" s="103">
        <v>100000</v>
      </c>
      <c r="H170" s="170"/>
    </row>
    <row r="171" spans="1:8" outlineLevel="1" x14ac:dyDescent="0.25">
      <c r="A171" s="51" t="s">
        <v>65</v>
      </c>
      <c r="B171" s="52" t="s">
        <v>38</v>
      </c>
      <c r="C171" s="52" t="s">
        <v>66</v>
      </c>
      <c r="D171" s="52" t="s">
        <v>145</v>
      </c>
      <c r="E171" s="52" t="s">
        <v>8</v>
      </c>
      <c r="F171" s="103">
        <f>F172</f>
        <v>350000</v>
      </c>
      <c r="G171" s="103">
        <f>G172</f>
        <v>350000</v>
      </c>
      <c r="H171" s="170"/>
    </row>
    <row r="172" spans="1:8" ht="56.25" outlineLevel="1" x14ac:dyDescent="0.25">
      <c r="A172" s="96" t="s">
        <v>487</v>
      </c>
      <c r="B172" s="72" t="s">
        <v>38</v>
      </c>
      <c r="C172" s="72" t="s">
        <v>66</v>
      </c>
      <c r="D172" s="72" t="s">
        <v>431</v>
      </c>
      <c r="E172" s="72" t="s">
        <v>8</v>
      </c>
      <c r="F172" s="105">
        <f>F173+F177</f>
        <v>350000</v>
      </c>
      <c r="G172" s="105">
        <f>G173+G177</f>
        <v>350000</v>
      </c>
      <c r="H172" s="170"/>
    </row>
    <row r="173" spans="1:8" ht="37.5" outlineLevel="1" x14ac:dyDescent="0.25">
      <c r="A173" s="51" t="s">
        <v>484</v>
      </c>
      <c r="B173" s="52" t="s">
        <v>38</v>
      </c>
      <c r="C173" s="52" t="s">
        <v>66</v>
      </c>
      <c r="D173" s="52" t="s">
        <v>432</v>
      </c>
      <c r="E173" s="52" t="s">
        <v>8</v>
      </c>
      <c r="F173" s="100">
        <f>F174</f>
        <v>30000</v>
      </c>
      <c r="G173" s="100">
        <f>G174</f>
        <v>30000</v>
      </c>
      <c r="H173" s="170"/>
    </row>
    <row r="174" spans="1:8" outlineLevel="1" x14ac:dyDescent="0.25">
      <c r="A174" s="51" t="s">
        <v>433</v>
      </c>
      <c r="B174" s="52" t="s">
        <v>38</v>
      </c>
      <c r="C174" s="52" t="s">
        <v>66</v>
      </c>
      <c r="D174" s="52" t="s">
        <v>434</v>
      </c>
      <c r="E174" s="52" t="s">
        <v>8</v>
      </c>
      <c r="F174" s="100">
        <f t="shared" ref="F174:G175" si="54">F175</f>
        <v>30000</v>
      </c>
      <c r="G174" s="100">
        <f t="shared" si="54"/>
        <v>30000</v>
      </c>
      <c r="H174" s="170"/>
    </row>
    <row r="175" spans="1:8" ht="19.5" customHeight="1" outlineLevel="1" x14ac:dyDescent="0.25">
      <c r="A175" s="51" t="s">
        <v>18</v>
      </c>
      <c r="B175" s="52" t="s">
        <v>38</v>
      </c>
      <c r="C175" s="52" t="s">
        <v>66</v>
      </c>
      <c r="D175" s="52" t="s">
        <v>434</v>
      </c>
      <c r="E175" s="52" t="s">
        <v>19</v>
      </c>
      <c r="F175" s="100">
        <f t="shared" si="54"/>
        <v>30000</v>
      </c>
      <c r="G175" s="100">
        <f t="shared" si="54"/>
        <v>30000</v>
      </c>
      <c r="H175" s="170"/>
    </row>
    <row r="176" spans="1:8" ht="37.5" outlineLevel="2" x14ac:dyDescent="0.25">
      <c r="A176" s="51" t="s">
        <v>20</v>
      </c>
      <c r="B176" s="52" t="s">
        <v>38</v>
      </c>
      <c r="C176" s="52" t="s">
        <v>66</v>
      </c>
      <c r="D176" s="52" t="s">
        <v>434</v>
      </c>
      <c r="E176" s="52" t="s">
        <v>21</v>
      </c>
      <c r="F176" s="103">
        <v>30000</v>
      </c>
      <c r="G176" s="103">
        <v>30000</v>
      </c>
      <c r="H176" s="170"/>
    </row>
    <row r="177" spans="1:9" ht="37.5" outlineLevel="3" x14ac:dyDescent="0.25">
      <c r="A177" s="54" t="s">
        <v>486</v>
      </c>
      <c r="B177" s="52" t="s">
        <v>38</v>
      </c>
      <c r="C177" s="52" t="s">
        <v>66</v>
      </c>
      <c r="D177" s="52" t="s">
        <v>485</v>
      </c>
      <c r="E177" s="52" t="s">
        <v>8</v>
      </c>
      <c r="F177" s="103">
        <f>F178</f>
        <v>320000</v>
      </c>
      <c r="G177" s="103">
        <f>G178</f>
        <v>320000</v>
      </c>
      <c r="H177" s="170"/>
    </row>
    <row r="178" spans="1:9" outlineLevel="3" x14ac:dyDescent="0.25">
      <c r="A178" s="51" t="s">
        <v>435</v>
      </c>
      <c r="B178" s="52" t="s">
        <v>38</v>
      </c>
      <c r="C178" s="52" t="s">
        <v>66</v>
      </c>
      <c r="D178" s="52" t="s">
        <v>619</v>
      </c>
      <c r="E178" s="52" t="s">
        <v>8</v>
      </c>
      <c r="F178" s="103">
        <f t="shared" ref="F178:G179" si="55">F179</f>
        <v>320000</v>
      </c>
      <c r="G178" s="103">
        <f t="shared" si="55"/>
        <v>320000</v>
      </c>
      <c r="H178" s="170"/>
    </row>
    <row r="179" spans="1:9" ht="21.75" customHeight="1" outlineLevel="3" x14ac:dyDescent="0.25">
      <c r="A179" s="51" t="s">
        <v>18</v>
      </c>
      <c r="B179" s="52" t="s">
        <v>38</v>
      </c>
      <c r="C179" s="52" t="s">
        <v>66</v>
      </c>
      <c r="D179" s="52" t="s">
        <v>619</v>
      </c>
      <c r="E179" s="52" t="s">
        <v>19</v>
      </c>
      <c r="F179" s="103">
        <f t="shared" si="55"/>
        <v>320000</v>
      </c>
      <c r="G179" s="103">
        <f t="shared" si="55"/>
        <v>320000</v>
      </c>
      <c r="H179" s="170"/>
    </row>
    <row r="180" spans="1:9" ht="37.5" outlineLevel="3" x14ac:dyDescent="0.25">
      <c r="A180" s="51" t="s">
        <v>20</v>
      </c>
      <c r="B180" s="52" t="s">
        <v>38</v>
      </c>
      <c r="C180" s="52" t="s">
        <v>66</v>
      </c>
      <c r="D180" s="52" t="s">
        <v>619</v>
      </c>
      <c r="E180" s="52" t="s">
        <v>21</v>
      </c>
      <c r="F180" s="103">
        <v>320000</v>
      </c>
      <c r="G180" s="103">
        <v>320000</v>
      </c>
      <c r="H180" s="170"/>
    </row>
    <row r="181" spans="1:9" outlineLevel="3" x14ac:dyDescent="0.25">
      <c r="A181" s="96" t="s">
        <v>67</v>
      </c>
      <c r="B181" s="72" t="s">
        <v>38</v>
      </c>
      <c r="C181" s="72" t="s">
        <v>68</v>
      </c>
      <c r="D181" s="72" t="s">
        <v>145</v>
      </c>
      <c r="E181" s="72" t="s">
        <v>8</v>
      </c>
      <c r="F181" s="108">
        <f>F182+F188+F210+F219</f>
        <v>157962681.63999999</v>
      </c>
      <c r="G181" s="108">
        <f>G182+G188+G210+G219</f>
        <v>2975000</v>
      </c>
      <c r="H181" s="170"/>
    </row>
    <row r="182" spans="1:9" outlineLevel="5" x14ac:dyDescent="0.25">
      <c r="A182" s="51" t="s">
        <v>69</v>
      </c>
      <c r="B182" s="52" t="s">
        <v>38</v>
      </c>
      <c r="C182" s="52" t="s">
        <v>70</v>
      </c>
      <c r="D182" s="52" t="s">
        <v>145</v>
      </c>
      <c r="E182" s="52" t="s">
        <v>8</v>
      </c>
      <c r="F182" s="103">
        <f t="shared" ref="F182:G182" si="56">F183</f>
        <v>500000</v>
      </c>
      <c r="G182" s="103">
        <f t="shared" si="56"/>
        <v>600000</v>
      </c>
      <c r="H182" s="170"/>
    </row>
    <row r="183" spans="1:9" ht="37.5" outlineLevel="6" x14ac:dyDescent="0.25">
      <c r="A183" s="96" t="s">
        <v>720</v>
      </c>
      <c r="B183" s="72" t="s">
        <v>38</v>
      </c>
      <c r="C183" s="72" t="s">
        <v>70</v>
      </c>
      <c r="D183" s="72" t="s">
        <v>422</v>
      </c>
      <c r="E183" s="72" t="s">
        <v>8</v>
      </c>
      <c r="F183" s="105">
        <f>F184</f>
        <v>500000</v>
      </c>
      <c r="G183" s="105">
        <f>G184</f>
        <v>600000</v>
      </c>
      <c r="H183" s="170"/>
    </row>
    <row r="184" spans="1:9" ht="37.5" outlineLevel="7" x14ac:dyDescent="0.25">
      <c r="A184" s="51" t="s">
        <v>436</v>
      </c>
      <c r="B184" s="52" t="s">
        <v>38</v>
      </c>
      <c r="C184" s="52" t="s">
        <v>70</v>
      </c>
      <c r="D184" s="52" t="s">
        <v>423</v>
      </c>
      <c r="E184" s="52" t="s">
        <v>8</v>
      </c>
      <c r="F184" s="103">
        <f t="shared" ref="F184:G186" si="57">F185</f>
        <v>500000</v>
      </c>
      <c r="G184" s="103">
        <f t="shared" si="57"/>
        <v>600000</v>
      </c>
      <c r="H184" s="170"/>
    </row>
    <row r="185" spans="1:9" outlineLevel="5" x14ac:dyDescent="0.25">
      <c r="A185" s="51" t="s">
        <v>437</v>
      </c>
      <c r="B185" s="52" t="s">
        <v>38</v>
      </c>
      <c r="C185" s="52" t="s">
        <v>70</v>
      </c>
      <c r="D185" s="52" t="s">
        <v>438</v>
      </c>
      <c r="E185" s="52" t="s">
        <v>8</v>
      </c>
      <c r="F185" s="103">
        <f t="shared" si="57"/>
        <v>500000</v>
      </c>
      <c r="G185" s="103">
        <f t="shared" si="57"/>
        <v>600000</v>
      </c>
      <c r="H185" s="170"/>
    </row>
    <row r="186" spans="1:9" ht="20.25" customHeight="1" outlineLevel="6" x14ac:dyDescent="0.25">
      <c r="A186" s="51" t="s">
        <v>18</v>
      </c>
      <c r="B186" s="52" t="s">
        <v>38</v>
      </c>
      <c r="C186" s="52" t="s">
        <v>70</v>
      </c>
      <c r="D186" s="52" t="s">
        <v>438</v>
      </c>
      <c r="E186" s="52" t="s">
        <v>19</v>
      </c>
      <c r="F186" s="103">
        <f t="shared" si="57"/>
        <v>500000</v>
      </c>
      <c r="G186" s="103">
        <f t="shared" si="57"/>
        <v>600000</v>
      </c>
      <c r="H186" s="170"/>
    </row>
    <row r="187" spans="1:9" ht="37.5" outlineLevel="7" x14ac:dyDescent="0.25">
      <c r="A187" s="51" t="s">
        <v>20</v>
      </c>
      <c r="B187" s="52" t="s">
        <v>38</v>
      </c>
      <c r="C187" s="52" t="s">
        <v>70</v>
      </c>
      <c r="D187" s="52" t="s">
        <v>438</v>
      </c>
      <c r="E187" s="52" t="s">
        <v>21</v>
      </c>
      <c r="F187" s="103">
        <v>500000</v>
      </c>
      <c r="G187" s="100">
        <v>600000</v>
      </c>
      <c r="H187" s="170"/>
    </row>
    <row r="188" spans="1:9" outlineLevel="1" x14ac:dyDescent="0.25">
      <c r="A188" s="51" t="s">
        <v>71</v>
      </c>
      <c r="B188" s="52" t="s">
        <v>38</v>
      </c>
      <c r="C188" s="52" t="s">
        <v>72</v>
      </c>
      <c r="D188" s="52" t="s">
        <v>145</v>
      </c>
      <c r="E188" s="52" t="s">
        <v>8</v>
      </c>
      <c r="F188" s="103">
        <f t="shared" ref="F188:G188" si="58">F189</f>
        <v>157012681.63999999</v>
      </c>
      <c r="G188" s="103">
        <f t="shared" si="58"/>
        <v>1925000</v>
      </c>
      <c r="H188" s="170"/>
    </row>
    <row r="189" spans="1:9" ht="41.25" customHeight="1" outlineLevel="2" x14ac:dyDescent="0.3">
      <c r="A189" s="96" t="s">
        <v>439</v>
      </c>
      <c r="B189" s="72" t="s">
        <v>38</v>
      </c>
      <c r="C189" s="72" t="s">
        <v>72</v>
      </c>
      <c r="D189" s="72" t="s">
        <v>156</v>
      </c>
      <c r="E189" s="72" t="s">
        <v>8</v>
      </c>
      <c r="F189" s="105">
        <f>F190+F206</f>
        <v>157012681.63999999</v>
      </c>
      <c r="G189" s="105">
        <f>G190+G206</f>
        <v>1925000</v>
      </c>
      <c r="H189" s="199">
        <f>F191+F194+F197+F200+F203+F213+F216+F222</f>
        <v>1468600</v>
      </c>
      <c r="I189" s="199">
        <f>G191+G194+G197+G200+G203+G213+G216+G222</f>
        <v>2375000</v>
      </c>
    </row>
    <row r="190" spans="1:9" ht="36" customHeight="1" outlineLevel="3" x14ac:dyDescent="0.3">
      <c r="A190" s="51" t="s">
        <v>440</v>
      </c>
      <c r="B190" s="52" t="s">
        <v>38</v>
      </c>
      <c r="C190" s="52" t="s">
        <v>72</v>
      </c>
      <c r="D190" s="52" t="s">
        <v>441</v>
      </c>
      <c r="E190" s="52" t="s">
        <v>8</v>
      </c>
      <c r="F190" s="103">
        <f>F191+F194+F197+F200+F203</f>
        <v>1018600</v>
      </c>
      <c r="G190" s="103">
        <f>G191+G194+G197+G200+G203</f>
        <v>1925000</v>
      </c>
      <c r="H190" s="199">
        <f>F191+F194+F197+F200+F203+F207+F213+F216+F222</f>
        <v>157462681.63999999</v>
      </c>
      <c r="I190" s="199">
        <f>G191+G194+G197+G200+G203+G207+G213+G216+G222</f>
        <v>2375000</v>
      </c>
    </row>
    <row r="191" spans="1:9" ht="75" outlineLevel="5" x14ac:dyDescent="0.25">
      <c r="A191" s="55" t="s">
        <v>73</v>
      </c>
      <c r="B191" s="52" t="s">
        <v>38</v>
      </c>
      <c r="C191" s="52" t="s">
        <v>72</v>
      </c>
      <c r="D191" s="52" t="s">
        <v>442</v>
      </c>
      <c r="E191" s="52" t="s">
        <v>8</v>
      </c>
      <c r="F191" s="103">
        <f>F192</f>
        <v>40000</v>
      </c>
      <c r="G191" s="103">
        <f>G192</f>
        <v>1000000</v>
      </c>
      <c r="H191" s="170"/>
    </row>
    <row r="192" spans="1:9" ht="20.25" customHeight="1" outlineLevel="6" x14ac:dyDescent="0.25">
      <c r="A192" s="51" t="s">
        <v>18</v>
      </c>
      <c r="B192" s="52" t="s">
        <v>38</v>
      </c>
      <c r="C192" s="52" t="s">
        <v>72</v>
      </c>
      <c r="D192" s="52" t="s">
        <v>442</v>
      </c>
      <c r="E192" s="52" t="s">
        <v>19</v>
      </c>
      <c r="F192" s="103">
        <f t="shared" ref="F192:G192" si="59">F193</f>
        <v>40000</v>
      </c>
      <c r="G192" s="103">
        <f t="shared" si="59"/>
        <v>1000000</v>
      </c>
      <c r="H192" s="170"/>
    </row>
    <row r="193" spans="1:8" ht="37.5" outlineLevel="7" x14ac:dyDescent="0.25">
      <c r="A193" s="51" t="s">
        <v>20</v>
      </c>
      <c r="B193" s="52" t="s">
        <v>38</v>
      </c>
      <c r="C193" s="52" t="s">
        <v>72</v>
      </c>
      <c r="D193" s="52" t="s">
        <v>442</v>
      </c>
      <c r="E193" s="52" t="s">
        <v>21</v>
      </c>
      <c r="F193" s="103">
        <v>40000</v>
      </c>
      <c r="G193" s="100">
        <v>1000000</v>
      </c>
      <c r="H193" s="170"/>
    </row>
    <row r="194" spans="1:8" ht="37.5" outlineLevel="3" x14ac:dyDescent="0.25">
      <c r="A194" s="51" t="s">
        <v>298</v>
      </c>
      <c r="B194" s="52" t="s">
        <v>38</v>
      </c>
      <c r="C194" s="52" t="s">
        <v>72</v>
      </c>
      <c r="D194" s="52" t="s">
        <v>443</v>
      </c>
      <c r="E194" s="52" t="s">
        <v>8</v>
      </c>
      <c r="F194" s="100">
        <f t="shared" ref="F194:G195" si="60">F195</f>
        <v>500000</v>
      </c>
      <c r="G194" s="100">
        <f t="shared" si="60"/>
        <v>500000</v>
      </c>
      <c r="H194" s="170"/>
    </row>
    <row r="195" spans="1:8" outlineLevel="7" x14ac:dyDescent="0.25">
      <c r="A195" s="51" t="s">
        <v>22</v>
      </c>
      <c r="B195" s="52" t="s">
        <v>38</v>
      </c>
      <c r="C195" s="52" t="s">
        <v>72</v>
      </c>
      <c r="D195" s="52" t="s">
        <v>443</v>
      </c>
      <c r="E195" s="52" t="s">
        <v>23</v>
      </c>
      <c r="F195" s="100">
        <f t="shared" si="60"/>
        <v>500000</v>
      </c>
      <c r="G195" s="100">
        <f t="shared" si="60"/>
        <v>500000</v>
      </c>
      <c r="H195" s="170"/>
    </row>
    <row r="196" spans="1:8" ht="37.5" outlineLevel="7" x14ac:dyDescent="0.25">
      <c r="A196" s="51" t="s">
        <v>60</v>
      </c>
      <c r="B196" s="52" t="s">
        <v>38</v>
      </c>
      <c r="C196" s="52" t="s">
        <v>72</v>
      </c>
      <c r="D196" s="52" t="s">
        <v>443</v>
      </c>
      <c r="E196" s="52" t="s">
        <v>61</v>
      </c>
      <c r="F196" s="103">
        <v>500000</v>
      </c>
      <c r="G196" s="103">
        <v>500000</v>
      </c>
      <c r="H196" s="170"/>
    </row>
    <row r="197" spans="1:8" ht="37.5" outlineLevel="7" x14ac:dyDescent="0.25">
      <c r="A197" s="51" t="s">
        <v>319</v>
      </c>
      <c r="B197" s="52" t="s">
        <v>38</v>
      </c>
      <c r="C197" s="52" t="s">
        <v>72</v>
      </c>
      <c r="D197" s="52" t="s">
        <v>444</v>
      </c>
      <c r="E197" s="52" t="s">
        <v>8</v>
      </c>
      <c r="F197" s="100">
        <f t="shared" ref="F197:G198" si="61">F198</f>
        <v>353600</v>
      </c>
      <c r="G197" s="100">
        <f t="shared" si="61"/>
        <v>400000</v>
      </c>
      <c r="H197" s="170"/>
    </row>
    <row r="198" spans="1:8" outlineLevel="5" x14ac:dyDescent="0.25">
      <c r="A198" s="51" t="s">
        <v>22</v>
      </c>
      <c r="B198" s="52" t="s">
        <v>38</v>
      </c>
      <c r="C198" s="52" t="s">
        <v>72</v>
      </c>
      <c r="D198" s="52" t="s">
        <v>444</v>
      </c>
      <c r="E198" s="52" t="s">
        <v>23</v>
      </c>
      <c r="F198" s="100">
        <f t="shared" si="61"/>
        <v>353600</v>
      </c>
      <c r="G198" s="100">
        <f t="shared" si="61"/>
        <v>400000</v>
      </c>
      <c r="H198" s="170"/>
    </row>
    <row r="199" spans="1:8" ht="37.5" outlineLevel="6" x14ac:dyDescent="0.25">
      <c r="A199" s="51" t="s">
        <v>60</v>
      </c>
      <c r="B199" s="52" t="s">
        <v>38</v>
      </c>
      <c r="C199" s="52" t="s">
        <v>72</v>
      </c>
      <c r="D199" s="52" t="s">
        <v>444</v>
      </c>
      <c r="E199" s="52" t="s">
        <v>61</v>
      </c>
      <c r="F199" s="103">
        <f>400000-46400</f>
        <v>353600</v>
      </c>
      <c r="G199" s="103">
        <v>400000</v>
      </c>
      <c r="H199" s="170"/>
    </row>
    <row r="200" spans="1:8" ht="56.25" outlineLevel="6" x14ac:dyDescent="0.25">
      <c r="A200" s="94" t="s">
        <v>378</v>
      </c>
      <c r="B200" s="52" t="s">
        <v>38</v>
      </c>
      <c r="C200" s="52" t="s">
        <v>72</v>
      </c>
      <c r="D200" s="52" t="s">
        <v>488</v>
      </c>
      <c r="E200" s="52" t="s">
        <v>8</v>
      </c>
      <c r="F200" s="103">
        <f>F201</f>
        <v>50000</v>
      </c>
      <c r="G200" s="103">
        <f>G201</f>
        <v>0</v>
      </c>
      <c r="H200" s="170"/>
    </row>
    <row r="201" spans="1:8" ht="37.5" outlineLevel="6" x14ac:dyDescent="0.25">
      <c r="A201" s="51" t="s">
        <v>18</v>
      </c>
      <c r="B201" s="52" t="s">
        <v>38</v>
      </c>
      <c r="C201" s="52" t="s">
        <v>72</v>
      </c>
      <c r="D201" s="52" t="s">
        <v>488</v>
      </c>
      <c r="E201" s="52" t="s">
        <v>19</v>
      </c>
      <c r="F201" s="103">
        <f>F202</f>
        <v>50000</v>
      </c>
      <c r="G201" s="103">
        <f>G202</f>
        <v>0</v>
      </c>
      <c r="H201" s="170"/>
    </row>
    <row r="202" spans="1:8" ht="37.5" outlineLevel="6" x14ac:dyDescent="0.25">
      <c r="A202" s="51" t="s">
        <v>20</v>
      </c>
      <c r="B202" s="52" t="s">
        <v>38</v>
      </c>
      <c r="C202" s="52" t="s">
        <v>72</v>
      </c>
      <c r="D202" s="52" t="s">
        <v>488</v>
      </c>
      <c r="E202" s="52" t="s">
        <v>21</v>
      </c>
      <c r="F202" s="103">
        <v>50000</v>
      </c>
      <c r="G202" s="103">
        <v>0</v>
      </c>
      <c r="H202" s="170"/>
    </row>
    <row r="203" spans="1:8" ht="56.25" outlineLevel="7" x14ac:dyDescent="0.25">
      <c r="A203" s="51" t="s">
        <v>320</v>
      </c>
      <c r="B203" s="52" t="s">
        <v>38</v>
      </c>
      <c r="C203" s="52" t="s">
        <v>72</v>
      </c>
      <c r="D203" s="52" t="s">
        <v>489</v>
      </c>
      <c r="E203" s="52" t="s">
        <v>8</v>
      </c>
      <c r="F203" s="103">
        <f>F204</f>
        <v>75000</v>
      </c>
      <c r="G203" s="103">
        <f>G204</f>
        <v>25000</v>
      </c>
      <c r="H203" s="170"/>
    </row>
    <row r="204" spans="1:8" ht="37.5" outlineLevel="7" x14ac:dyDescent="0.25">
      <c r="A204" s="51" t="s">
        <v>18</v>
      </c>
      <c r="B204" s="52" t="s">
        <v>38</v>
      </c>
      <c r="C204" s="52" t="s">
        <v>72</v>
      </c>
      <c r="D204" s="52" t="s">
        <v>489</v>
      </c>
      <c r="E204" s="52" t="s">
        <v>19</v>
      </c>
      <c r="F204" s="103">
        <f>F205</f>
        <v>75000</v>
      </c>
      <c r="G204" s="103">
        <f>G205</f>
        <v>25000</v>
      </c>
      <c r="H204" s="170"/>
    </row>
    <row r="205" spans="1:8" ht="37.5" outlineLevel="7" x14ac:dyDescent="0.25">
      <c r="A205" s="51" t="s">
        <v>20</v>
      </c>
      <c r="B205" s="52" t="s">
        <v>38</v>
      </c>
      <c r="C205" s="52" t="s">
        <v>72</v>
      </c>
      <c r="D205" s="52" t="s">
        <v>489</v>
      </c>
      <c r="E205" s="52" t="s">
        <v>21</v>
      </c>
      <c r="F205" s="103">
        <v>75000</v>
      </c>
      <c r="G205" s="103">
        <v>25000</v>
      </c>
      <c r="H205" s="170"/>
    </row>
    <row r="206" spans="1:8" outlineLevel="7" x14ac:dyDescent="0.25">
      <c r="A206" s="54" t="s">
        <v>639</v>
      </c>
      <c r="B206" s="52" t="s">
        <v>38</v>
      </c>
      <c r="C206" s="52" t="s">
        <v>72</v>
      </c>
      <c r="D206" s="52" t="s">
        <v>640</v>
      </c>
      <c r="E206" s="52" t="s">
        <v>8</v>
      </c>
      <c r="F206" s="103">
        <f t="shared" ref="F206:G208" si="62">F207</f>
        <v>155994081.63999999</v>
      </c>
      <c r="G206" s="103">
        <f t="shared" si="62"/>
        <v>0</v>
      </c>
      <c r="H206" s="170"/>
    </row>
    <row r="207" spans="1:8" ht="56.25" outlineLevel="7" x14ac:dyDescent="0.25">
      <c r="A207" s="51" t="s">
        <v>656</v>
      </c>
      <c r="B207" s="52" t="s">
        <v>38</v>
      </c>
      <c r="C207" s="52" t="s">
        <v>72</v>
      </c>
      <c r="D207" s="52" t="s">
        <v>653</v>
      </c>
      <c r="E207" s="52" t="s">
        <v>8</v>
      </c>
      <c r="F207" s="103">
        <f t="shared" si="62"/>
        <v>155994081.63999999</v>
      </c>
      <c r="G207" s="103">
        <f t="shared" si="62"/>
        <v>0</v>
      </c>
      <c r="H207" s="170"/>
    </row>
    <row r="208" spans="1:8" ht="37.5" outlineLevel="7" x14ac:dyDescent="0.25">
      <c r="A208" s="51" t="s">
        <v>321</v>
      </c>
      <c r="B208" s="52" t="s">
        <v>38</v>
      </c>
      <c r="C208" s="52" t="s">
        <v>72</v>
      </c>
      <c r="D208" s="52" t="s">
        <v>653</v>
      </c>
      <c r="E208" s="52" t="s">
        <v>322</v>
      </c>
      <c r="F208" s="103">
        <f t="shared" si="62"/>
        <v>155994081.63999999</v>
      </c>
      <c r="G208" s="103">
        <f t="shared" si="62"/>
        <v>0</v>
      </c>
      <c r="H208" s="170"/>
    </row>
    <row r="209" spans="1:8" outlineLevel="7" x14ac:dyDescent="0.25">
      <c r="A209" s="51" t="s">
        <v>323</v>
      </c>
      <c r="B209" s="52" t="s">
        <v>38</v>
      </c>
      <c r="C209" s="52" t="s">
        <v>72</v>
      </c>
      <c r="D209" s="52" t="s">
        <v>653</v>
      </c>
      <c r="E209" s="52" t="s">
        <v>324</v>
      </c>
      <c r="F209" s="103">
        <v>155994081.63999999</v>
      </c>
      <c r="G209" s="103">
        <v>0</v>
      </c>
      <c r="H209" s="170"/>
    </row>
    <row r="210" spans="1:8" outlineLevel="7" x14ac:dyDescent="0.25">
      <c r="A210" s="51" t="s">
        <v>74</v>
      </c>
      <c r="B210" s="52" t="s">
        <v>38</v>
      </c>
      <c r="C210" s="52" t="s">
        <v>75</v>
      </c>
      <c r="D210" s="52" t="s">
        <v>145</v>
      </c>
      <c r="E210" s="52" t="s">
        <v>8</v>
      </c>
      <c r="F210" s="103">
        <f>F211</f>
        <v>400000</v>
      </c>
      <c r="G210" s="103">
        <f>G211</f>
        <v>400000</v>
      </c>
      <c r="H210" s="170"/>
    </row>
    <row r="211" spans="1:8" ht="37.5" customHeight="1" outlineLevel="7" x14ac:dyDescent="0.25">
      <c r="A211" s="96" t="s">
        <v>439</v>
      </c>
      <c r="B211" s="72" t="s">
        <v>38</v>
      </c>
      <c r="C211" s="72" t="s">
        <v>75</v>
      </c>
      <c r="D211" s="72" t="s">
        <v>156</v>
      </c>
      <c r="E211" s="72" t="s">
        <v>8</v>
      </c>
      <c r="F211" s="103">
        <f>F212</f>
        <v>400000</v>
      </c>
      <c r="G211" s="103">
        <f>G212</f>
        <v>400000</v>
      </c>
      <c r="H211" s="170"/>
    </row>
    <row r="212" spans="1:8" outlineLevel="7" x14ac:dyDescent="0.25">
      <c r="A212" s="51" t="s">
        <v>445</v>
      </c>
      <c r="B212" s="52" t="s">
        <v>38</v>
      </c>
      <c r="C212" s="52" t="s">
        <v>75</v>
      </c>
      <c r="D212" s="52" t="s">
        <v>277</v>
      </c>
      <c r="E212" s="52" t="s">
        <v>8</v>
      </c>
      <c r="F212" s="103">
        <f>F213+F216</f>
        <v>400000</v>
      </c>
      <c r="G212" s="103">
        <f>G213+G216</f>
        <v>400000</v>
      </c>
      <c r="H212" s="171"/>
    </row>
    <row r="213" spans="1:8" outlineLevel="7" x14ac:dyDescent="0.25">
      <c r="A213" s="51" t="s">
        <v>452</v>
      </c>
      <c r="B213" s="52" t="s">
        <v>38</v>
      </c>
      <c r="C213" s="52" t="s">
        <v>75</v>
      </c>
      <c r="D213" s="52" t="s">
        <v>671</v>
      </c>
      <c r="E213" s="52" t="s">
        <v>8</v>
      </c>
      <c r="F213" s="103">
        <f>F214</f>
        <v>200000</v>
      </c>
      <c r="G213" s="103">
        <f>G214</f>
        <v>200000</v>
      </c>
      <c r="H213" s="171"/>
    </row>
    <row r="214" spans="1:8" ht="37.5" outlineLevel="7" x14ac:dyDescent="0.25">
      <c r="A214" s="53" t="s">
        <v>18</v>
      </c>
      <c r="B214" s="52" t="s">
        <v>38</v>
      </c>
      <c r="C214" s="52" t="s">
        <v>75</v>
      </c>
      <c r="D214" s="52" t="s">
        <v>671</v>
      </c>
      <c r="E214" s="52" t="s">
        <v>19</v>
      </c>
      <c r="F214" s="103">
        <f>F215</f>
        <v>200000</v>
      </c>
      <c r="G214" s="103">
        <f>G215</f>
        <v>200000</v>
      </c>
      <c r="H214" s="171"/>
    </row>
    <row r="215" spans="1:8" ht="37.5" outlineLevel="7" x14ac:dyDescent="0.25">
      <c r="A215" s="53" t="s">
        <v>20</v>
      </c>
      <c r="B215" s="52" t="s">
        <v>38</v>
      </c>
      <c r="C215" s="52" t="s">
        <v>75</v>
      </c>
      <c r="D215" s="52" t="s">
        <v>671</v>
      </c>
      <c r="E215" s="52" t="s">
        <v>21</v>
      </c>
      <c r="F215" s="103">
        <v>200000</v>
      </c>
      <c r="G215" s="103">
        <v>200000</v>
      </c>
      <c r="H215" s="171"/>
    </row>
    <row r="216" spans="1:8" ht="18.75" customHeight="1" outlineLevel="7" x14ac:dyDescent="0.25">
      <c r="A216" s="55" t="s">
        <v>76</v>
      </c>
      <c r="B216" s="52" t="s">
        <v>38</v>
      </c>
      <c r="C216" s="52" t="s">
        <v>75</v>
      </c>
      <c r="D216" s="52" t="s">
        <v>446</v>
      </c>
      <c r="E216" s="52" t="s">
        <v>8</v>
      </c>
      <c r="F216" s="103">
        <f t="shared" ref="F216:G217" si="63">F217</f>
        <v>200000</v>
      </c>
      <c r="G216" s="103">
        <f t="shared" si="63"/>
        <v>200000</v>
      </c>
      <c r="H216" s="170"/>
    </row>
    <row r="217" spans="1:8" ht="19.5" customHeight="1" outlineLevel="7" x14ac:dyDescent="0.25">
      <c r="A217" s="51" t="s">
        <v>18</v>
      </c>
      <c r="B217" s="52" t="s">
        <v>38</v>
      </c>
      <c r="C217" s="52" t="s">
        <v>75</v>
      </c>
      <c r="D217" s="52" t="s">
        <v>446</v>
      </c>
      <c r="E217" s="52" t="s">
        <v>19</v>
      </c>
      <c r="F217" s="103">
        <f t="shared" si="63"/>
        <v>200000</v>
      </c>
      <c r="G217" s="103">
        <f t="shared" si="63"/>
        <v>200000</v>
      </c>
      <c r="H217" s="170"/>
    </row>
    <row r="218" spans="1:8" ht="37.5" outlineLevel="1" x14ac:dyDescent="0.25">
      <c r="A218" s="51" t="s">
        <v>20</v>
      </c>
      <c r="B218" s="52" t="s">
        <v>38</v>
      </c>
      <c r="C218" s="52" t="s">
        <v>75</v>
      </c>
      <c r="D218" s="52" t="s">
        <v>446</v>
      </c>
      <c r="E218" s="52" t="s">
        <v>21</v>
      </c>
      <c r="F218" s="103">
        <v>200000</v>
      </c>
      <c r="G218" s="100">
        <v>200000</v>
      </c>
      <c r="H218" s="170"/>
    </row>
    <row r="219" spans="1:8" outlineLevel="7" x14ac:dyDescent="0.25">
      <c r="A219" s="51" t="s">
        <v>366</v>
      </c>
      <c r="B219" s="52" t="s">
        <v>38</v>
      </c>
      <c r="C219" s="52" t="s">
        <v>367</v>
      </c>
      <c r="D219" s="52" t="s">
        <v>145</v>
      </c>
      <c r="E219" s="52" t="s">
        <v>8</v>
      </c>
      <c r="F219" s="100">
        <f t="shared" ref="F219:G219" si="64">F220</f>
        <v>50000</v>
      </c>
      <c r="G219" s="100">
        <f t="shared" si="64"/>
        <v>50000</v>
      </c>
      <c r="H219" s="170"/>
    </row>
    <row r="220" spans="1:8" ht="38.25" customHeight="1" outlineLevel="7" x14ac:dyDescent="0.25">
      <c r="A220" s="96" t="s">
        <v>530</v>
      </c>
      <c r="B220" s="72" t="s">
        <v>38</v>
      </c>
      <c r="C220" s="72" t="s">
        <v>367</v>
      </c>
      <c r="D220" s="72" t="s">
        <v>156</v>
      </c>
      <c r="E220" s="72" t="s">
        <v>8</v>
      </c>
      <c r="F220" s="106">
        <f>F221</f>
        <v>50000</v>
      </c>
      <c r="G220" s="106">
        <f>G221</f>
        <v>50000</v>
      </c>
      <c r="H220" s="170"/>
    </row>
    <row r="221" spans="1:8" ht="37.5" outlineLevel="7" x14ac:dyDescent="0.25">
      <c r="A221" s="51" t="s">
        <v>447</v>
      </c>
      <c r="B221" s="52" t="s">
        <v>38</v>
      </c>
      <c r="C221" s="52" t="s">
        <v>367</v>
      </c>
      <c r="D221" s="52" t="s">
        <v>441</v>
      </c>
      <c r="E221" s="52" t="s">
        <v>8</v>
      </c>
      <c r="F221" s="100">
        <f>F222</f>
        <v>50000</v>
      </c>
      <c r="G221" s="100">
        <f>G222</f>
        <v>50000</v>
      </c>
      <c r="H221" s="170"/>
    </row>
    <row r="222" spans="1:8" ht="37.5" outlineLevel="7" x14ac:dyDescent="0.25">
      <c r="A222" s="51" t="s">
        <v>386</v>
      </c>
      <c r="B222" s="52" t="s">
        <v>38</v>
      </c>
      <c r="C222" s="52" t="s">
        <v>367</v>
      </c>
      <c r="D222" s="52" t="s">
        <v>448</v>
      </c>
      <c r="E222" s="52" t="s">
        <v>8</v>
      </c>
      <c r="F222" s="100">
        <f t="shared" ref="F222:G223" si="65">F223</f>
        <v>50000</v>
      </c>
      <c r="G222" s="100">
        <f t="shared" si="65"/>
        <v>50000</v>
      </c>
      <c r="H222" s="170"/>
    </row>
    <row r="223" spans="1:8" outlineLevel="7" x14ac:dyDescent="0.25">
      <c r="A223" s="51" t="s">
        <v>22</v>
      </c>
      <c r="B223" s="52" t="s">
        <v>38</v>
      </c>
      <c r="C223" s="52" t="s">
        <v>367</v>
      </c>
      <c r="D223" s="52" t="s">
        <v>448</v>
      </c>
      <c r="E223" s="52" t="s">
        <v>23</v>
      </c>
      <c r="F223" s="100">
        <f t="shared" si="65"/>
        <v>50000</v>
      </c>
      <c r="G223" s="100">
        <f t="shared" si="65"/>
        <v>50000</v>
      </c>
      <c r="H223" s="170"/>
    </row>
    <row r="224" spans="1:8" ht="37.5" outlineLevel="7" x14ac:dyDescent="0.25">
      <c r="A224" s="51" t="s">
        <v>60</v>
      </c>
      <c r="B224" s="52" t="s">
        <v>38</v>
      </c>
      <c r="C224" s="52" t="s">
        <v>367</v>
      </c>
      <c r="D224" s="52" t="s">
        <v>448</v>
      </c>
      <c r="E224" s="52" t="s">
        <v>61</v>
      </c>
      <c r="F224" s="103">
        <v>50000</v>
      </c>
      <c r="G224" s="110">
        <v>50000</v>
      </c>
      <c r="H224" s="170"/>
    </row>
    <row r="225" spans="1:8" outlineLevel="3" x14ac:dyDescent="0.25">
      <c r="A225" s="96" t="s">
        <v>77</v>
      </c>
      <c r="B225" s="72" t="s">
        <v>38</v>
      </c>
      <c r="C225" s="72" t="s">
        <v>78</v>
      </c>
      <c r="D225" s="72" t="s">
        <v>145</v>
      </c>
      <c r="E225" s="72" t="s">
        <v>8</v>
      </c>
      <c r="F225" s="105">
        <f t="shared" ref="F225:G225" si="66">F226</f>
        <v>515000</v>
      </c>
      <c r="G225" s="105">
        <f t="shared" si="66"/>
        <v>515000</v>
      </c>
      <c r="H225" s="170"/>
    </row>
    <row r="226" spans="1:8" outlineLevel="4" x14ac:dyDescent="0.25">
      <c r="A226" s="51" t="s">
        <v>79</v>
      </c>
      <c r="B226" s="52" t="s">
        <v>38</v>
      </c>
      <c r="C226" s="52" t="s">
        <v>80</v>
      </c>
      <c r="D226" s="52" t="s">
        <v>145</v>
      </c>
      <c r="E226" s="52" t="s">
        <v>8</v>
      </c>
      <c r="F226" s="103">
        <f>F227+F236</f>
        <v>515000</v>
      </c>
      <c r="G226" s="103">
        <f>G227+G236</f>
        <v>515000</v>
      </c>
      <c r="H226" s="170"/>
    </row>
    <row r="227" spans="1:8" ht="37.5" outlineLevel="5" x14ac:dyDescent="0.25">
      <c r="A227" s="96" t="s">
        <v>450</v>
      </c>
      <c r="B227" s="72" t="s">
        <v>38</v>
      </c>
      <c r="C227" s="72" t="s">
        <v>80</v>
      </c>
      <c r="D227" s="72" t="s">
        <v>157</v>
      </c>
      <c r="E227" s="72" t="s">
        <v>8</v>
      </c>
      <c r="F227" s="105">
        <f>F228+F232</f>
        <v>470000</v>
      </c>
      <c r="G227" s="105">
        <f>G228+G232</f>
        <v>470000</v>
      </c>
      <c r="H227" s="170"/>
    </row>
    <row r="228" spans="1:8" ht="39.75" customHeight="1" outlineLevel="6" x14ac:dyDescent="0.25">
      <c r="A228" s="51" t="s">
        <v>451</v>
      </c>
      <c r="B228" s="52" t="s">
        <v>38</v>
      </c>
      <c r="C228" s="52" t="s">
        <v>80</v>
      </c>
      <c r="D228" s="52" t="s">
        <v>491</v>
      </c>
      <c r="E228" s="52" t="s">
        <v>8</v>
      </c>
      <c r="F228" s="103">
        <f>F229</f>
        <v>440000</v>
      </c>
      <c r="G228" s="103">
        <f>G229</f>
        <v>440000</v>
      </c>
      <c r="H228" s="170"/>
    </row>
    <row r="229" spans="1:8" outlineLevel="2" x14ac:dyDescent="0.25">
      <c r="A229" s="51" t="s">
        <v>289</v>
      </c>
      <c r="B229" s="52" t="s">
        <v>38</v>
      </c>
      <c r="C229" s="52" t="s">
        <v>80</v>
      </c>
      <c r="D229" s="52" t="s">
        <v>453</v>
      </c>
      <c r="E229" s="52" t="s">
        <v>8</v>
      </c>
      <c r="F229" s="103">
        <f t="shared" ref="F229:G230" si="67">F230</f>
        <v>440000</v>
      </c>
      <c r="G229" s="103">
        <f t="shared" si="67"/>
        <v>440000</v>
      </c>
      <c r="H229" s="170"/>
    </row>
    <row r="230" spans="1:8" ht="21" customHeight="1" outlineLevel="4" x14ac:dyDescent="0.25">
      <c r="A230" s="51" t="s">
        <v>18</v>
      </c>
      <c r="B230" s="52" t="s">
        <v>38</v>
      </c>
      <c r="C230" s="52" t="s">
        <v>80</v>
      </c>
      <c r="D230" s="52" t="s">
        <v>453</v>
      </c>
      <c r="E230" s="52" t="s">
        <v>19</v>
      </c>
      <c r="F230" s="103">
        <f t="shared" si="67"/>
        <v>440000</v>
      </c>
      <c r="G230" s="103">
        <f t="shared" si="67"/>
        <v>440000</v>
      </c>
      <c r="H230" s="170"/>
    </row>
    <row r="231" spans="1:8" ht="37.5" outlineLevel="5" x14ac:dyDescent="0.25">
      <c r="A231" s="51" t="s">
        <v>20</v>
      </c>
      <c r="B231" s="52" t="s">
        <v>38</v>
      </c>
      <c r="C231" s="52" t="s">
        <v>80</v>
      </c>
      <c r="D231" s="52" t="s">
        <v>453</v>
      </c>
      <c r="E231" s="52" t="s">
        <v>21</v>
      </c>
      <c r="F231" s="103">
        <v>440000</v>
      </c>
      <c r="G231" s="103">
        <v>440000</v>
      </c>
      <c r="H231" s="170"/>
    </row>
    <row r="232" spans="1:8" outlineLevel="6" x14ac:dyDescent="0.25">
      <c r="A232" s="51" t="s">
        <v>454</v>
      </c>
      <c r="B232" s="52" t="s">
        <v>455</v>
      </c>
      <c r="C232" s="52" t="s">
        <v>80</v>
      </c>
      <c r="D232" s="52" t="s">
        <v>291</v>
      </c>
      <c r="E232" s="52" t="s">
        <v>8</v>
      </c>
      <c r="F232" s="100">
        <f>F233</f>
        <v>30000</v>
      </c>
      <c r="G232" s="100">
        <f>G233</f>
        <v>30000</v>
      </c>
      <c r="H232" s="170"/>
    </row>
    <row r="233" spans="1:8" outlineLevel="7" x14ac:dyDescent="0.25">
      <c r="A233" s="51" t="s">
        <v>81</v>
      </c>
      <c r="B233" s="52" t="s">
        <v>38</v>
      </c>
      <c r="C233" s="52" t="s">
        <v>80</v>
      </c>
      <c r="D233" s="52" t="s">
        <v>290</v>
      </c>
      <c r="E233" s="52" t="s">
        <v>8</v>
      </c>
      <c r="F233" s="103">
        <f t="shared" ref="F233:G234" si="68">F234</f>
        <v>30000</v>
      </c>
      <c r="G233" s="103">
        <f t="shared" si="68"/>
        <v>30000</v>
      </c>
      <c r="H233" s="170"/>
    </row>
    <row r="234" spans="1:8" ht="19.5" customHeight="1" outlineLevel="5" x14ac:dyDescent="0.25">
      <c r="A234" s="51" t="s">
        <v>18</v>
      </c>
      <c r="B234" s="52" t="s">
        <v>38</v>
      </c>
      <c r="C234" s="52" t="s">
        <v>80</v>
      </c>
      <c r="D234" s="52" t="s">
        <v>290</v>
      </c>
      <c r="E234" s="52" t="s">
        <v>19</v>
      </c>
      <c r="F234" s="103">
        <f t="shared" si="68"/>
        <v>30000</v>
      </c>
      <c r="G234" s="103">
        <f t="shared" si="68"/>
        <v>30000</v>
      </c>
      <c r="H234" s="170"/>
    </row>
    <row r="235" spans="1:8" ht="37.5" outlineLevel="6" x14ac:dyDescent="0.25">
      <c r="A235" s="51" t="s">
        <v>20</v>
      </c>
      <c r="B235" s="52" t="s">
        <v>38</v>
      </c>
      <c r="C235" s="52" t="s">
        <v>80</v>
      </c>
      <c r="D235" s="52" t="s">
        <v>290</v>
      </c>
      <c r="E235" s="52" t="s">
        <v>21</v>
      </c>
      <c r="F235" s="103">
        <v>30000</v>
      </c>
      <c r="G235" s="103">
        <v>30000</v>
      </c>
      <c r="H235" s="170"/>
    </row>
    <row r="236" spans="1:8" ht="56.25" outlineLevel="7" x14ac:dyDescent="0.25">
      <c r="A236" s="96" t="s">
        <v>546</v>
      </c>
      <c r="B236" s="72" t="s">
        <v>38</v>
      </c>
      <c r="C236" s="72" t="s">
        <v>80</v>
      </c>
      <c r="D236" s="72" t="s">
        <v>456</v>
      </c>
      <c r="E236" s="72" t="s">
        <v>8</v>
      </c>
      <c r="F236" s="105">
        <f>F237</f>
        <v>45000</v>
      </c>
      <c r="G236" s="105">
        <f>G237</f>
        <v>45000</v>
      </c>
      <c r="H236" s="170"/>
    </row>
    <row r="237" spans="1:8" ht="37.5" outlineLevel="6" x14ac:dyDescent="0.25">
      <c r="A237" s="51" t="s">
        <v>457</v>
      </c>
      <c r="B237" s="52" t="s">
        <v>38</v>
      </c>
      <c r="C237" s="52" t="s">
        <v>80</v>
      </c>
      <c r="D237" s="52" t="s">
        <v>458</v>
      </c>
      <c r="E237" s="52" t="s">
        <v>8</v>
      </c>
      <c r="F237" s="103">
        <f>F239</f>
        <v>45000</v>
      </c>
      <c r="G237" s="103">
        <f>G239</f>
        <v>45000</v>
      </c>
      <c r="H237" s="170"/>
    </row>
    <row r="238" spans="1:8" outlineLevel="7" x14ac:dyDescent="0.25">
      <c r="A238" s="51" t="s">
        <v>459</v>
      </c>
      <c r="B238" s="52" t="s">
        <v>38</v>
      </c>
      <c r="C238" s="52" t="s">
        <v>80</v>
      </c>
      <c r="D238" s="52" t="s">
        <v>460</v>
      </c>
      <c r="E238" s="52" t="s">
        <v>8</v>
      </c>
      <c r="F238" s="103">
        <f>F239</f>
        <v>45000</v>
      </c>
      <c r="G238" s="103">
        <f>G239</f>
        <v>45000</v>
      </c>
      <c r="H238" s="170"/>
    </row>
    <row r="239" spans="1:8" ht="18.75" customHeight="1" outlineLevel="6" x14ac:dyDescent="0.25">
      <c r="A239" s="51" t="s">
        <v>18</v>
      </c>
      <c r="B239" s="52" t="s">
        <v>38</v>
      </c>
      <c r="C239" s="52" t="s">
        <v>80</v>
      </c>
      <c r="D239" s="52" t="s">
        <v>460</v>
      </c>
      <c r="E239" s="52" t="s">
        <v>19</v>
      </c>
      <c r="F239" s="103">
        <f t="shared" ref="F239:G239" si="69">F240</f>
        <v>45000</v>
      </c>
      <c r="G239" s="103">
        <f t="shared" si="69"/>
        <v>45000</v>
      </c>
      <c r="H239" s="170"/>
    </row>
    <row r="240" spans="1:8" ht="37.5" outlineLevel="7" x14ac:dyDescent="0.25">
      <c r="A240" s="51" t="s">
        <v>20</v>
      </c>
      <c r="B240" s="52" t="s">
        <v>38</v>
      </c>
      <c r="C240" s="52" t="s">
        <v>80</v>
      </c>
      <c r="D240" s="52" t="s">
        <v>460</v>
      </c>
      <c r="E240" s="52" t="s">
        <v>21</v>
      </c>
      <c r="F240" s="103">
        <v>45000</v>
      </c>
      <c r="G240" s="100">
        <v>45000</v>
      </c>
      <c r="H240" s="170"/>
    </row>
    <row r="241" spans="1:8" outlineLevel="5" x14ac:dyDescent="0.25">
      <c r="A241" s="96" t="s">
        <v>82</v>
      </c>
      <c r="B241" s="72" t="s">
        <v>38</v>
      </c>
      <c r="C241" s="72" t="s">
        <v>83</v>
      </c>
      <c r="D241" s="72" t="s">
        <v>145</v>
      </c>
      <c r="E241" s="72" t="s">
        <v>8</v>
      </c>
      <c r="F241" s="105">
        <f t="shared" ref="F241:G246" si="70">F242</f>
        <v>11378185</v>
      </c>
      <c r="G241" s="105">
        <f t="shared" si="70"/>
        <v>10043731</v>
      </c>
      <c r="H241" s="170"/>
    </row>
    <row r="242" spans="1:8" outlineLevel="6" x14ac:dyDescent="0.25">
      <c r="A242" s="51" t="s">
        <v>305</v>
      </c>
      <c r="B242" s="52" t="s">
        <v>38</v>
      </c>
      <c r="C242" s="52" t="s">
        <v>304</v>
      </c>
      <c r="D242" s="52" t="s">
        <v>145</v>
      </c>
      <c r="E242" s="52" t="s">
        <v>8</v>
      </c>
      <c r="F242" s="103">
        <f t="shared" si="70"/>
        <v>11378185</v>
      </c>
      <c r="G242" s="103">
        <f t="shared" si="70"/>
        <v>10043731</v>
      </c>
      <c r="H242" s="170"/>
    </row>
    <row r="243" spans="1:8" ht="37.5" outlineLevel="7" x14ac:dyDescent="0.25">
      <c r="A243" s="96" t="s">
        <v>463</v>
      </c>
      <c r="B243" s="72" t="s">
        <v>38</v>
      </c>
      <c r="C243" s="72" t="s">
        <v>304</v>
      </c>
      <c r="D243" s="72" t="s">
        <v>158</v>
      </c>
      <c r="E243" s="72" t="s">
        <v>8</v>
      </c>
      <c r="F243" s="105">
        <f t="shared" si="70"/>
        <v>11378185</v>
      </c>
      <c r="G243" s="105">
        <f t="shared" si="70"/>
        <v>10043731</v>
      </c>
      <c r="H243" s="170"/>
    </row>
    <row r="244" spans="1:8" ht="37.5" outlineLevel="2" x14ac:dyDescent="0.3">
      <c r="A244" s="172" t="s">
        <v>462</v>
      </c>
      <c r="B244" s="52" t="s">
        <v>38</v>
      </c>
      <c r="C244" s="52" t="s">
        <v>304</v>
      </c>
      <c r="D244" s="52" t="s">
        <v>273</v>
      </c>
      <c r="E244" s="52" t="s">
        <v>8</v>
      </c>
      <c r="F244" s="103">
        <f>F245</f>
        <v>11378185</v>
      </c>
      <c r="G244" s="103">
        <f>G245</f>
        <v>10043731</v>
      </c>
      <c r="H244" s="170"/>
    </row>
    <row r="245" spans="1:8" ht="37.5" outlineLevel="4" x14ac:dyDescent="0.25">
      <c r="A245" s="51" t="s">
        <v>86</v>
      </c>
      <c r="B245" s="52" t="s">
        <v>38</v>
      </c>
      <c r="C245" s="52" t="s">
        <v>304</v>
      </c>
      <c r="D245" s="52" t="s">
        <v>159</v>
      </c>
      <c r="E245" s="52" t="s">
        <v>8</v>
      </c>
      <c r="F245" s="103">
        <f t="shared" si="70"/>
        <v>11378185</v>
      </c>
      <c r="G245" s="103">
        <f t="shared" si="70"/>
        <v>10043731</v>
      </c>
      <c r="H245" s="170"/>
    </row>
    <row r="246" spans="1:8" ht="37.5" outlineLevel="5" x14ac:dyDescent="0.25">
      <c r="A246" s="51" t="s">
        <v>50</v>
      </c>
      <c r="B246" s="52" t="s">
        <v>38</v>
      </c>
      <c r="C246" s="52" t="s">
        <v>304</v>
      </c>
      <c r="D246" s="52" t="s">
        <v>159</v>
      </c>
      <c r="E246" s="52" t="s">
        <v>51</v>
      </c>
      <c r="F246" s="103">
        <f t="shared" si="70"/>
        <v>11378185</v>
      </c>
      <c r="G246" s="103">
        <f t="shared" si="70"/>
        <v>10043731</v>
      </c>
      <c r="H246" s="170"/>
    </row>
    <row r="247" spans="1:8" outlineLevel="6" x14ac:dyDescent="0.3">
      <c r="A247" s="172" t="s">
        <v>87</v>
      </c>
      <c r="B247" s="52" t="s">
        <v>38</v>
      </c>
      <c r="C247" s="52" t="s">
        <v>304</v>
      </c>
      <c r="D247" s="52" t="s">
        <v>159</v>
      </c>
      <c r="E247" s="52" t="s">
        <v>88</v>
      </c>
      <c r="F247" s="103">
        <v>11378185</v>
      </c>
      <c r="G247" s="103">
        <v>10043731</v>
      </c>
      <c r="H247" s="170"/>
    </row>
    <row r="248" spans="1:8" outlineLevel="7" x14ac:dyDescent="0.25">
      <c r="A248" s="96" t="s">
        <v>92</v>
      </c>
      <c r="B248" s="72" t="s">
        <v>38</v>
      </c>
      <c r="C248" s="72" t="s">
        <v>93</v>
      </c>
      <c r="D248" s="72" t="s">
        <v>145</v>
      </c>
      <c r="E248" s="72" t="s">
        <v>8</v>
      </c>
      <c r="F248" s="105">
        <f>F249</f>
        <v>6984820</v>
      </c>
      <c r="G248" s="105">
        <f>G249</f>
        <v>5802012</v>
      </c>
      <c r="H248" s="170"/>
    </row>
    <row r="249" spans="1:8" outlineLevel="2" x14ac:dyDescent="0.25">
      <c r="A249" s="51" t="s">
        <v>94</v>
      </c>
      <c r="B249" s="52" t="s">
        <v>38</v>
      </c>
      <c r="C249" s="52" t="s">
        <v>95</v>
      </c>
      <c r="D249" s="52" t="s">
        <v>145</v>
      </c>
      <c r="E249" s="52" t="s">
        <v>8</v>
      </c>
      <c r="F249" s="103">
        <f t="shared" ref="F249:G249" si="71">F250</f>
        <v>6984820</v>
      </c>
      <c r="G249" s="103">
        <f t="shared" si="71"/>
        <v>5802012</v>
      </c>
      <c r="H249" s="170"/>
    </row>
    <row r="250" spans="1:8" ht="37.5" outlineLevel="3" x14ac:dyDescent="0.25">
      <c r="A250" s="96" t="s">
        <v>463</v>
      </c>
      <c r="B250" s="72" t="s">
        <v>38</v>
      </c>
      <c r="C250" s="72" t="s">
        <v>95</v>
      </c>
      <c r="D250" s="72" t="s">
        <v>158</v>
      </c>
      <c r="E250" s="72" t="s">
        <v>8</v>
      </c>
      <c r="F250" s="105">
        <f>F251+F258</f>
        <v>6984820</v>
      </c>
      <c r="G250" s="105">
        <f>G251+G258</f>
        <v>5802012</v>
      </c>
      <c r="H250" s="170"/>
    </row>
    <row r="251" spans="1:8" ht="37.5" outlineLevel="4" x14ac:dyDescent="0.25">
      <c r="A251" s="51" t="s">
        <v>464</v>
      </c>
      <c r="B251" s="52" t="s">
        <v>38</v>
      </c>
      <c r="C251" s="52" t="s">
        <v>95</v>
      </c>
      <c r="D251" s="52" t="s">
        <v>272</v>
      </c>
      <c r="E251" s="52" t="s">
        <v>8</v>
      </c>
      <c r="F251" s="103">
        <f>F255+F252</f>
        <v>6313820</v>
      </c>
      <c r="G251" s="103">
        <f>G255+G252</f>
        <v>5131012</v>
      </c>
      <c r="H251" s="170"/>
    </row>
    <row r="252" spans="1:8" ht="37.5" outlineLevel="7" x14ac:dyDescent="0.25">
      <c r="A252" s="57" t="s">
        <v>97</v>
      </c>
      <c r="B252" s="52" t="s">
        <v>38</v>
      </c>
      <c r="C252" s="52" t="s">
        <v>95</v>
      </c>
      <c r="D252" s="52" t="s">
        <v>163</v>
      </c>
      <c r="E252" s="52" t="s">
        <v>8</v>
      </c>
      <c r="F252" s="103">
        <f t="shared" ref="F252:G253" si="72">F253</f>
        <v>6312320</v>
      </c>
      <c r="G252" s="103">
        <f t="shared" si="72"/>
        <v>5129512</v>
      </c>
      <c r="H252" s="170"/>
    </row>
    <row r="253" spans="1:8" ht="37.5" outlineLevel="7" x14ac:dyDescent="0.25">
      <c r="A253" s="51" t="s">
        <v>50</v>
      </c>
      <c r="B253" s="52" t="s">
        <v>38</v>
      </c>
      <c r="C253" s="52" t="s">
        <v>95</v>
      </c>
      <c r="D253" s="52" t="s">
        <v>163</v>
      </c>
      <c r="E253" s="52" t="s">
        <v>51</v>
      </c>
      <c r="F253" s="103">
        <f t="shared" si="72"/>
        <v>6312320</v>
      </c>
      <c r="G253" s="103">
        <f t="shared" si="72"/>
        <v>5129512</v>
      </c>
      <c r="H253" s="170"/>
    </row>
    <row r="254" spans="1:8" outlineLevel="7" x14ac:dyDescent="0.25">
      <c r="A254" s="51" t="s">
        <v>87</v>
      </c>
      <c r="B254" s="52" t="s">
        <v>38</v>
      </c>
      <c r="C254" s="52" t="s">
        <v>95</v>
      </c>
      <c r="D254" s="52" t="s">
        <v>163</v>
      </c>
      <c r="E254" s="52" t="s">
        <v>88</v>
      </c>
      <c r="F254" s="103">
        <v>6312320</v>
      </c>
      <c r="G254" s="110">
        <v>5129512</v>
      </c>
      <c r="H254" s="170"/>
    </row>
    <row r="255" spans="1:8" ht="56.25" outlineLevel="5" x14ac:dyDescent="0.25">
      <c r="A255" s="51" t="s">
        <v>387</v>
      </c>
      <c r="B255" s="52" t="s">
        <v>38</v>
      </c>
      <c r="C255" s="52" t="s">
        <v>95</v>
      </c>
      <c r="D255" s="52" t="s">
        <v>388</v>
      </c>
      <c r="E255" s="52" t="s">
        <v>8</v>
      </c>
      <c r="F255" s="103">
        <f t="shared" ref="F255:G256" si="73">F256</f>
        <v>1500</v>
      </c>
      <c r="G255" s="103">
        <f t="shared" si="73"/>
        <v>1500</v>
      </c>
      <c r="H255" s="170"/>
    </row>
    <row r="256" spans="1:8" ht="37.5" outlineLevel="6" x14ac:dyDescent="0.25">
      <c r="A256" s="51" t="s">
        <v>50</v>
      </c>
      <c r="B256" s="52" t="s">
        <v>38</v>
      </c>
      <c r="C256" s="52" t="s">
        <v>95</v>
      </c>
      <c r="D256" s="52" t="s">
        <v>388</v>
      </c>
      <c r="E256" s="52" t="s">
        <v>51</v>
      </c>
      <c r="F256" s="103">
        <f t="shared" si="73"/>
        <v>1500</v>
      </c>
      <c r="G256" s="103">
        <f t="shared" si="73"/>
        <v>1500</v>
      </c>
      <c r="H256" s="170"/>
    </row>
    <row r="257" spans="1:8" outlineLevel="7" x14ac:dyDescent="0.25">
      <c r="A257" s="51" t="s">
        <v>87</v>
      </c>
      <c r="B257" s="52" t="s">
        <v>38</v>
      </c>
      <c r="C257" s="52" t="s">
        <v>95</v>
      </c>
      <c r="D257" s="52" t="s">
        <v>388</v>
      </c>
      <c r="E257" s="52" t="s">
        <v>88</v>
      </c>
      <c r="F257" s="103">
        <v>1500</v>
      </c>
      <c r="G257" s="100">
        <v>1500</v>
      </c>
      <c r="H257" s="170"/>
    </row>
    <row r="258" spans="1:8" outlineLevel="2" x14ac:dyDescent="0.25">
      <c r="A258" s="51" t="s">
        <v>254</v>
      </c>
      <c r="B258" s="52" t="s">
        <v>38</v>
      </c>
      <c r="C258" s="52" t="s">
        <v>95</v>
      </c>
      <c r="D258" s="52" t="s">
        <v>274</v>
      </c>
      <c r="E258" s="52" t="s">
        <v>8</v>
      </c>
      <c r="F258" s="100">
        <f t="shared" ref="F258:G259" si="74">F259</f>
        <v>671000</v>
      </c>
      <c r="G258" s="100">
        <f t="shared" si="74"/>
        <v>671000</v>
      </c>
      <c r="H258" s="170"/>
    </row>
    <row r="259" spans="1:8" outlineLevel="3" x14ac:dyDescent="0.25">
      <c r="A259" s="51" t="s">
        <v>96</v>
      </c>
      <c r="B259" s="52" t="s">
        <v>38</v>
      </c>
      <c r="C259" s="52" t="s">
        <v>95</v>
      </c>
      <c r="D259" s="52" t="s">
        <v>162</v>
      </c>
      <c r="E259" s="52" t="s">
        <v>8</v>
      </c>
      <c r="F259" s="103">
        <f t="shared" si="74"/>
        <v>671000</v>
      </c>
      <c r="G259" s="103">
        <f t="shared" si="74"/>
        <v>671000</v>
      </c>
      <c r="H259" s="170"/>
    </row>
    <row r="260" spans="1:8" ht="37.5" outlineLevel="4" x14ac:dyDescent="0.25">
      <c r="A260" s="51" t="s">
        <v>50</v>
      </c>
      <c r="B260" s="52" t="s">
        <v>38</v>
      </c>
      <c r="C260" s="52" t="s">
        <v>95</v>
      </c>
      <c r="D260" s="52" t="s">
        <v>162</v>
      </c>
      <c r="E260" s="52" t="s">
        <v>51</v>
      </c>
      <c r="F260" s="103">
        <f t="shared" ref="F260:G260" si="75">F261+F262</f>
        <v>671000</v>
      </c>
      <c r="G260" s="103">
        <f t="shared" si="75"/>
        <v>671000</v>
      </c>
      <c r="H260" s="170"/>
    </row>
    <row r="261" spans="1:8" outlineLevel="5" x14ac:dyDescent="0.25">
      <c r="A261" s="51" t="s">
        <v>87</v>
      </c>
      <c r="B261" s="52" t="s">
        <v>38</v>
      </c>
      <c r="C261" s="52" t="s">
        <v>95</v>
      </c>
      <c r="D261" s="52" t="s">
        <v>162</v>
      </c>
      <c r="E261" s="52" t="s">
        <v>88</v>
      </c>
      <c r="F261" s="103">
        <v>557000</v>
      </c>
      <c r="G261" s="103">
        <v>557000</v>
      </c>
      <c r="H261" s="170"/>
    </row>
    <row r="262" spans="1:8" ht="37.5" outlineLevel="6" x14ac:dyDescent="0.25">
      <c r="A262" s="51" t="s">
        <v>465</v>
      </c>
      <c r="B262" s="52" t="s">
        <v>38</v>
      </c>
      <c r="C262" s="52" t="s">
        <v>95</v>
      </c>
      <c r="D262" s="52" t="s">
        <v>162</v>
      </c>
      <c r="E262" s="52" t="s">
        <v>300</v>
      </c>
      <c r="F262" s="103">
        <v>114000</v>
      </c>
      <c r="G262" s="103">
        <v>114000</v>
      </c>
      <c r="H262" s="170"/>
    </row>
    <row r="263" spans="1:8" outlineLevel="7" x14ac:dyDescent="0.25">
      <c r="A263" s="96" t="s">
        <v>98</v>
      </c>
      <c r="B263" s="72" t="s">
        <v>38</v>
      </c>
      <c r="C263" s="72" t="s">
        <v>99</v>
      </c>
      <c r="D263" s="72" t="s">
        <v>145</v>
      </c>
      <c r="E263" s="72" t="s">
        <v>8</v>
      </c>
      <c r="F263" s="105">
        <f>F264+F269+F284</f>
        <v>36830445.240000002</v>
      </c>
      <c r="G263" s="105">
        <f>G264+G269+G284</f>
        <v>37453846.240000002</v>
      </c>
      <c r="H263" s="170"/>
    </row>
    <row r="264" spans="1:8" outlineLevel="7" x14ac:dyDescent="0.25">
      <c r="A264" s="51" t="s">
        <v>100</v>
      </c>
      <c r="B264" s="52" t="s">
        <v>38</v>
      </c>
      <c r="C264" s="52" t="s">
        <v>101</v>
      </c>
      <c r="D264" s="52" t="s">
        <v>145</v>
      </c>
      <c r="E264" s="52" t="s">
        <v>8</v>
      </c>
      <c r="F264" s="103">
        <f t="shared" ref="F264:G267" si="76">F265</f>
        <v>3513124</v>
      </c>
      <c r="G264" s="103">
        <f t="shared" si="76"/>
        <v>3413124</v>
      </c>
      <c r="H264" s="170"/>
    </row>
    <row r="265" spans="1:8" ht="37.5" outlineLevel="7" x14ac:dyDescent="0.25">
      <c r="A265" s="96" t="s">
        <v>154</v>
      </c>
      <c r="B265" s="72" t="s">
        <v>38</v>
      </c>
      <c r="C265" s="72" t="s">
        <v>101</v>
      </c>
      <c r="D265" s="72" t="s">
        <v>146</v>
      </c>
      <c r="E265" s="72" t="s">
        <v>8</v>
      </c>
      <c r="F265" s="105">
        <f t="shared" si="76"/>
        <v>3513124</v>
      </c>
      <c r="G265" s="105">
        <f t="shared" si="76"/>
        <v>3413124</v>
      </c>
      <c r="H265" s="170"/>
    </row>
    <row r="266" spans="1:8" outlineLevel="7" x14ac:dyDescent="0.25">
      <c r="A266" s="51" t="s">
        <v>102</v>
      </c>
      <c r="B266" s="52" t="s">
        <v>38</v>
      </c>
      <c r="C266" s="52" t="s">
        <v>101</v>
      </c>
      <c r="D266" s="52" t="s">
        <v>164</v>
      </c>
      <c r="E266" s="52" t="s">
        <v>8</v>
      </c>
      <c r="F266" s="103">
        <f t="shared" si="76"/>
        <v>3513124</v>
      </c>
      <c r="G266" s="103">
        <f t="shared" si="76"/>
        <v>3413124</v>
      </c>
      <c r="H266" s="170"/>
    </row>
    <row r="267" spans="1:8" outlineLevel="7" x14ac:dyDescent="0.25">
      <c r="A267" s="51" t="s">
        <v>103</v>
      </c>
      <c r="B267" s="52" t="s">
        <v>38</v>
      </c>
      <c r="C267" s="52" t="s">
        <v>101</v>
      </c>
      <c r="D267" s="52" t="s">
        <v>164</v>
      </c>
      <c r="E267" s="52" t="s">
        <v>104</v>
      </c>
      <c r="F267" s="103">
        <f t="shared" si="76"/>
        <v>3513124</v>
      </c>
      <c r="G267" s="103">
        <f t="shared" si="76"/>
        <v>3413124</v>
      </c>
      <c r="H267" s="170"/>
    </row>
    <row r="268" spans="1:8" outlineLevel="7" x14ac:dyDescent="0.25">
      <c r="A268" s="51" t="s">
        <v>105</v>
      </c>
      <c r="B268" s="52" t="s">
        <v>38</v>
      </c>
      <c r="C268" s="52" t="s">
        <v>101</v>
      </c>
      <c r="D268" s="52" t="s">
        <v>164</v>
      </c>
      <c r="E268" s="52" t="s">
        <v>106</v>
      </c>
      <c r="F268" s="103">
        <v>3513124</v>
      </c>
      <c r="G268" s="110">
        <v>3413124</v>
      </c>
      <c r="H268" s="170"/>
    </row>
    <row r="269" spans="1:8" outlineLevel="7" x14ac:dyDescent="0.25">
      <c r="A269" s="51" t="s">
        <v>107</v>
      </c>
      <c r="B269" s="52" t="s">
        <v>38</v>
      </c>
      <c r="C269" s="52" t="s">
        <v>108</v>
      </c>
      <c r="D269" s="52" t="s">
        <v>145</v>
      </c>
      <c r="E269" s="52" t="s">
        <v>8</v>
      </c>
      <c r="F269" s="103">
        <f>F270+F280+F275</f>
        <v>404500</v>
      </c>
      <c r="G269" s="103">
        <f>G270+G280+G275</f>
        <v>373500</v>
      </c>
      <c r="H269" s="170"/>
    </row>
    <row r="270" spans="1:8" ht="37.5" outlineLevel="7" x14ac:dyDescent="0.25">
      <c r="A270" s="96" t="s">
        <v>620</v>
      </c>
      <c r="B270" s="72" t="s">
        <v>38</v>
      </c>
      <c r="C270" s="72" t="s">
        <v>108</v>
      </c>
      <c r="D270" s="72" t="s">
        <v>149</v>
      </c>
      <c r="E270" s="72" t="s">
        <v>8</v>
      </c>
      <c r="F270" s="105">
        <f t="shared" ref="F270:G270" si="77">F271</f>
        <v>200000</v>
      </c>
      <c r="G270" s="105">
        <f t="shared" si="77"/>
        <v>150000</v>
      </c>
      <c r="H270" s="170"/>
    </row>
    <row r="271" spans="1:8" ht="37.5" outlineLevel="7" x14ac:dyDescent="0.25">
      <c r="A271" s="51" t="s">
        <v>467</v>
      </c>
      <c r="B271" s="52" t="s">
        <v>38</v>
      </c>
      <c r="C271" s="52" t="s">
        <v>108</v>
      </c>
      <c r="D271" s="52" t="s">
        <v>621</v>
      </c>
      <c r="E271" s="52" t="s">
        <v>8</v>
      </c>
      <c r="F271" s="103">
        <f>F272</f>
        <v>200000</v>
      </c>
      <c r="G271" s="103">
        <f>G272</f>
        <v>150000</v>
      </c>
      <c r="H271" s="170"/>
    </row>
    <row r="272" spans="1:8" ht="37.5" outlineLevel="7" x14ac:dyDescent="0.25">
      <c r="A272" s="51" t="s">
        <v>112</v>
      </c>
      <c r="B272" s="52" t="s">
        <v>38</v>
      </c>
      <c r="C272" s="52" t="s">
        <v>108</v>
      </c>
      <c r="D272" s="52" t="s">
        <v>521</v>
      </c>
      <c r="E272" s="52" t="s">
        <v>8</v>
      </c>
      <c r="F272" s="103">
        <f t="shared" ref="F272:G273" si="78">F273</f>
        <v>200000</v>
      </c>
      <c r="G272" s="103">
        <f t="shared" si="78"/>
        <v>150000</v>
      </c>
      <c r="H272" s="170"/>
    </row>
    <row r="273" spans="1:8" outlineLevel="7" x14ac:dyDescent="0.25">
      <c r="A273" s="51" t="s">
        <v>103</v>
      </c>
      <c r="B273" s="52" t="s">
        <v>38</v>
      </c>
      <c r="C273" s="52" t="s">
        <v>108</v>
      </c>
      <c r="D273" s="52" t="s">
        <v>521</v>
      </c>
      <c r="E273" s="52" t="s">
        <v>104</v>
      </c>
      <c r="F273" s="103">
        <f t="shared" si="78"/>
        <v>200000</v>
      </c>
      <c r="G273" s="103">
        <f t="shared" si="78"/>
        <v>150000</v>
      </c>
      <c r="H273" s="170"/>
    </row>
    <row r="274" spans="1:8" ht="37.5" outlineLevel="7" x14ac:dyDescent="0.25">
      <c r="A274" s="51" t="s">
        <v>110</v>
      </c>
      <c r="B274" s="52" t="s">
        <v>38</v>
      </c>
      <c r="C274" s="52" t="s">
        <v>108</v>
      </c>
      <c r="D274" s="52" t="s">
        <v>521</v>
      </c>
      <c r="E274" s="52" t="s">
        <v>111</v>
      </c>
      <c r="F274" s="103">
        <v>200000</v>
      </c>
      <c r="G274" s="110">
        <v>150000</v>
      </c>
      <c r="H274" s="170"/>
    </row>
    <row r="275" spans="1:8" ht="37.5" outlineLevel="7" x14ac:dyDescent="0.25">
      <c r="A275" s="96" t="s">
        <v>468</v>
      </c>
      <c r="B275" s="72" t="s">
        <v>38</v>
      </c>
      <c r="C275" s="72" t="s">
        <v>108</v>
      </c>
      <c r="D275" s="72" t="s">
        <v>469</v>
      </c>
      <c r="E275" s="72" t="s">
        <v>8</v>
      </c>
      <c r="F275" s="106">
        <f t="shared" ref="F275:G275" si="79">F276</f>
        <v>173500</v>
      </c>
      <c r="G275" s="106">
        <f t="shared" si="79"/>
        <v>173500</v>
      </c>
      <c r="H275" s="170"/>
    </row>
    <row r="276" spans="1:8" ht="37.5" outlineLevel="2" x14ac:dyDescent="0.25">
      <c r="A276" s="51" t="s">
        <v>493</v>
      </c>
      <c r="B276" s="52" t="s">
        <v>38</v>
      </c>
      <c r="C276" s="52" t="s">
        <v>108</v>
      </c>
      <c r="D276" s="52" t="s">
        <v>470</v>
      </c>
      <c r="E276" s="52" t="s">
        <v>8</v>
      </c>
      <c r="F276" s="100">
        <f>F277</f>
        <v>173500</v>
      </c>
      <c r="G276" s="100">
        <f>G277</f>
        <v>173500</v>
      </c>
      <c r="H276" s="170"/>
    </row>
    <row r="277" spans="1:8" ht="37.5" outlineLevel="3" x14ac:dyDescent="0.25">
      <c r="A277" s="51" t="s">
        <v>109</v>
      </c>
      <c r="B277" s="52" t="s">
        <v>38</v>
      </c>
      <c r="C277" s="52" t="s">
        <v>108</v>
      </c>
      <c r="D277" s="52" t="s">
        <v>471</v>
      </c>
      <c r="E277" s="52" t="s">
        <v>8</v>
      </c>
      <c r="F277" s="103">
        <f>F278</f>
        <v>173500</v>
      </c>
      <c r="G277" s="103">
        <f>G278</f>
        <v>173500</v>
      </c>
      <c r="H277" s="170"/>
    </row>
    <row r="278" spans="1:8" outlineLevel="4" x14ac:dyDescent="0.25">
      <c r="A278" s="51" t="s">
        <v>103</v>
      </c>
      <c r="B278" s="52" t="s">
        <v>38</v>
      </c>
      <c r="C278" s="52" t="s">
        <v>108</v>
      </c>
      <c r="D278" s="52" t="s">
        <v>622</v>
      </c>
      <c r="E278" s="52" t="s">
        <v>104</v>
      </c>
      <c r="F278" s="100">
        <f t="shared" ref="F278:G278" si="80">F279</f>
        <v>173500</v>
      </c>
      <c r="G278" s="100">
        <f t="shared" si="80"/>
        <v>173500</v>
      </c>
      <c r="H278" s="170"/>
    </row>
    <row r="279" spans="1:8" ht="37.5" outlineLevel="5" x14ac:dyDescent="0.25">
      <c r="A279" s="51" t="s">
        <v>110</v>
      </c>
      <c r="B279" s="52" t="s">
        <v>38</v>
      </c>
      <c r="C279" s="52" t="s">
        <v>108</v>
      </c>
      <c r="D279" s="52" t="s">
        <v>622</v>
      </c>
      <c r="E279" s="52" t="s">
        <v>111</v>
      </c>
      <c r="F279" s="103">
        <v>173500</v>
      </c>
      <c r="G279" s="103">
        <v>173500</v>
      </c>
      <c r="H279" s="170"/>
    </row>
    <row r="280" spans="1:8" ht="37.5" outlineLevel="6" x14ac:dyDescent="0.25">
      <c r="A280" s="96" t="s">
        <v>154</v>
      </c>
      <c r="B280" s="72" t="s">
        <v>38</v>
      </c>
      <c r="C280" s="72" t="s">
        <v>108</v>
      </c>
      <c r="D280" s="72" t="s">
        <v>146</v>
      </c>
      <c r="E280" s="72" t="s">
        <v>8</v>
      </c>
      <c r="F280" s="106">
        <f t="shared" ref="F280:G282" si="81">F281</f>
        <v>31000</v>
      </c>
      <c r="G280" s="106">
        <f t="shared" si="81"/>
        <v>50000</v>
      </c>
      <c r="H280" s="170"/>
    </row>
    <row r="281" spans="1:8" ht="18.75" customHeight="1" outlineLevel="7" x14ac:dyDescent="0.25">
      <c r="A281" s="51" t="s">
        <v>376</v>
      </c>
      <c r="B281" s="52" t="s">
        <v>38</v>
      </c>
      <c r="C281" s="52" t="s">
        <v>108</v>
      </c>
      <c r="D281" s="52" t="s">
        <v>377</v>
      </c>
      <c r="E281" s="52" t="s">
        <v>8</v>
      </c>
      <c r="F281" s="100">
        <f t="shared" si="81"/>
        <v>31000</v>
      </c>
      <c r="G281" s="100">
        <f t="shared" si="81"/>
        <v>50000</v>
      </c>
      <c r="H281" s="170"/>
    </row>
    <row r="282" spans="1:8" outlineLevel="5" x14ac:dyDescent="0.25">
      <c r="A282" s="51" t="s">
        <v>103</v>
      </c>
      <c r="B282" s="52" t="s">
        <v>38</v>
      </c>
      <c r="C282" s="52" t="s">
        <v>108</v>
      </c>
      <c r="D282" s="52" t="s">
        <v>377</v>
      </c>
      <c r="E282" s="52" t="s">
        <v>104</v>
      </c>
      <c r="F282" s="100">
        <f t="shared" si="81"/>
        <v>31000</v>
      </c>
      <c r="G282" s="100">
        <f t="shared" si="81"/>
        <v>50000</v>
      </c>
      <c r="H282" s="170"/>
    </row>
    <row r="283" spans="1:8" outlineLevel="5" x14ac:dyDescent="0.25">
      <c r="A283" s="51" t="s">
        <v>389</v>
      </c>
      <c r="B283" s="52" t="s">
        <v>38</v>
      </c>
      <c r="C283" s="52" t="s">
        <v>108</v>
      </c>
      <c r="D283" s="52" t="s">
        <v>377</v>
      </c>
      <c r="E283" s="52" t="s">
        <v>390</v>
      </c>
      <c r="F283" s="103">
        <v>31000</v>
      </c>
      <c r="G283" s="103">
        <v>50000</v>
      </c>
      <c r="H283" s="170"/>
    </row>
    <row r="284" spans="1:8" outlineLevel="5" x14ac:dyDescent="0.25">
      <c r="A284" s="51" t="s">
        <v>142</v>
      </c>
      <c r="B284" s="52" t="s">
        <v>38</v>
      </c>
      <c r="C284" s="52" t="s">
        <v>143</v>
      </c>
      <c r="D284" s="52" t="s">
        <v>145</v>
      </c>
      <c r="E284" s="52" t="s">
        <v>8</v>
      </c>
      <c r="F284" s="100">
        <f t="shared" ref="F284:G285" si="82">F285</f>
        <v>32912821.240000002</v>
      </c>
      <c r="G284" s="100">
        <f t="shared" si="82"/>
        <v>33667222.240000002</v>
      </c>
      <c r="H284" s="170"/>
    </row>
    <row r="285" spans="1:8" ht="37.5" outlineLevel="5" x14ac:dyDescent="0.25">
      <c r="A285" s="96" t="s">
        <v>154</v>
      </c>
      <c r="B285" s="72" t="s">
        <v>38</v>
      </c>
      <c r="C285" s="72" t="s">
        <v>143</v>
      </c>
      <c r="D285" s="72" t="s">
        <v>146</v>
      </c>
      <c r="E285" s="72" t="s">
        <v>8</v>
      </c>
      <c r="F285" s="106">
        <f t="shared" si="82"/>
        <v>32912821.240000002</v>
      </c>
      <c r="G285" s="106">
        <f t="shared" si="82"/>
        <v>33667222.240000002</v>
      </c>
      <c r="H285" s="170"/>
    </row>
    <row r="286" spans="1:8" outlineLevel="5" x14ac:dyDescent="0.25">
      <c r="A286" s="51" t="s">
        <v>336</v>
      </c>
      <c r="B286" s="52" t="s">
        <v>38</v>
      </c>
      <c r="C286" s="52" t="s">
        <v>143</v>
      </c>
      <c r="D286" s="52" t="s">
        <v>335</v>
      </c>
      <c r="E286" s="52" t="s">
        <v>8</v>
      </c>
      <c r="F286" s="100">
        <f>F293+F287+F290</f>
        <v>32912821.240000002</v>
      </c>
      <c r="G286" s="100">
        <f>G293+G287+G290</f>
        <v>33667222.240000002</v>
      </c>
      <c r="H286" s="170"/>
    </row>
    <row r="287" spans="1:8" ht="75" outlineLevel="5" x14ac:dyDescent="0.25">
      <c r="A287" s="51" t="s">
        <v>555</v>
      </c>
      <c r="B287" s="52" t="s">
        <v>38</v>
      </c>
      <c r="C287" s="52" t="s">
        <v>143</v>
      </c>
      <c r="D287" s="52" t="s">
        <v>556</v>
      </c>
      <c r="E287" s="52" t="s">
        <v>8</v>
      </c>
      <c r="F287" s="103">
        <f>F288</f>
        <v>800660</v>
      </c>
      <c r="G287" s="103">
        <f>G288</f>
        <v>832686</v>
      </c>
      <c r="H287" s="170"/>
    </row>
    <row r="288" spans="1:8" outlineLevel="5" x14ac:dyDescent="0.25">
      <c r="A288" s="51" t="s">
        <v>103</v>
      </c>
      <c r="B288" s="52" t="s">
        <v>38</v>
      </c>
      <c r="C288" s="52" t="s">
        <v>143</v>
      </c>
      <c r="D288" s="52" t="s">
        <v>556</v>
      </c>
      <c r="E288" s="52" t="s">
        <v>104</v>
      </c>
      <c r="F288" s="103">
        <f>F289</f>
        <v>800660</v>
      </c>
      <c r="G288" s="103">
        <f>G289</f>
        <v>832686</v>
      </c>
      <c r="H288" s="170"/>
    </row>
    <row r="289" spans="1:8" ht="37.5" outlineLevel="5" x14ac:dyDescent="0.25">
      <c r="A289" s="51" t="s">
        <v>110</v>
      </c>
      <c r="B289" s="52" t="s">
        <v>38</v>
      </c>
      <c r="C289" s="52" t="s">
        <v>143</v>
      </c>
      <c r="D289" s="52" t="s">
        <v>556</v>
      </c>
      <c r="E289" s="52" t="s">
        <v>111</v>
      </c>
      <c r="F289" s="103">
        <v>800660</v>
      </c>
      <c r="G289" s="103">
        <v>832686</v>
      </c>
      <c r="H289" s="170"/>
    </row>
    <row r="290" spans="1:8" ht="76.5" customHeight="1" outlineLevel="5" x14ac:dyDescent="0.25">
      <c r="A290" s="32" t="s">
        <v>557</v>
      </c>
      <c r="B290" s="52" t="s">
        <v>38</v>
      </c>
      <c r="C290" s="52" t="s">
        <v>143</v>
      </c>
      <c r="D290" s="52" t="s">
        <v>558</v>
      </c>
      <c r="E290" s="52" t="s">
        <v>8</v>
      </c>
      <c r="F290" s="103">
        <f>F291</f>
        <v>21692673</v>
      </c>
      <c r="G290" s="103">
        <f>G291</f>
        <v>22415048</v>
      </c>
      <c r="H290" s="170"/>
    </row>
    <row r="291" spans="1:8" outlineLevel="5" x14ac:dyDescent="0.25">
      <c r="A291" s="51" t="s">
        <v>103</v>
      </c>
      <c r="B291" s="52" t="s">
        <v>38</v>
      </c>
      <c r="C291" s="52" t="s">
        <v>143</v>
      </c>
      <c r="D291" s="52" t="s">
        <v>558</v>
      </c>
      <c r="E291" s="52" t="s">
        <v>104</v>
      </c>
      <c r="F291" s="103">
        <f>F292</f>
        <v>21692673</v>
      </c>
      <c r="G291" s="103">
        <f>G292</f>
        <v>22415048</v>
      </c>
      <c r="H291" s="170"/>
    </row>
    <row r="292" spans="1:8" ht="37.5" outlineLevel="5" x14ac:dyDescent="0.25">
      <c r="A292" s="51" t="s">
        <v>110</v>
      </c>
      <c r="B292" s="52" t="s">
        <v>38</v>
      </c>
      <c r="C292" s="52" t="s">
        <v>143</v>
      </c>
      <c r="D292" s="52" t="s">
        <v>558</v>
      </c>
      <c r="E292" s="52" t="s">
        <v>111</v>
      </c>
      <c r="F292" s="103">
        <v>21692673</v>
      </c>
      <c r="G292" s="103">
        <v>22415048</v>
      </c>
      <c r="H292" s="170"/>
    </row>
    <row r="293" spans="1:8" ht="56.25" outlineLevel="5" x14ac:dyDescent="0.25">
      <c r="A293" s="32" t="s">
        <v>476</v>
      </c>
      <c r="B293" s="52" t="s">
        <v>38</v>
      </c>
      <c r="C293" s="52" t="s">
        <v>143</v>
      </c>
      <c r="D293" s="52" t="s">
        <v>371</v>
      </c>
      <c r="E293" s="52" t="s">
        <v>8</v>
      </c>
      <c r="F293" s="100">
        <f>F294</f>
        <v>10419488.24</v>
      </c>
      <c r="G293" s="100">
        <f>G294</f>
        <v>10419488.24</v>
      </c>
      <c r="H293" s="170"/>
    </row>
    <row r="294" spans="1:8" ht="37.5" outlineLevel="5" x14ac:dyDescent="0.25">
      <c r="A294" s="51" t="s">
        <v>321</v>
      </c>
      <c r="B294" s="52" t="s">
        <v>38</v>
      </c>
      <c r="C294" s="52" t="s">
        <v>143</v>
      </c>
      <c r="D294" s="52" t="s">
        <v>371</v>
      </c>
      <c r="E294" s="52" t="s">
        <v>322</v>
      </c>
      <c r="F294" s="100">
        <f>F295</f>
        <v>10419488.24</v>
      </c>
      <c r="G294" s="100">
        <f>G295</f>
        <v>10419488.24</v>
      </c>
      <c r="H294" s="170"/>
    </row>
    <row r="295" spans="1:8" outlineLevel="5" x14ac:dyDescent="0.25">
      <c r="A295" s="51" t="s">
        <v>323</v>
      </c>
      <c r="B295" s="52" t="s">
        <v>38</v>
      </c>
      <c r="C295" s="52" t="s">
        <v>143</v>
      </c>
      <c r="D295" s="52" t="s">
        <v>371</v>
      </c>
      <c r="E295" s="52" t="s">
        <v>324</v>
      </c>
      <c r="F295" s="103">
        <v>10419488.24</v>
      </c>
      <c r="G295" s="103">
        <v>10419488.24</v>
      </c>
      <c r="H295" s="170"/>
    </row>
    <row r="296" spans="1:8" outlineLevel="5" x14ac:dyDescent="0.25">
      <c r="A296" s="96" t="s">
        <v>113</v>
      </c>
      <c r="B296" s="72" t="s">
        <v>38</v>
      </c>
      <c r="C296" s="72" t="s">
        <v>114</v>
      </c>
      <c r="D296" s="72" t="s">
        <v>145</v>
      </c>
      <c r="E296" s="72" t="s">
        <v>8</v>
      </c>
      <c r="F296" s="106">
        <f t="shared" ref="F296:G296" si="83">F297</f>
        <v>4475388.51</v>
      </c>
      <c r="G296" s="106">
        <f t="shared" si="83"/>
        <v>561000</v>
      </c>
      <c r="H296" s="170"/>
    </row>
    <row r="297" spans="1:8" outlineLevel="5" x14ac:dyDescent="0.25">
      <c r="A297" s="51" t="s">
        <v>380</v>
      </c>
      <c r="B297" s="52" t="s">
        <v>38</v>
      </c>
      <c r="C297" s="52" t="s">
        <v>379</v>
      </c>
      <c r="D297" s="52" t="s">
        <v>145</v>
      </c>
      <c r="E297" s="52" t="s">
        <v>8</v>
      </c>
      <c r="F297" s="100">
        <f>F298+F312</f>
        <v>4475388.51</v>
      </c>
      <c r="G297" s="100">
        <f>G298+G312</f>
        <v>561000</v>
      </c>
      <c r="H297" s="170"/>
    </row>
    <row r="298" spans="1:8" ht="37.5" outlineLevel="5" x14ac:dyDescent="0.25">
      <c r="A298" s="96" t="s">
        <v>472</v>
      </c>
      <c r="B298" s="72" t="s">
        <v>38</v>
      </c>
      <c r="C298" s="72" t="s">
        <v>379</v>
      </c>
      <c r="D298" s="72" t="s">
        <v>243</v>
      </c>
      <c r="E298" s="72" t="s">
        <v>8</v>
      </c>
      <c r="F298" s="106">
        <f>F305+F299</f>
        <v>4425388.51</v>
      </c>
      <c r="G298" s="106">
        <f>G305+G299</f>
        <v>511000</v>
      </c>
      <c r="H298" s="170"/>
    </row>
    <row r="299" spans="1:8" ht="37.5" outlineLevel="7" x14ac:dyDescent="0.25">
      <c r="A299" s="51" t="s">
        <v>256</v>
      </c>
      <c r="B299" s="52" t="s">
        <v>38</v>
      </c>
      <c r="C299" s="52" t="s">
        <v>379</v>
      </c>
      <c r="D299" s="52" t="s">
        <v>275</v>
      </c>
      <c r="E299" s="52" t="s">
        <v>8</v>
      </c>
      <c r="F299" s="100">
        <f t="shared" ref="F299:G299" si="84">F300</f>
        <v>511000</v>
      </c>
      <c r="G299" s="100">
        <f t="shared" si="84"/>
        <v>511000</v>
      </c>
      <c r="H299" s="170"/>
    </row>
    <row r="300" spans="1:8" outlineLevel="7" x14ac:dyDescent="0.25">
      <c r="A300" s="51" t="s">
        <v>115</v>
      </c>
      <c r="B300" s="52" t="s">
        <v>38</v>
      </c>
      <c r="C300" s="52" t="s">
        <v>379</v>
      </c>
      <c r="D300" s="52" t="s">
        <v>244</v>
      </c>
      <c r="E300" s="52" t="s">
        <v>8</v>
      </c>
      <c r="F300" s="100">
        <f t="shared" ref="F300:G300" si="85">F301+F303</f>
        <v>511000</v>
      </c>
      <c r="G300" s="100">
        <f t="shared" si="85"/>
        <v>511000</v>
      </c>
      <c r="H300" s="170"/>
    </row>
    <row r="301" spans="1:8" ht="18.75" customHeight="1" outlineLevel="7" x14ac:dyDescent="0.25">
      <c r="A301" s="51" t="s">
        <v>18</v>
      </c>
      <c r="B301" s="52" t="s">
        <v>38</v>
      </c>
      <c r="C301" s="52" t="s">
        <v>379</v>
      </c>
      <c r="D301" s="52" t="s">
        <v>244</v>
      </c>
      <c r="E301" s="52" t="s">
        <v>19</v>
      </c>
      <c r="F301" s="100">
        <f t="shared" ref="F301:G301" si="86">F302</f>
        <v>481000</v>
      </c>
      <c r="G301" s="100">
        <f t="shared" si="86"/>
        <v>481000</v>
      </c>
      <c r="H301" s="170"/>
    </row>
    <row r="302" spans="1:8" ht="37.5" outlineLevel="7" x14ac:dyDescent="0.25">
      <c r="A302" s="51" t="s">
        <v>20</v>
      </c>
      <c r="B302" s="52" t="s">
        <v>38</v>
      </c>
      <c r="C302" s="52" t="s">
        <v>379</v>
      </c>
      <c r="D302" s="52" t="s">
        <v>244</v>
      </c>
      <c r="E302" s="52" t="s">
        <v>21</v>
      </c>
      <c r="F302" s="103">
        <v>481000</v>
      </c>
      <c r="G302" s="110">
        <v>481000</v>
      </c>
      <c r="H302" s="170"/>
    </row>
    <row r="303" spans="1:8" ht="21" customHeight="1" outlineLevel="7" x14ac:dyDescent="0.25">
      <c r="A303" s="51" t="s">
        <v>330</v>
      </c>
      <c r="B303" s="52" t="s">
        <v>38</v>
      </c>
      <c r="C303" s="52" t="s">
        <v>379</v>
      </c>
      <c r="D303" s="52" t="s">
        <v>244</v>
      </c>
      <c r="E303" s="52" t="s">
        <v>23</v>
      </c>
      <c r="F303" s="100">
        <f t="shared" ref="F303:G303" si="87">F304</f>
        <v>30000</v>
      </c>
      <c r="G303" s="100">
        <f t="shared" si="87"/>
        <v>30000</v>
      </c>
      <c r="H303" s="170"/>
    </row>
    <row r="304" spans="1:8" ht="21" customHeight="1" outlineLevel="7" x14ac:dyDescent="0.25">
      <c r="A304" s="51" t="s">
        <v>331</v>
      </c>
      <c r="B304" s="52" t="s">
        <v>38</v>
      </c>
      <c r="C304" s="52" t="s">
        <v>379</v>
      </c>
      <c r="D304" s="52" t="s">
        <v>244</v>
      </c>
      <c r="E304" s="52" t="s">
        <v>25</v>
      </c>
      <c r="F304" s="103">
        <v>30000</v>
      </c>
      <c r="G304" s="100">
        <v>30000</v>
      </c>
      <c r="H304" s="170"/>
    </row>
    <row r="305" spans="1:8" outlineLevel="4" x14ac:dyDescent="0.25">
      <c r="A305" s="51" t="s">
        <v>473</v>
      </c>
      <c r="B305" s="52" t="s">
        <v>38</v>
      </c>
      <c r="C305" s="52" t="s">
        <v>379</v>
      </c>
      <c r="D305" s="52" t="s">
        <v>383</v>
      </c>
      <c r="E305" s="52" t="s">
        <v>8</v>
      </c>
      <c r="F305" s="100">
        <f>F306+F309</f>
        <v>3914388.51</v>
      </c>
      <c r="G305" s="100">
        <f>G306+G309</f>
        <v>0</v>
      </c>
      <c r="H305" s="170"/>
    </row>
    <row r="306" spans="1:8" ht="56.25" outlineLevel="4" x14ac:dyDescent="0.25">
      <c r="A306" s="53" t="s">
        <v>623</v>
      </c>
      <c r="B306" s="52" t="s">
        <v>38</v>
      </c>
      <c r="C306" s="52" t="s">
        <v>379</v>
      </c>
      <c r="D306" s="52" t="s">
        <v>624</v>
      </c>
      <c r="E306" s="52" t="s">
        <v>8</v>
      </c>
      <c r="F306" s="100">
        <f>F307</f>
        <v>3157619</v>
      </c>
      <c r="G306" s="100">
        <f>G307</f>
        <v>0</v>
      </c>
      <c r="H306" s="170"/>
    </row>
    <row r="307" spans="1:8" ht="19.5" customHeight="1" outlineLevel="4" x14ac:dyDescent="0.25">
      <c r="A307" s="51" t="s">
        <v>18</v>
      </c>
      <c r="B307" s="52" t="s">
        <v>38</v>
      </c>
      <c r="C307" s="52" t="s">
        <v>379</v>
      </c>
      <c r="D307" s="52" t="s">
        <v>624</v>
      </c>
      <c r="E307" s="52" t="s">
        <v>19</v>
      </c>
      <c r="F307" s="100">
        <f>F308</f>
        <v>3157619</v>
      </c>
      <c r="G307" s="100">
        <f>G308</f>
        <v>0</v>
      </c>
      <c r="H307" s="170"/>
    </row>
    <row r="308" spans="1:8" ht="37.5" outlineLevel="4" x14ac:dyDescent="0.25">
      <c r="A308" s="51" t="s">
        <v>20</v>
      </c>
      <c r="B308" s="52" t="s">
        <v>38</v>
      </c>
      <c r="C308" s="52" t="s">
        <v>379</v>
      </c>
      <c r="D308" s="52" t="s">
        <v>624</v>
      </c>
      <c r="E308" s="52" t="s">
        <v>21</v>
      </c>
      <c r="F308" s="100">
        <v>3157619</v>
      </c>
      <c r="G308" s="100">
        <v>0</v>
      </c>
      <c r="H308" s="170"/>
    </row>
    <row r="309" spans="1:8" ht="37.5" outlineLevel="5" x14ac:dyDescent="0.25">
      <c r="A309" s="51" t="s">
        <v>342</v>
      </c>
      <c r="B309" s="52" t="s">
        <v>38</v>
      </c>
      <c r="C309" s="52" t="s">
        <v>379</v>
      </c>
      <c r="D309" s="52" t="s">
        <v>381</v>
      </c>
      <c r="E309" s="52" t="s">
        <v>8</v>
      </c>
      <c r="F309" s="100">
        <f t="shared" ref="F309:G310" si="88">F310</f>
        <v>756769.51</v>
      </c>
      <c r="G309" s="100">
        <f t="shared" si="88"/>
        <v>0</v>
      </c>
      <c r="H309" s="170"/>
    </row>
    <row r="310" spans="1:8" ht="37.5" outlineLevel="6" x14ac:dyDescent="0.25">
      <c r="A310" s="51" t="s">
        <v>321</v>
      </c>
      <c r="B310" s="52" t="s">
        <v>38</v>
      </c>
      <c r="C310" s="52" t="s">
        <v>379</v>
      </c>
      <c r="D310" s="52" t="s">
        <v>381</v>
      </c>
      <c r="E310" s="52" t="s">
        <v>322</v>
      </c>
      <c r="F310" s="100">
        <f t="shared" si="88"/>
        <v>756769.51</v>
      </c>
      <c r="G310" s="100">
        <f t="shared" si="88"/>
        <v>0</v>
      </c>
      <c r="H310" s="170"/>
    </row>
    <row r="311" spans="1:8" outlineLevel="7" x14ac:dyDescent="0.25">
      <c r="A311" s="51" t="s">
        <v>323</v>
      </c>
      <c r="B311" s="52" t="s">
        <v>38</v>
      </c>
      <c r="C311" s="52" t="s">
        <v>379</v>
      </c>
      <c r="D311" s="52" t="s">
        <v>381</v>
      </c>
      <c r="E311" s="52" t="s">
        <v>324</v>
      </c>
      <c r="F311" s="103">
        <v>756769.51</v>
      </c>
      <c r="G311" s="100">
        <v>0</v>
      </c>
      <c r="H311" s="170"/>
    </row>
    <row r="312" spans="1:8" ht="37.5" outlineLevel="7" x14ac:dyDescent="0.25">
      <c r="A312" s="88" t="s">
        <v>677</v>
      </c>
      <c r="B312" s="72" t="s">
        <v>38</v>
      </c>
      <c r="C312" s="72" t="s">
        <v>379</v>
      </c>
      <c r="D312" s="72" t="s">
        <v>678</v>
      </c>
      <c r="E312" s="72" t="s">
        <v>8</v>
      </c>
      <c r="F312" s="103">
        <f t="shared" ref="F312:G315" si="89">F313</f>
        <v>50000</v>
      </c>
      <c r="G312" s="103">
        <f t="shared" si="89"/>
        <v>50000</v>
      </c>
      <c r="H312" s="170"/>
    </row>
    <row r="313" spans="1:8" outlineLevel="7" x14ac:dyDescent="0.25">
      <c r="A313" s="196" t="s">
        <v>679</v>
      </c>
      <c r="B313" s="52" t="s">
        <v>38</v>
      </c>
      <c r="C313" s="52" t="s">
        <v>379</v>
      </c>
      <c r="D313" s="52" t="s">
        <v>680</v>
      </c>
      <c r="E313" s="52" t="s">
        <v>8</v>
      </c>
      <c r="F313" s="103">
        <f t="shared" si="89"/>
        <v>50000</v>
      </c>
      <c r="G313" s="103">
        <f t="shared" si="89"/>
        <v>50000</v>
      </c>
      <c r="H313" s="170"/>
    </row>
    <row r="314" spans="1:8" ht="37.5" outlineLevel="7" x14ac:dyDescent="0.25">
      <c r="A314" s="51" t="s">
        <v>681</v>
      </c>
      <c r="B314" s="52" t="s">
        <v>38</v>
      </c>
      <c r="C314" s="52" t="s">
        <v>379</v>
      </c>
      <c r="D314" s="52" t="s">
        <v>682</v>
      </c>
      <c r="E314" s="52" t="s">
        <v>8</v>
      </c>
      <c r="F314" s="103">
        <f t="shared" si="89"/>
        <v>50000</v>
      </c>
      <c r="G314" s="103">
        <f t="shared" si="89"/>
        <v>50000</v>
      </c>
      <c r="H314" s="170"/>
    </row>
    <row r="315" spans="1:8" ht="24" customHeight="1" outlineLevel="7" x14ac:dyDescent="0.25">
      <c r="A315" s="51" t="s">
        <v>18</v>
      </c>
      <c r="B315" s="52" t="s">
        <v>38</v>
      </c>
      <c r="C315" s="52" t="s">
        <v>379</v>
      </c>
      <c r="D315" s="52" t="s">
        <v>682</v>
      </c>
      <c r="E315" s="52" t="s">
        <v>19</v>
      </c>
      <c r="F315" s="103">
        <f t="shared" si="89"/>
        <v>50000</v>
      </c>
      <c r="G315" s="103">
        <f t="shared" si="89"/>
        <v>50000</v>
      </c>
      <c r="H315" s="170"/>
    </row>
    <row r="316" spans="1:8" ht="37.5" outlineLevel="7" x14ac:dyDescent="0.25">
      <c r="A316" s="51" t="s">
        <v>20</v>
      </c>
      <c r="B316" s="52" t="s">
        <v>38</v>
      </c>
      <c r="C316" s="52" t="s">
        <v>379</v>
      </c>
      <c r="D316" s="52" t="s">
        <v>682</v>
      </c>
      <c r="E316" s="52" t="s">
        <v>21</v>
      </c>
      <c r="F316" s="103">
        <v>50000</v>
      </c>
      <c r="G316" s="100">
        <v>50000</v>
      </c>
      <c r="H316" s="170"/>
    </row>
    <row r="317" spans="1:8" outlineLevel="2" x14ac:dyDescent="0.25">
      <c r="A317" s="96" t="s">
        <v>116</v>
      </c>
      <c r="B317" s="72" t="s">
        <v>38</v>
      </c>
      <c r="C317" s="72" t="s">
        <v>117</v>
      </c>
      <c r="D317" s="72" t="s">
        <v>145</v>
      </c>
      <c r="E317" s="72" t="s">
        <v>8</v>
      </c>
      <c r="F317" s="105">
        <f t="shared" ref="F317:G322" si="90">F318</f>
        <v>881250</v>
      </c>
      <c r="G317" s="105">
        <f t="shared" si="90"/>
        <v>881250</v>
      </c>
      <c r="H317" s="170"/>
    </row>
    <row r="318" spans="1:8" outlineLevel="3" x14ac:dyDescent="0.25">
      <c r="A318" s="51" t="s">
        <v>118</v>
      </c>
      <c r="B318" s="52" t="s">
        <v>38</v>
      </c>
      <c r="C318" s="52" t="s">
        <v>119</v>
      </c>
      <c r="D318" s="52" t="s">
        <v>145</v>
      </c>
      <c r="E318" s="52" t="s">
        <v>8</v>
      </c>
      <c r="F318" s="103">
        <f t="shared" si="90"/>
        <v>881250</v>
      </c>
      <c r="G318" s="103">
        <f t="shared" si="90"/>
        <v>881250</v>
      </c>
      <c r="H318" s="170"/>
    </row>
    <row r="319" spans="1:8" ht="36.75" customHeight="1" outlineLevel="3" x14ac:dyDescent="0.25">
      <c r="A319" s="96" t="s">
        <v>544</v>
      </c>
      <c r="B319" s="72" t="s">
        <v>38</v>
      </c>
      <c r="C319" s="72" t="s">
        <v>119</v>
      </c>
      <c r="D319" s="72" t="s">
        <v>402</v>
      </c>
      <c r="E319" s="72" t="s">
        <v>8</v>
      </c>
      <c r="F319" s="105">
        <f>F320</f>
        <v>881250</v>
      </c>
      <c r="G319" s="105">
        <f>G320</f>
        <v>881250</v>
      </c>
      <c r="H319" s="170"/>
    </row>
    <row r="320" spans="1:8" ht="37.5" outlineLevel="3" x14ac:dyDescent="0.25">
      <c r="A320" s="54" t="s">
        <v>418</v>
      </c>
      <c r="B320" s="52" t="s">
        <v>38</v>
      </c>
      <c r="C320" s="52" t="s">
        <v>119</v>
      </c>
      <c r="D320" s="52" t="s">
        <v>404</v>
      </c>
      <c r="E320" s="52" t="s">
        <v>8</v>
      </c>
      <c r="F320" s="103">
        <f t="shared" si="90"/>
        <v>881250</v>
      </c>
      <c r="G320" s="103">
        <f t="shared" si="90"/>
        <v>881250</v>
      </c>
      <c r="H320" s="170"/>
    </row>
    <row r="321" spans="1:8" ht="37.5" outlineLevel="3" x14ac:dyDescent="0.25">
      <c r="A321" s="51" t="s">
        <v>120</v>
      </c>
      <c r="B321" s="52" t="s">
        <v>38</v>
      </c>
      <c r="C321" s="52" t="s">
        <v>119</v>
      </c>
      <c r="D321" s="52" t="s">
        <v>405</v>
      </c>
      <c r="E321" s="52" t="s">
        <v>8</v>
      </c>
      <c r="F321" s="103">
        <f t="shared" si="90"/>
        <v>881250</v>
      </c>
      <c r="G321" s="103">
        <f t="shared" si="90"/>
        <v>881250</v>
      </c>
      <c r="H321" s="170"/>
    </row>
    <row r="322" spans="1:8" ht="37.5" outlineLevel="3" x14ac:dyDescent="0.25">
      <c r="A322" s="51" t="s">
        <v>50</v>
      </c>
      <c r="B322" s="52" t="s">
        <v>38</v>
      </c>
      <c r="C322" s="52" t="s">
        <v>119</v>
      </c>
      <c r="D322" s="52" t="s">
        <v>405</v>
      </c>
      <c r="E322" s="52" t="s">
        <v>51</v>
      </c>
      <c r="F322" s="103">
        <f t="shared" si="90"/>
        <v>881250</v>
      </c>
      <c r="G322" s="103">
        <f t="shared" si="90"/>
        <v>881250</v>
      </c>
      <c r="H322" s="170"/>
    </row>
    <row r="323" spans="1:8" outlineLevel="3" x14ac:dyDescent="0.25">
      <c r="A323" s="51" t="s">
        <v>52</v>
      </c>
      <c r="B323" s="52" t="s">
        <v>38</v>
      </c>
      <c r="C323" s="52" t="s">
        <v>119</v>
      </c>
      <c r="D323" s="52" t="s">
        <v>405</v>
      </c>
      <c r="E323" s="52" t="s">
        <v>53</v>
      </c>
      <c r="F323" s="103">
        <v>881250</v>
      </c>
      <c r="G323" s="103">
        <v>881250</v>
      </c>
      <c r="H323" s="170"/>
    </row>
    <row r="324" spans="1:8" outlineLevel="3" x14ac:dyDescent="0.25">
      <c r="A324" s="51" t="s">
        <v>121</v>
      </c>
      <c r="B324" s="50" t="s">
        <v>122</v>
      </c>
      <c r="C324" s="50" t="s">
        <v>7</v>
      </c>
      <c r="D324" s="50" t="s">
        <v>145</v>
      </c>
      <c r="E324" s="50" t="s">
        <v>8</v>
      </c>
      <c r="F324" s="107">
        <f t="shared" ref="F324:G324" si="91">F325</f>
        <v>6003771</v>
      </c>
      <c r="G324" s="107">
        <f t="shared" si="91"/>
        <v>6003771</v>
      </c>
      <c r="H324" s="170"/>
    </row>
    <row r="325" spans="1:8" outlineLevel="3" x14ac:dyDescent="0.25">
      <c r="A325" s="51" t="s">
        <v>9</v>
      </c>
      <c r="B325" s="52" t="s">
        <v>122</v>
      </c>
      <c r="C325" s="52" t="s">
        <v>10</v>
      </c>
      <c r="D325" s="52" t="s">
        <v>145</v>
      </c>
      <c r="E325" s="52" t="s">
        <v>8</v>
      </c>
      <c r="F325" s="103">
        <f t="shared" ref="F325:G325" si="92">F326+F341+F346</f>
        <v>6003771</v>
      </c>
      <c r="G325" s="103">
        <f t="shared" si="92"/>
        <v>6003771</v>
      </c>
      <c r="H325" s="170"/>
    </row>
    <row r="326" spans="1:8" ht="56.25" outlineLevel="3" x14ac:dyDescent="0.25">
      <c r="A326" s="51" t="s">
        <v>123</v>
      </c>
      <c r="B326" s="52" t="s">
        <v>122</v>
      </c>
      <c r="C326" s="52" t="s">
        <v>124</v>
      </c>
      <c r="D326" s="52" t="s">
        <v>145</v>
      </c>
      <c r="E326" s="52" t="s">
        <v>8</v>
      </c>
      <c r="F326" s="103">
        <f t="shared" ref="F326:G326" si="93">F327</f>
        <v>4690092</v>
      </c>
      <c r="G326" s="103">
        <f t="shared" si="93"/>
        <v>4690092</v>
      </c>
      <c r="H326" s="170"/>
    </row>
    <row r="327" spans="1:8" ht="37.5" outlineLevel="3" x14ac:dyDescent="0.25">
      <c r="A327" s="51" t="s">
        <v>154</v>
      </c>
      <c r="B327" s="52" t="s">
        <v>122</v>
      </c>
      <c r="C327" s="52" t="s">
        <v>124</v>
      </c>
      <c r="D327" s="52" t="s">
        <v>146</v>
      </c>
      <c r="E327" s="52" t="s">
        <v>8</v>
      </c>
      <c r="F327" s="103">
        <f t="shared" ref="F327:G327" si="94">F328+F331+F338</f>
        <v>4690092</v>
      </c>
      <c r="G327" s="103">
        <f t="shared" si="94"/>
        <v>4690092</v>
      </c>
      <c r="H327" s="170"/>
    </row>
    <row r="328" spans="1:8" outlineLevel="7" x14ac:dyDescent="0.25">
      <c r="A328" s="51" t="s">
        <v>125</v>
      </c>
      <c r="B328" s="52" t="s">
        <v>122</v>
      </c>
      <c r="C328" s="52" t="s">
        <v>124</v>
      </c>
      <c r="D328" s="52" t="s">
        <v>165</v>
      </c>
      <c r="E328" s="52" t="s">
        <v>8</v>
      </c>
      <c r="F328" s="103">
        <f t="shared" ref="F328:G329" si="95">F329</f>
        <v>2121202</v>
      </c>
      <c r="G328" s="103">
        <f t="shared" si="95"/>
        <v>2121202</v>
      </c>
      <c r="H328" s="170"/>
    </row>
    <row r="329" spans="1:8" ht="57" customHeight="1" outlineLevel="7" x14ac:dyDescent="0.25">
      <c r="A329" s="51" t="s">
        <v>14</v>
      </c>
      <c r="B329" s="52" t="s">
        <v>122</v>
      </c>
      <c r="C329" s="52" t="s">
        <v>124</v>
      </c>
      <c r="D329" s="52" t="s">
        <v>165</v>
      </c>
      <c r="E329" s="52" t="s">
        <v>15</v>
      </c>
      <c r="F329" s="103">
        <f t="shared" si="95"/>
        <v>2121202</v>
      </c>
      <c r="G329" s="103">
        <f t="shared" si="95"/>
        <v>2121202</v>
      </c>
      <c r="H329" s="170"/>
    </row>
    <row r="330" spans="1:8" ht="18.75" customHeight="1" outlineLevel="7" x14ac:dyDescent="0.25">
      <c r="A330" s="51" t="s">
        <v>16</v>
      </c>
      <c r="B330" s="52" t="s">
        <v>122</v>
      </c>
      <c r="C330" s="52" t="s">
        <v>124</v>
      </c>
      <c r="D330" s="52" t="s">
        <v>165</v>
      </c>
      <c r="E330" s="52" t="s">
        <v>17</v>
      </c>
      <c r="F330" s="100">
        <v>2121202</v>
      </c>
      <c r="G330" s="100">
        <v>2121202</v>
      </c>
      <c r="H330" s="170"/>
    </row>
    <row r="331" spans="1:8" ht="37.5" outlineLevel="2" x14ac:dyDescent="0.25">
      <c r="A331" s="51" t="s">
        <v>13</v>
      </c>
      <c r="B331" s="52" t="s">
        <v>122</v>
      </c>
      <c r="C331" s="52" t="s">
        <v>124</v>
      </c>
      <c r="D331" s="52" t="s">
        <v>147</v>
      </c>
      <c r="E331" s="52" t="s">
        <v>8</v>
      </c>
      <c r="F331" s="103">
        <f t="shared" ref="F331:G331" si="96">F332+F334+F336</f>
        <v>2388890</v>
      </c>
      <c r="G331" s="103">
        <f t="shared" si="96"/>
        <v>2388890</v>
      </c>
      <c r="H331" s="170"/>
    </row>
    <row r="332" spans="1:8" ht="57" customHeight="1" outlineLevel="3" x14ac:dyDescent="0.25">
      <c r="A332" s="51" t="s">
        <v>14</v>
      </c>
      <c r="B332" s="52" t="s">
        <v>122</v>
      </c>
      <c r="C332" s="52" t="s">
        <v>124</v>
      </c>
      <c r="D332" s="52" t="s">
        <v>147</v>
      </c>
      <c r="E332" s="52" t="s">
        <v>15</v>
      </c>
      <c r="F332" s="103">
        <f t="shared" ref="F332:G332" si="97">F333</f>
        <v>2243390</v>
      </c>
      <c r="G332" s="103">
        <f t="shared" si="97"/>
        <v>2243390</v>
      </c>
      <c r="H332" s="170"/>
    </row>
    <row r="333" spans="1:8" ht="19.5" customHeight="1" outlineLevel="5" x14ac:dyDescent="0.25">
      <c r="A333" s="51" t="s">
        <v>16</v>
      </c>
      <c r="B333" s="52" t="s">
        <v>122</v>
      </c>
      <c r="C333" s="52" t="s">
        <v>124</v>
      </c>
      <c r="D333" s="52" t="s">
        <v>147</v>
      </c>
      <c r="E333" s="52" t="s">
        <v>17</v>
      </c>
      <c r="F333" s="100">
        <v>2243390</v>
      </c>
      <c r="G333" s="103">
        <v>2243390</v>
      </c>
      <c r="H333" s="170"/>
    </row>
    <row r="334" spans="1:8" ht="19.5" customHeight="1" outlineLevel="6" x14ac:dyDescent="0.25">
      <c r="A334" s="51" t="s">
        <v>18</v>
      </c>
      <c r="B334" s="52" t="s">
        <v>122</v>
      </c>
      <c r="C334" s="52" t="s">
        <v>124</v>
      </c>
      <c r="D334" s="52" t="s">
        <v>147</v>
      </c>
      <c r="E334" s="52" t="s">
        <v>19</v>
      </c>
      <c r="F334" s="103">
        <f t="shared" ref="F334:G334" si="98">F335</f>
        <v>140000</v>
      </c>
      <c r="G334" s="103">
        <f t="shared" si="98"/>
        <v>140000</v>
      </c>
      <c r="H334" s="170"/>
    </row>
    <row r="335" spans="1:8" ht="37.5" outlineLevel="7" x14ac:dyDescent="0.25">
      <c r="A335" s="51" t="s">
        <v>20</v>
      </c>
      <c r="B335" s="52" t="s">
        <v>122</v>
      </c>
      <c r="C335" s="52" t="s">
        <v>124</v>
      </c>
      <c r="D335" s="52" t="s">
        <v>147</v>
      </c>
      <c r="E335" s="52" t="s">
        <v>21</v>
      </c>
      <c r="F335" s="100">
        <v>140000</v>
      </c>
      <c r="G335" s="100">
        <v>140000</v>
      </c>
      <c r="H335" s="170"/>
    </row>
    <row r="336" spans="1:8" outlineLevel="6" x14ac:dyDescent="0.25">
      <c r="A336" s="51" t="s">
        <v>22</v>
      </c>
      <c r="B336" s="52" t="s">
        <v>122</v>
      </c>
      <c r="C336" s="52" t="s">
        <v>124</v>
      </c>
      <c r="D336" s="52" t="s">
        <v>147</v>
      </c>
      <c r="E336" s="52" t="s">
        <v>23</v>
      </c>
      <c r="F336" s="103">
        <f t="shared" ref="F336:G336" si="99">F337</f>
        <v>5500</v>
      </c>
      <c r="G336" s="103">
        <f t="shared" si="99"/>
        <v>5500</v>
      </c>
      <c r="H336" s="170"/>
    </row>
    <row r="337" spans="1:8" outlineLevel="7" x14ac:dyDescent="0.25">
      <c r="A337" s="51" t="s">
        <v>24</v>
      </c>
      <c r="B337" s="52" t="s">
        <v>122</v>
      </c>
      <c r="C337" s="52" t="s">
        <v>124</v>
      </c>
      <c r="D337" s="52" t="s">
        <v>147</v>
      </c>
      <c r="E337" s="52" t="s">
        <v>25</v>
      </c>
      <c r="F337" s="100">
        <v>5500</v>
      </c>
      <c r="G337" s="100">
        <v>5500</v>
      </c>
      <c r="H337" s="170"/>
    </row>
    <row r="338" spans="1:8" outlineLevel="5" x14ac:dyDescent="0.25">
      <c r="A338" s="51" t="s">
        <v>126</v>
      </c>
      <c r="B338" s="52" t="s">
        <v>122</v>
      </c>
      <c r="C338" s="52" t="s">
        <v>124</v>
      </c>
      <c r="D338" s="52" t="s">
        <v>166</v>
      </c>
      <c r="E338" s="52" t="s">
        <v>8</v>
      </c>
      <c r="F338" s="103">
        <f t="shared" ref="F338:G339" si="100">F339</f>
        <v>180000</v>
      </c>
      <c r="G338" s="103">
        <f t="shared" si="100"/>
        <v>180000</v>
      </c>
      <c r="H338" s="170"/>
    </row>
    <row r="339" spans="1:8" ht="58.5" customHeight="1" outlineLevel="6" x14ac:dyDescent="0.25">
      <c r="A339" s="51" t="s">
        <v>14</v>
      </c>
      <c r="B339" s="52" t="s">
        <v>122</v>
      </c>
      <c r="C339" s="52" t="s">
        <v>124</v>
      </c>
      <c r="D339" s="52" t="s">
        <v>166</v>
      </c>
      <c r="E339" s="52" t="s">
        <v>15</v>
      </c>
      <c r="F339" s="103">
        <f t="shared" si="100"/>
        <v>180000</v>
      </c>
      <c r="G339" s="103">
        <f t="shared" si="100"/>
        <v>180000</v>
      </c>
      <c r="H339" s="170"/>
    </row>
    <row r="340" spans="1:8" ht="20.25" customHeight="1" outlineLevel="7" x14ac:dyDescent="0.25">
      <c r="A340" s="51" t="s">
        <v>16</v>
      </c>
      <c r="B340" s="52" t="s">
        <v>122</v>
      </c>
      <c r="C340" s="52" t="s">
        <v>124</v>
      </c>
      <c r="D340" s="52" t="s">
        <v>166</v>
      </c>
      <c r="E340" s="52" t="s">
        <v>17</v>
      </c>
      <c r="F340" s="100">
        <v>180000</v>
      </c>
      <c r="G340" s="100">
        <v>180000</v>
      </c>
      <c r="H340" s="170"/>
    </row>
    <row r="341" spans="1:8" ht="37.5" outlineLevel="6" x14ac:dyDescent="0.25">
      <c r="A341" s="51" t="s">
        <v>11</v>
      </c>
      <c r="B341" s="52" t="s">
        <v>122</v>
      </c>
      <c r="C341" s="52" t="s">
        <v>12</v>
      </c>
      <c r="D341" s="52" t="s">
        <v>145</v>
      </c>
      <c r="E341" s="52" t="s">
        <v>8</v>
      </c>
      <c r="F341" s="103">
        <f t="shared" ref="F341:G344" si="101">F342</f>
        <v>1194679</v>
      </c>
      <c r="G341" s="103">
        <f t="shared" si="101"/>
        <v>1194679</v>
      </c>
      <c r="H341" s="170"/>
    </row>
    <row r="342" spans="1:8" ht="37.5" outlineLevel="7" x14ac:dyDescent="0.25">
      <c r="A342" s="51" t="s">
        <v>154</v>
      </c>
      <c r="B342" s="52" t="s">
        <v>122</v>
      </c>
      <c r="C342" s="52" t="s">
        <v>12</v>
      </c>
      <c r="D342" s="52" t="s">
        <v>146</v>
      </c>
      <c r="E342" s="52" t="s">
        <v>8</v>
      </c>
      <c r="F342" s="103">
        <f t="shared" si="101"/>
        <v>1194679</v>
      </c>
      <c r="G342" s="103">
        <f t="shared" si="101"/>
        <v>1194679</v>
      </c>
      <c r="H342" s="170"/>
    </row>
    <row r="343" spans="1:8" outlineLevel="6" x14ac:dyDescent="0.25">
      <c r="A343" s="51" t="s">
        <v>139</v>
      </c>
      <c r="B343" s="52" t="s">
        <v>122</v>
      </c>
      <c r="C343" s="52" t="s">
        <v>12</v>
      </c>
      <c r="D343" s="52" t="s">
        <v>167</v>
      </c>
      <c r="E343" s="52" t="s">
        <v>8</v>
      </c>
      <c r="F343" s="103">
        <f t="shared" si="101"/>
        <v>1194679</v>
      </c>
      <c r="G343" s="103">
        <f t="shared" si="101"/>
        <v>1194679</v>
      </c>
      <c r="H343" s="170"/>
    </row>
    <row r="344" spans="1:8" ht="57" customHeight="1" outlineLevel="7" x14ac:dyDescent="0.25">
      <c r="A344" s="51" t="s">
        <v>14</v>
      </c>
      <c r="B344" s="52" t="s">
        <v>122</v>
      </c>
      <c r="C344" s="52" t="s">
        <v>12</v>
      </c>
      <c r="D344" s="52" t="s">
        <v>167</v>
      </c>
      <c r="E344" s="52" t="s">
        <v>15</v>
      </c>
      <c r="F344" s="103">
        <f t="shared" si="101"/>
        <v>1194679</v>
      </c>
      <c r="G344" s="103">
        <f t="shared" si="101"/>
        <v>1194679</v>
      </c>
      <c r="H344" s="170"/>
    </row>
    <row r="345" spans="1:8" ht="20.25" customHeight="1" outlineLevel="3" x14ac:dyDescent="0.25">
      <c r="A345" s="51" t="s">
        <v>16</v>
      </c>
      <c r="B345" s="52" t="s">
        <v>122</v>
      </c>
      <c r="C345" s="52" t="s">
        <v>12</v>
      </c>
      <c r="D345" s="52" t="s">
        <v>167</v>
      </c>
      <c r="E345" s="52" t="s">
        <v>17</v>
      </c>
      <c r="F345" s="100">
        <v>1194679</v>
      </c>
      <c r="G345" s="103">
        <v>1194679</v>
      </c>
      <c r="H345" s="170"/>
    </row>
    <row r="346" spans="1:8" outlineLevel="3" x14ac:dyDescent="0.25">
      <c r="A346" s="51" t="s">
        <v>26</v>
      </c>
      <c r="B346" s="52" t="s">
        <v>122</v>
      </c>
      <c r="C346" s="52" t="s">
        <v>27</v>
      </c>
      <c r="D346" s="52" t="s">
        <v>145</v>
      </c>
      <c r="E346" s="52" t="s">
        <v>8</v>
      </c>
      <c r="F346" s="103">
        <f t="shared" ref="F346:G346" si="102">F347+F352</f>
        <v>119000</v>
      </c>
      <c r="G346" s="103">
        <f t="shared" si="102"/>
        <v>119000</v>
      </c>
      <c r="H346" s="170"/>
    </row>
    <row r="347" spans="1:8" ht="37.5" outlineLevel="3" x14ac:dyDescent="0.25">
      <c r="A347" s="96" t="s">
        <v>529</v>
      </c>
      <c r="B347" s="72" t="s">
        <v>122</v>
      </c>
      <c r="C347" s="72" t="s">
        <v>27</v>
      </c>
      <c r="D347" s="72" t="s">
        <v>148</v>
      </c>
      <c r="E347" s="72" t="s">
        <v>8</v>
      </c>
      <c r="F347" s="105">
        <f t="shared" ref="F347:G350" si="103">F348</f>
        <v>19000</v>
      </c>
      <c r="G347" s="105">
        <f t="shared" si="103"/>
        <v>19000</v>
      </c>
      <c r="H347" s="170"/>
    </row>
    <row r="348" spans="1:8" ht="37.5" outlineLevel="3" x14ac:dyDescent="0.25">
      <c r="A348" s="97" t="s">
        <v>258</v>
      </c>
      <c r="B348" s="52" t="s">
        <v>122</v>
      </c>
      <c r="C348" s="52" t="s">
        <v>27</v>
      </c>
      <c r="D348" s="52" t="s">
        <v>400</v>
      </c>
      <c r="E348" s="52" t="s">
        <v>8</v>
      </c>
      <c r="F348" s="103">
        <f t="shared" si="103"/>
        <v>19000</v>
      </c>
      <c r="G348" s="103">
        <f t="shared" si="103"/>
        <v>19000</v>
      </c>
      <c r="H348" s="170"/>
    </row>
    <row r="349" spans="1:8" outlineLevel="3" x14ac:dyDescent="0.25">
      <c r="A349" s="97" t="s">
        <v>412</v>
      </c>
      <c r="B349" s="52" t="s">
        <v>122</v>
      </c>
      <c r="C349" s="52" t="s">
        <v>27</v>
      </c>
      <c r="D349" s="52" t="s">
        <v>401</v>
      </c>
      <c r="E349" s="52" t="s">
        <v>8</v>
      </c>
      <c r="F349" s="103">
        <f t="shared" si="103"/>
        <v>19000</v>
      </c>
      <c r="G349" s="103">
        <f t="shared" si="103"/>
        <v>19000</v>
      </c>
      <c r="H349" s="170"/>
    </row>
    <row r="350" spans="1:8" ht="19.5" customHeight="1" outlineLevel="3" x14ac:dyDescent="0.25">
      <c r="A350" s="51" t="s">
        <v>18</v>
      </c>
      <c r="B350" s="52" t="s">
        <v>122</v>
      </c>
      <c r="C350" s="52" t="s">
        <v>27</v>
      </c>
      <c r="D350" s="52" t="s">
        <v>401</v>
      </c>
      <c r="E350" s="52" t="s">
        <v>19</v>
      </c>
      <c r="F350" s="103">
        <f t="shared" si="103"/>
        <v>19000</v>
      </c>
      <c r="G350" s="103">
        <f t="shared" si="103"/>
        <v>19000</v>
      </c>
      <c r="H350" s="170"/>
    </row>
    <row r="351" spans="1:8" ht="37.5" outlineLevel="3" x14ac:dyDescent="0.25">
      <c r="A351" s="51" t="s">
        <v>20</v>
      </c>
      <c r="B351" s="52" t="s">
        <v>122</v>
      </c>
      <c r="C351" s="52" t="s">
        <v>27</v>
      </c>
      <c r="D351" s="52" t="s">
        <v>401</v>
      </c>
      <c r="E351" s="52" t="s">
        <v>21</v>
      </c>
      <c r="F351" s="100">
        <v>19000</v>
      </c>
      <c r="G351" s="103">
        <v>19000</v>
      </c>
      <c r="H351" s="170"/>
    </row>
    <row r="352" spans="1:8" ht="37.5" outlineLevel="3" x14ac:dyDescent="0.25">
      <c r="A352" s="96" t="s">
        <v>154</v>
      </c>
      <c r="B352" s="72" t="s">
        <v>122</v>
      </c>
      <c r="C352" s="72" t="s">
        <v>27</v>
      </c>
      <c r="D352" s="72" t="s">
        <v>146</v>
      </c>
      <c r="E352" s="72" t="s">
        <v>8</v>
      </c>
      <c r="F352" s="109">
        <f t="shared" ref="F352:G354" si="104">F353</f>
        <v>100000</v>
      </c>
      <c r="G352" s="109">
        <f t="shared" si="104"/>
        <v>100000</v>
      </c>
      <c r="H352" s="170"/>
    </row>
    <row r="353" spans="1:8" ht="21.75" customHeight="1" outlineLevel="3" x14ac:dyDescent="0.25">
      <c r="A353" s="51" t="s">
        <v>325</v>
      </c>
      <c r="B353" s="52" t="s">
        <v>122</v>
      </c>
      <c r="C353" s="52" t="s">
        <v>27</v>
      </c>
      <c r="D353" s="86">
        <v>9909970200</v>
      </c>
      <c r="E353" s="52" t="s">
        <v>8</v>
      </c>
      <c r="F353" s="110">
        <f t="shared" si="104"/>
        <v>100000</v>
      </c>
      <c r="G353" s="110">
        <f t="shared" si="104"/>
        <v>100000</v>
      </c>
      <c r="H353" s="170"/>
    </row>
    <row r="354" spans="1:8" ht="18.75" customHeight="1" outlineLevel="3" x14ac:dyDescent="0.25">
      <c r="A354" s="51" t="s">
        <v>18</v>
      </c>
      <c r="B354" s="52" t="s">
        <v>122</v>
      </c>
      <c r="C354" s="52" t="s">
        <v>27</v>
      </c>
      <c r="D354" s="86">
        <v>9909970200</v>
      </c>
      <c r="E354" s="52" t="s">
        <v>19</v>
      </c>
      <c r="F354" s="110">
        <f t="shared" si="104"/>
        <v>100000</v>
      </c>
      <c r="G354" s="110">
        <f t="shared" si="104"/>
        <v>100000</v>
      </c>
      <c r="H354" s="170"/>
    </row>
    <row r="355" spans="1:8" ht="37.5" outlineLevel="3" x14ac:dyDescent="0.25">
      <c r="A355" s="51" t="s">
        <v>20</v>
      </c>
      <c r="B355" s="52" t="s">
        <v>122</v>
      </c>
      <c r="C355" s="52" t="s">
        <v>27</v>
      </c>
      <c r="D355" s="86">
        <v>9909970200</v>
      </c>
      <c r="E355" s="52" t="s">
        <v>21</v>
      </c>
      <c r="F355" s="100">
        <v>100000</v>
      </c>
      <c r="G355" s="103">
        <v>100000</v>
      </c>
      <c r="H355" s="170"/>
    </row>
    <row r="356" spans="1:8" ht="37.5" outlineLevel="3" x14ac:dyDescent="0.25">
      <c r="A356" s="51" t="s">
        <v>127</v>
      </c>
      <c r="B356" s="50" t="s">
        <v>128</v>
      </c>
      <c r="C356" s="50" t="s">
        <v>7</v>
      </c>
      <c r="D356" s="50" t="s">
        <v>145</v>
      </c>
      <c r="E356" s="50" t="s">
        <v>8</v>
      </c>
      <c r="F356" s="107">
        <f>F357+F467</f>
        <v>656242548.26999998</v>
      </c>
      <c r="G356" s="107">
        <f>G357+G467</f>
        <v>443065327.32999998</v>
      </c>
      <c r="H356" s="170"/>
    </row>
    <row r="357" spans="1:8" outlineLevel="3" x14ac:dyDescent="0.25">
      <c r="A357" s="96" t="s">
        <v>82</v>
      </c>
      <c r="B357" s="72" t="s">
        <v>128</v>
      </c>
      <c r="C357" s="72" t="s">
        <v>83</v>
      </c>
      <c r="D357" s="72" t="s">
        <v>145</v>
      </c>
      <c r="E357" s="72" t="s">
        <v>8</v>
      </c>
      <c r="F357" s="105">
        <f>F358+F385+F430+F447+F413</f>
        <v>649256257.26999998</v>
      </c>
      <c r="G357" s="105">
        <f>G358+G385+G430+G447+G413</f>
        <v>436079036.32999998</v>
      </c>
      <c r="H357" s="170"/>
    </row>
    <row r="358" spans="1:8" outlineLevel="3" x14ac:dyDescent="0.25">
      <c r="A358" s="51" t="s">
        <v>129</v>
      </c>
      <c r="B358" s="52" t="s">
        <v>128</v>
      </c>
      <c r="C358" s="52" t="s">
        <v>130</v>
      </c>
      <c r="D358" s="52" t="s">
        <v>145</v>
      </c>
      <c r="E358" s="52" t="s">
        <v>8</v>
      </c>
      <c r="F358" s="103">
        <f t="shared" ref="F358:G359" si="105">F359</f>
        <v>308801239.47000003</v>
      </c>
      <c r="G358" s="103">
        <f t="shared" si="105"/>
        <v>100292398</v>
      </c>
      <c r="H358" s="170"/>
    </row>
    <row r="359" spans="1:8" ht="37.5" outlineLevel="3" x14ac:dyDescent="0.25">
      <c r="A359" s="96" t="s">
        <v>494</v>
      </c>
      <c r="B359" s="72" t="s">
        <v>128</v>
      </c>
      <c r="C359" s="72" t="s">
        <v>130</v>
      </c>
      <c r="D359" s="72" t="s">
        <v>160</v>
      </c>
      <c r="E359" s="72" t="s">
        <v>8</v>
      </c>
      <c r="F359" s="105">
        <f t="shared" si="105"/>
        <v>308801239.47000003</v>
      </c>
      <c r="G359" s="105">
        <f t="shared" si="105"/>
        <v>100292398</v>
      </c>
      <c r="H359" s="170"/>
    </row>
    <row r="360" spans="1:8" ht="37.5" outlineLevel="3" x14ac:dyDescent="0.25">
      <c r="A360" s="51" t="s">
        <v>495</v>
      </c>
      <c r="B360" s="52" t="s">
        <v>128</v>
      </c>
      <c r="C360" s="52" t="s">
        <v>130</v>
      </c>
      <c r="D360" s="52" t="s">
        <v>161</v>
      </c>
      <c r="E360" s="52" t="s">
        <v>8</v>
      </c>
      <c r="F360" s="103">
        <f>F361+F368+F381</f>
        <v>308801239.47000003</v>
      </c>
      <c r="G360" s="103">
        <f>G361+G368+G381</f>
        <v>100292398</v>
      </c>
      <c r="H360" s="170"/>
    </row>
    <row r="361" spans="1:8" ht="37.5" outlineLevel="3" x14ac:dyDescent="0.25">
      <c r="A361" s="54" t="s">
        <v>245</v>
      </c>
      <c r="B361" s="52" t="s">
        <v>128</v>
      </c>
      <c r="C361" s="52" t="s">
        <v>130</v>
      </c>
      <c r="D361" s="52" t="s">
        <v>264</v>
      </c>
      <c r="E361" s="52" t="s">
        <v>8</v>
      </c>
      <c r="F361" s="103">
        <f>F362+F365</f>
        <v>101013812</v>
      </c>
      <c r="G361" s="103">
        <f>G362+G365</f>
        <v>100052398</v>
      </c>
      <c r="H361" s="170"/>
    </row>
    <row r="362" spans="1:8" s="3" customFormat="1" ht="37.5" x14ac:dyDescent="0.25">
      <c r="A362" s="51" t="s">
        <v>132</v>
      </c>
      <c r="B362" s="52" t="s">
        <v>128</v>
      </c>
      <c r="C362" s="52" t="s">
        <v>130</v>
      </c>
      <c r="D362" s="52" t="s">
        <v>168</v>
      </c>
      <c r="E362" s="52" t="s">
        <v>8</v>
      </c>
      <c r="F362" s="103">
        <f t="shared" ref="F362:G363" si="106">F363</f>
        <v>34510583</v>
      </c>
      <c r="G362" s="103">
        <f t="shared" si="106"/>
        <v>33549169</v>
      </c>
      <c r="H362" s="169"/>
    </row>
    <row r="363" spans="1:8" s="3" customFormat="1" ht="37.5" x14ac:dyDescent="0.25">
      <c r="A363" s="51" t="s">
        <v>50</v>
      </c>
      <c r="B363" s="52" t="s">
        <v>128</v>
      </c>
      <c r="C363" s="52" t="s">
        <v>130</v>
      </c>
      <c r="D363" s="52" t="s">
        <v>168</v>
      </c>
      <c r="E363" s="52" t="s">
        <v>51</v>
      </c>
      <c r="F363" s="103">
        <f t="shared" si="106"/>
        <v>34510583</v>
      </c>
      <c r="G363" s="103">
        <f t="shared" si="106"/>
        <v>33549169</v>
      </c>
      <c r="H363" s="169"/>
    </row>
    <row r="364" spans="1:8" x14ac:dyDescent="0.25">
      <c r="A364" s="51" t="s">
        <v>87</v>
      </c>
      <c r="B364" s="52" t="s">
        <v>128</v>
      </c>
      <c r="C364" s="52" t="s">
        <v>130</v>
      </c>
      <c r="D364" s="52" t="s">
        <v>168</v>
      </c>
      <c r="E364" s="52" t="s">
        <v>88</v>
      </c>
      <c r="F364" s="100">
        <f>34456583+54000</f>
        <v>34510583</v>
      </c>
      <c r="G364" s="110">
        <f>33495169+54000</f>
        <v>33549169</v>
      </c>
      <c r="H364" s="170"/>
    </row>
    <row r="365" spans="1:8" ht="75" x14ac:dyDescent="0.25">
      <c r="A365" s="54" t="s">
        <v>496</v>
      </c>
      <c r="B365" s="52" t="s">
        <v>128</v>
      </c>
      <c r="C365" s="52" t="s">
        <v>130</v>
      </c>
      <c r="D365" s="52" t="s">
        <v>169</v>
      </c>
      <c r="E365" s="52" t="s">
        <v>8</v>
      </c>
      <c r="F365" s="103">
        <f t="shared" ref="F365:G366" si="107">F366</f>
        <v>66503229</v>
      </c>
      <c r="G365" s="103">
        <f t="shared" si="107"/>
        <v>66503229</v>
      </c>
      <c r="H365" s="82"/>
    </row>
    <row r="366" spans="1:8" ht="37.5" x14ac:dyDescent="0.25">
      <c r="A366" s="51" t="s">
        <v>50</v>
      </c>
      <c r="B366" s="52" t="s">
        <v>128</v>
      </c>
      <c r="C366" s="52" t="s">
        <v>130</v>
      </c>
      <c r="D366" s="52" t="s">
        <v>169</v>
      </c>
      <c r="E366" s="52" t="s">
        <v>51</v>
      </c>
      <c r="F366" s="103">
        <f t="shared" si="107"/>
        <v>66503229</v>
      </c>
      <c r="G366" s="103">
        <f t="shared" si="107"/>
        <v>66503229</v>
      </c>
    </row>
    <row r="367" spans="1:8" x14ac:dyDescent="0.3">
      <c r="A367" s="51" t="s">
        <v>87</v>
      </c>
      <c r="B367" s="52" t="s">
        <v>128</v>
      </c>
      <c r="C367" s="52" t="s">
        <v>130</v>
      </c>
      <c r="D367" s="52" t="s">
        <v>169</v>
      </c>
      <c r="E367" s="52" t="s">
        <v>88</v>
      </c>
      <c r="F367" s="100">
        <v>66503229</v>
      </c>
      <c r="G367" s="101">
        <v>66503229</v>
      </c>
      <c r="H367" s="170"/>
    </row>
    <row r="368" spans="1:8" ht="37.5" x14ac:dyDescent="0.25">
      <c r="A368" s="54" t="s">
        <v>246</v>
      </c>
      <c r="B368" s="52" t="s">
        <v>128</v>
      </c>
      <c r="C368" s="52" t="s">
        <v>130</v>
      </c>
      <c r="D368" s="52" t="s">
        <v>266</v>
      </c>
      <c r="E368" s="52" t="s">
        <v>8</v>
      </c>
      <c r="F368" s="100">
        <f>F375+F378+F369+F372</f>
        <v>1285585</v>
      </c>
      <c r="G368" s="100">
        <f>G375+G378+G369+G372</f>
        <v>240000</v>
      </c>
      <c r="H368" s="170"/>
    </row>
    <row r="369" spans="1:7" ht="37.5" x14ac:dyDescent="0.25">
      <c r="A369" s="51" t="s">
        <v>343</v>
      </c>
      <c r="B369" s="52" t="s">
        <v>128</v>
      </c>
      <c r="C369" s="52" t="s">
        <v>130</v>
      </c>
      <c r="D369" s="52" t="s">
        <v>344</v>
      </c>
      <c r="E369" s="52" t="s">
        <v>8</v>
      </c>
      <c r="F369" s="100">
        <f>F370</f>
        <v>97500</v>
      </c>
      <c r="G369" s="100">
        <f>G370</f>
        <v>95000</v>
      </c>
    </row>
    <row r="370" spans="1:7" ht="37.5" x14ac:dyDescent="0.25">
      <c r="A370" s="51" t="s">
        <v>50</v>
      </c>
      <c r="B370" s="52" t="s">
        <v>128</v>
      </c>
      <c r="C370" s="52" t="s">
        <v>130</v>
      </c>
      <c r="D370" s="52" t="s">
        <v>344</v>
      </c>
      <c r="E370" s="52" t="s">
        <v>51</v>
      </c>
      <c r="F370" s="100">
        <f>F371</f>
        <v>97500</v>
      </c>
      <c r="G370" s="100">
        <f>G371</f>
        <v>95000</v>
      </c>
    </row>
    <row r="371" spans="1:7" x14ac:dyDescent="0.25">
      <c r="A371" s="51" t="s">
        <v>87</v>
      </c>
      <c r="B371" s="52" t="s">
        <v>128</v>
      </c>
      <c r="C371" s="52" t="s">
        <v>130</v>
      </c>
      <c r="D371" s="52" t="s">
        <v>344</v>
      </c>
      <c r="E371" s="52" t="s">
        <v>88</v>
      </c>
      <c r="F371" s="100">
        <v>97500</v>
      </c>
      <c r="G371" s="100">
        <v>95000</v>
      </c>
    </row>
    <row r="372" spans="1:7" x14ac:dyDescent="0.25">
      <c r="A372" s="51" t="s">
        <v>326</v>
      </c>
      <c r="B372" s="52" t="s">
        <v>128</v>
      </c>
      <c r="C372" s="52" t="s">
        <v>130</v>
      </c>
      <c r="D372" s="52" t="s">
        <v>345</v>
      </c>
      <c r="E372" s="52" t="s">
        <v>8</v>
      </c>
      <c r="F372" s="110">
        <f t="shared" ref="F372:G373" si="108">F373</f>
        <v>45000</v>
      </c>
      <c r="G372" s="110">
        <f t="shared" si="108"/>
        <v>45000</v>
      </c>
    </row>
    <row r="373" spans="1:7" ht="37.5" x14ac:dyDescent="0.25">
      <c r="A373" s="51" t="s">
        <v>50</v>
      </c>
      <c r="B373" s="52" t="s">
        <v>128</v>
      </c>
      <c r="C373" s="52" t="s">
        <v>130</v>
      </c>
      <c r="D373" s="52" t="s">
        <v>345</v>
      </c>
      <c r="E373" s="52" t="s">
        <v>51</v>
      </c>
      <c r="F373" s="110">
        <f t="shared" si="108"/>
        <v>45000</v>
      </c>
      <c r="G373" s="110">
        <f t="shared" si="108"/>
        <v>45000</v>
      </c>
    </row>
    <row r="374" spans="1:7" x14ac:dyDescent="0.25">
      <c r="A374" s="51" t="s">
        <v>87</v>
      </c>
      <c r="B374" s="52" t="s">
        <v>128</v>
      </c>
      <c r="C374" s="52" t="s">
        <v>130</v>
      </c>
      <c r="D374" s="52" t="s">
        <v>345</v>
      </c>
      <c r="E374" s="52" t="s">
        <v>88</v>
      </c>
      <c r="F374" s="100">
        <v>45000</v>
      </c>
      <c r="G374" s="100">
        <v>45000</v>
      </c>
    </row>
    <row r="375" spans="1:7" ht="75" x14ac:dyDescent="0.25">
      <c r="A375" s="32" t="s">
        <v>372</v>
      </c>
      <c r="B375" s="52" t="s">
        <v>128</v>
      </c>
      <c r="C375" s="52" t="s">
        <v>130</v>
      </c>
      <c r="D375" s="52" t="s">
        <v>373</v>
      </c>
      <c r="E375" s="52" t="s">
        <v>8</v>
      </c>
      <c r="F375" s="110">
        <f t="shared" ref="F375:G376" si="109">F376</f>
        <v>1002500</v>
      </c>
      <c r="G375" s="110">
        <f t="shared" si="109"/>
        <v>0</v>
      </c>
    </row>
    <row r="376" spans="1:7" ht="37.5" x14ac:dyDescent="0.25">
      <c r="A376" s="51" t="s">
        <v>321</v>
      </c>
      <c r="B376" s="52" t="s">
        <v>128</v>
      </c>
      <c r="C376" s="52" t="s">
        <v>130</v>
      </c>
      <c r="D376" s="52" t="s">
        <v>373</v>
      </c>
      <c r="E376" s="52" t="s">
        <v>322</v>
      </c>
      <c r="F376" s="110">
        <f t="shared" si="109"/>
        <v>1002500</v>
      </c>
      <c r="G376" s="110">
        <f t="shared" si="109"/>
        <v>0</v>
      </c>
    </row>
    <row r="377" spans="1:7" x14ac:dyDescent="0.3">
      <c r="A377" s="51" t="s">
        <v>323</v>
      </c>
      <c r="B377" s="52" t="s">
        <v>128</v>
      </c>
      <c r="C377" s="52" t="s">
        <v>130</v>
      </c>
      <c r="D377" s="52" t="s">
        <v>373</v>
      </c>
      <c r="E377" s="52" t="s">
        <v>324</v>
      </c>
      <c r="F377" s="100">
        <v>1002500</v>
      </c>
      <c r="G377" s="101">
        <v>0</v>
      </c>
    </row>
    <row r="378" spans="1:7" ht="56.25" x14ac:dyDescent="0.25">
      <c r="A378" s="51" t="s">
        <v>625</v>
      </c>
      <c r="B378" s="52" t="s">
        <v>128</v>
      </c>
      <c r="C378" s="52" t="s">
        <v>130</v>
      </c>
      <c r="D378" s="52" t="s">
        <v>626</v>
      </c>
      <c r="E378" s="52" t="s">
        <v>8</v>
      </c>
      <c r="F378" s="110">
        <f t="shared" ref="F378:G379" si="110">F379</f>
        <v>140585</v>
      </c>
      <c r="G378" s="110">
        <f t="shared" si="110"/>
        <v>100000</v>
      </c>
    </row>
    <row r="379" spans="1:7" ht="37.5" x14ac:dyDescent="0.25">
      <c r="A379" s="51" t="s">
        <v>50</v>
      </c>
      <c r="B379" s="52" t="s">
        <v>128</v>
      </c>
      <c r="C379" s="52" t="s">
        <v>130</v>
      </c>
      <c r="D379" s="52" t="s">
        <v>626</v>
      </c>
      <c r="E379" s="52" t="s">
        <v>51</v>
      </c>
      <c r="F379" s="110">
        <f t="shared" si="110"/>
        <v>140585</v>
      </c>
      <c r="G379" s="110">
        <f t="shared" si="110"/>
        <v>100000</v>
      </c>
    </row>
    <row r="380" spans="1:7" x14ac:dyDescent="0.25">
      <c r="A380" s="51" t="s">
        <v>87</v>
      </c>
      <c r="B380" s="52" t="s">
        <v>128</v>
      </c>
      <c r="C380" s="52" t="s">
        <v>130</v>
      </c>
      <c r="D380" s="52" t="s">
        <v>626</v>
      </c>
      <c r="E380" s="52" t="s">
        <v>88</v>
      </c>
      <c r="F380" s="100">
        <v>140585</v>
      </c>
      <c r="G380" s="100">
        <v>100000</v>
      </c>
    </row>
    <row r="381" spans="1:7" ht="37.5" x14ac:dyDescent="0.25">
      <c r="A381" s="206" t="s">
        <v>746</v>
      </c>
      <c r="B381" s="52" t="s">
        <v>128</v>
      </c>
      <c r="C381" s="52" t="s">
        <v>130</v>
      </c>
      <c r="D381" s="52" t="s">
        <v>747</v>
      </c>
      <c r="E381" s="52" t="s">
        <v>8</v>
      </c>
      <c r="F381" s="100">
        <f t="shared" ref="F381:G383" si="111">F382</f>
        <v>206501842.47</v>
      </c>
      <c r="G381" s="100">
        <f t="shared" si="111"/>
        <v>0</v>
      </c>
    </row>
    <row r="382" spans="1:7" ht="76.5" customHeight="1" x14ac:dyDescent="0.25">
      <c r="A382" s="97" t="s">
        <v>748</v>
      </c>
      <c r="B382" s="52" t="s">
        <v>128</v>
      </c>
      <c r="C382" s="52" t="s">
        <v>130</v>
      </c>
      <c r="D382" s="52" t="s">
        <v>749</v>
      </c>
      <c r="E382" s="52" t="s">
        <v>8</v>
      </c>
      <c r="F382" s="100">
        <f t="shared" si="111"/>
        <v>206501842.47</v>
      </c>
      <c r="G382" s="100">
        <f t="shared" si="111"/>
        <v>0</v>
      </c>
    </row>
    <row r="383" spans="1:7" ht="37.5" x14ac:dyDescent="0.25">
      <c r="A383" s="51" t="s">
        <v>321</v>
      </c>
      <c r="B383" s="52" t="s">
        <v>128</v>
      </c>
      <c r="C383" s="52" t="s">
        <v>130</v>
      </c>
      <c r="D383" s="52" t="s">
        <v>749</v>
      </c>
      <c r="E383" s="52" t="s">
        <v>322</v>
      </c>
      <c r="F383" s="100">
        <f t="shared" si="111"/>
        <v>206501842.47</v>
      </c>
      <c r="G383" s="100">
        <f t="shared" si="111"/>
        <v>0</v>
      </c>
    </row>
    <row r="384" spans="1:7" x14ac:dyDescent="0.25">
      <c r="A384" s="51" t="s">
        <v>323</v>
      </c>
      <c r="B384" s="52" t="s">
        <v>128</v>
      </c>
      <c r="C384" s="52" t="s">
        <v>130</v>
      </c>
      <c r="D384" s="52" t="s">
        <v>749</v>
      </c>
      <c r="E384" s="52" t="s">
        <v>324</v>
      </c>
      <c r="F384" s="100">
        <v>206501842.47</v>
      </c>
      <c r="G384" s="100">
        <v>0</v>
      </c>
    </row>
    <row r="385" spans="1:8" x14ac:dyDescent="0.25">
      <c r="A385" s="51" t="s">
        <v>84</v>
      </c>
      <c r="B385" s="52" t="s">
        <v>128</v>
      </c>
      <c r="C385" s="52" t="s">
        <v>85</v>
      </c>
      <c r="D385" s="52" t="s">
        <v>145</v>
      </c>
      <c r="E385" s="52" t="s">
        <v>8</v>
      </c>
      <c r="F385" s="103">
        <f t="shared" ref="F385:G386" si="112">F386</f>
        <v>303274687.79999995</v>
      </c>
      <c r="G385" s="103">
        <f t="shared" si="112"/>
        <v>302078129.32999998</v>
      </c>
    </row>
    <row r="386" spans="1:8" ht="37.5" x14ac:dyDescent="0.25">
      <c r="A386" s="96" t="s">
        <v>494</v>
      </c>
      <c r="B386" s="72" t="s">
        <v>128</v>
      </c>
      <c r="C386" s="72" t="s">
        <v>85</v>
      </c>
      <c r="D386" s="72" t="s">
        <v>160</v>
      </c>
      <c r="E386" s="72" t="s">
        <v>8</v>
      </c>
      <c r="F386" s="105">
        <f t="shared" si="112"/>
        <v>303274687.79999995</v>
      </c>
      <c r="G386" s="105">
        <f t="shared" si="112"/>
        <v>302078129.32999998</v>
      </c>
      <c r="H386" s="4"/>
    </row>
    <row r="387" spans="1:8" ht="37.5" x14ac:dyDescent="0.25">
      <c r="A387" s="51" t="s">
        <v>498</v>
      </c>
      <c r="B387" s="52" t="s">
        <v>128</v>
      </c>
      <c r="C387" s="52" t="s">
        <v>85</v>
      </c>
      <c r="D387" s="52" t="s">
        <v>170</v>
      </c>
      <c r="E387" s="52" t="s">
        <v>8</v>
      </c>
      <c r="F387" s="103">
        <f>F388+F395+F405+F409</f>
        <v>303274687.79999995</v>
      </c>
      <c r="G387" s="103">
        <f>G388+G395+G405+G409</f>
        <v>302078129.32999998</v>
      </c>
    </row>
    <row r="388" spans="1:8" ht="37.5" x14ac:dyDescent="0.25">
      <c r="A388" s="54" t="s">
        <v>248</v>
      </c>
      <c r="B388" s="52" t="s">
        <v>128</v>
      </c>
      <c r="C388" s="52" t="s">
        <v>85</v>
      </c>
      <c r="D388" s="52" t="s">
        <v>267</v>
      </c>
      <c r="E388" s="52" t="s">
        <v>8</v>
      </c>
      <c r="F388" s="103">
        <f>F389+F392</f>
        <v>289617625.40999997</v>
      </c>
      <c r="G388" s="103">
        <f>G389+G392</f>
        <v>289029186.32999998</v>
      </c>
    </row>
    <row r="389" spans="1:8" ht="37.5" x14ac:dyDescent="0.25">
      <c r="A389" s="51" t="s">
        <v>133</v>
      </c>
      <c r="B389" s="52" t="s">
        <v>128</v>
      </c>
      <c r="C389" s="52" t="s">
        <v>85</v>
      </c>
      <c r="D389" s="52" t="s">
        <v>171</v>
      </c>
      <c r="E389" s="52" t="s">
        <v>8</v>
      </c>
      <c r="F389" s="103">
        <f t="shared" ref="F389:G390" si="113">F390</f>
        <v>72424853.409999996</v>
      </c>
      <c r="G389" s="103">
        <f t="shared" si="113"/>
        <v>71836414.329999998</v>
      </c>
    </row>
    <row r="390" spans="1:8" ht="37.5" x14ac:dyDescent="0.25">
      <c r="A390" s="51" t="s">
        <v>50</v>
      </c>
      <c r="B390" s="52" t="s">
        <v>128</v>
      </c>
      <c r="C390" s="52" t="s">
        <v>85</v>
      </c>
      <c r="D390" s="52" t="s">
        <v>171</v>
      </c>
      <c r="E390" s="52" t="s">
        <v>51</v>
      </c>
      <c r="F390" s="103">
        <f t="shared" si="113"/>
        <v>72424853.409999996</v>
      </c>
      <c r="G390" s="103">
        <f t="shared" si="113"/>
        <v>71836414.329999998</v>
      </c>
    </row>
    <row r="391" spans="1:8" x14ac:dyDescent="0.3">
      <c r="A391" s="51" t="s">
        <v>87</v>
      </c>
      <c r="B391" s="52" t="s">
        <v>128</v>
      </c>
      <c r="C391" s="52" t="s">
        <v>85</v>
      </c>
      <c r="D391" s="52" t="s">
        <v>171</v>
      </c>
      <c r="E391" s="52" t="s">
        <v>88</v>
      </c>
      <c r="F391" s="100">
        <v>72424853.409999996</v>
      </c>
      <c r="G391" s="101">
        <v>71836414.329999998</v>
      </c>
    </row>
    <row r="392" spans="1:8" ht="94.5" customHeight="1" x14ac:dyDescent="0.25">
      <c r="A392" s="54" t="s">
        <v>499</v>
      </c>
      <c r="B392" s="52" t="s">
        <v>128</v>
      </c>
      <c r="C392" s="52" t="s">
        <v>85</v>
      </c>
      <c r="D392" s="52" t="s">
        <v>172</v>
      </c>
      <c r="E392" s="52" t="s">
        <v>8</v>
      </c>
      <c r="F392" s="103">
        <f t="shared" ref="F392:G393" si="114">F393</f>
        <v>217192772</v>
      </c>
      <c r="G392" s="103">
        <f t="shared" si="114"/>
        <v>217192772</v>
      </c>
    </row>
    <row r="393" spans="1:8" ht="37.5" x14ac:dyDescent="0.25">
      <c r="A393" s="51" t="s">
        <v>50</v>
      </c>
      <c r="B393" s="52" t="s">
        <v>128</v>
      </c>
      <c r="C393" s="52" t="s">
        <v>85</v>
      </c>
      <c r="D393" s="52" t="s">
        <v>172</v>
      </c>
      <c r="E393" s="52" t="s">
        <v>51</v>
      </c>
      <c r="F393" s="103">
        <f t="shared" si="114"/>
        <v>217192772</v>
      </c>
      <c r="G393" s="103">
        <f t="shared" si="114"/>
        <v>217192772</v>
      </c>
    </row>
    <row r="394" spans="1:8" x14ac:dyDescent="0.25">
      <c r="A394" s="51" t="s">
        <v>87</v>
      </c>
      <c r="B394" s="52" t="s">
        <v>128</v>
      </c>
      <c r="C394" s="52" t="s">
        <v>85</v>
      </c>
      <c r="D394" s="52" t="s">
        <v>172</v>
      </c>
      <c r="E394" s="52" t="s">
        <v>88</v>
      </c>
      <c r="F394" s="100">
        <v>217192772</v>
      </c>
      <c r="G394" s="100">
        <v>217192772</v>
      </c>
    </row>
    <row r="395" spans="1:8" ht="37.5" x14ac:dyDescent="0.25">
      <c r="A395" s="97" t="s">
        <v>249</v>
      </c>
      <c r="B395" s="52" t="s">
        <v>128</v>
      </c>
      <c r="C395" s="52" t="s">
        <v>85</v>
      </c>
      <c r="D395" s="52" t="s">
        <v>265</v>
      </c>
      <c r="E395" s="52" t="s">
        <v>8</v>
      </c>
      <c r="F395" s="100">
        <f>F402+F396+F399</f>
        <v>677347.39</v>
      </c>
      <c r="G395" s="100">
        <f>G402+G396+G399</f>
        <v>110000</v>
      </c>
    </row>
    <row r="396" spans="1:8" x14ac:dyDescent="0.25">
      <c r="A396" s="51" t="s">
        <v>326</v>
      </c>
      <c r="B396" s="52" t="s">
        <v>128</v>
      </c>
      <c r="C396" s="52" t="s">
        <v>85</v>
      </c>
      <c r="D396" s="52" t="s">
        <v>327</v>
      </c>
      <c r="E396" s="52" t="s">
        <v>8</v>
      </c>
      <c r="F396" s="110">
        <f t="shared" ref="F396:G397" si="115">F397</f>
        <v>50000</v>
      </c>
      <c r="G396" s="110">
        <f t="shared" si="115"/>
        <v>50000</v>
      </c>
    </row>
    <row r="397" spans="1:8" ht="37.5" x14ac:dyDescent="0.25">
      <c r="A397" s="51" t="s">
        <v>50</v>
      </c>
      <c r="B397" s="52" t="s">
        <v>128</v>
      </c>
      <c r="C397" s="52" t="s">
        <v>85</v>
      </c>
      <c r="D397" s="52" t="s">
        <v>327</v>
      </c>
      <c r="E397" s="52" t="s">
        <v>51</v>
      </c>
      <c r="F397" s="110">
        <f t="shared" si="115"/>
        <v>50000</v>
      </c>
      <c r="G397" s="110">
        <f t="shared" si="115"/>
        <v>50000</v>
      </c>
    </row>
    <row r="398" spans="1:8" x14ac:dyDescent="0.25">
      <c r="A398" s="51" t="s">
        <v>87</v>
      </c>
      <c r="B398" s="52" t="s">
        <v>128</v>
      </c>
      <c r="C398" s="52" t="s">
        <v>85</v>
      </c>
      <c r="D398" s="52" t="s">
        <v>327</v>
      </c>
      <c r="E398" s="52" t="s">
        <v>88</v>
      </c>
      <c r="F398" s="100">
        <v>50000</v>
      </c>
      <c r="G398" s="100">
        <v>50000</v>
      </c>
    </row>
    <row r="399" spans="1:8" x14ac:dyDescent="0.25">
      <c r="A399" s="95" t="s">
        <v>391</v>
      </c>
      <c r="B399" s="52" t="s">
        <v>128</v>
      </c>
      <c r="C399" s="52" t="s">
        <v>85</v>
      </c>
      <c r="D399" s="52" t="s">
        <v>392</v>
      </c>
      <c r="E399" s="52" t="s">
        <v>8</v>
      </c>
      <c r="F399" s="110">
        <f t="shared" ref="F399:G400" si="116">F400</f>
        <v>50000</v>
      </c>
      <c r="G399" s="110">
        <f t="shared" si="116"/>
        <v>50000</v>
      </c>
    </row>
    <row r="400" spans="1:8" ht="37.5" x14ac:dyDescent="0.25">
      <c r="A400" s="51" t="s">
        <v>50</v>
      </c>
      <c r="B400" s="52" t="s">
        <v>128</v>
      </c>
      <c r="C400" s="52" t="s">
        <v>85</v>
      </c>
      <c r="D400" s="52" t="s">
        <v>392</v>
      </c>
      <c r="E400" s="52" t="s">
        <v>51</v>
      </c>
      <c r="F400" s="110">
        <f t="shared" si="116"/>
        <v>50000</v>
      </c>
      <c r="G400" s="110">
        <f t="shared" si="116"/>
        <v>50000</v>
      </c>
    </row>
    <row r="401" spans="1:7" x14ac:dyDescent="0.25">
      <c r="A401" s="51" t="s">
        <v>87</v>
      </c>
      <c r="B401" s="52" t="s">
        <v>128</v>
      </c>
      <c r="C401" s="52" t="s">
        <v>85</v>
      </c>
      <c r="D401" s="52" t="s">
        <v>392</v>
      </c>
      <c r="E401" s="52" t="s">
        <v>88</v>
      </c>
      <c r="F401" s="100">
        <v>50000</v>
      </c>
      <c r="G401" s="100">
        <v>50000</v>
      </c>
    </row>
    <row r="402" spans="1:7" ht="37.5" x14ac:dyDescent="0.25">
      <c r="A402" s="51" t="s">
        <v>627</v>
      </c>
      <c r="B402" s="52" t="s">
        <v>128</v>
      </c>
      <c r="C402" s="52" t="s">
        <v>85</v>
      </c>
      <c r="D402" s="52" t="s">
        <v>628</v>
      </c>
      <c r="E402" s="52" t="s">
        <v>8</v>
      </c>
      <c r="F402" s="110">
        <f>F403</f>
        <v>577347.39</v>
      </c>
      <c r="G402" s="110">
        <f>G403</f>
        <v>10000</v>
      </c>
    </row>
    <row r="403" spans="1:7" ht="37.5" x14ac:dyDescent="0.25">
      <c r="A403" s="51" t="s">
        <v>50</v>
      </c>
      <c r="B403" s="52" t="s">
        <v>128</v>
      </c>
      <c r="C403" s="52" t="s">
        <v>85</v>
      </c>
      <c r="D403" s="52" t="s">
        <v>628</v>
      </c>
      <c r="E403" s="52" t="s">
        <v>51</v>
      </c>
      <c r="F403" s="110">
        <f>F404</f>
        <v>577347.39</v>
      </c>
      <c r="G403" s="110">
        <f>G404</f>
        <v>10000</v>
      </c>
    </row>
    <row r="404" spans="1:7" x14ac:dyDescent="0.25">
      <c r="A404" s="51" t="s">
        <v>87</v>
      </c>
      <c r="B404" s="52" t="s">
        <v>128</v>
      </c>
      <c r="C404" s="52" t="s">
        <v>85</v>
      </c>
      <c r="D404" s="52" t="s">
        <v>628</v>
      </c>
      <c r="E404" s="52" t="s">
        <v>88</v>
      </c>
      <c r="F404" s="100">
        <v>577347.39</v>
      </c>
      <c r="G404" s="100">
        <v>10000</v>
      </c>
    </row>
    <row r="405" spans="1:7" ht="37.5" x14ac:dyDescent="0.25">
      <c r="A405" s="97" t="s">
        <v>334</v>
      </c>
      <c r="B405" s="52" t="s">
        <v>128</v>
      </c>
      <c r="C405" s="52" t="s">
        <v>85</v>
      </c>
      <c r="D405" s="52" t="s">
        <v>268</v>
      </c>
      <c r="E405" s="52" t="s">
        <v>8</v>
      </c>
      <c r="F405" s="100">
        <f>F406</f>
        <v>12938943</v>
      </c>
      <c r="G405" s="100">
        <f>G406</f>
        <v>12938943</v>
      </c>
    </row>
    <row r="406" spans="1:7" ht="78" customHeight="1" x14ac:dyDescent="0.25">
      <c r="A406" s="56" t="s">
        <v>369</v>
      </c>
      <c r="B406" s="52" t="s">
        <v>128</v>
      </c>
      <c r="C406" s="52" t="s">
        <v>85</v>
      </c>
      <c r="D406" s="52" t="s">
        <v>370</v>
      </c>
      <c r="E406" s="52" t="s">
        <v>8</v>
      </c>
      <c r="F406" s="103">
        <f t="shared" ref="F406:G407" si="117">F407</f>
        <v>12938943</v>
      </c>
      <c r="G406" s="103">
        <f t="shared" si="117"/>
        <v>12938943</v>
      </c>
    </row>
    <row r="407" spans="1:7" ht="37.5" x14ac:dyDescent="0.25">
      <c r="A407" s="51" t="s">
        <v>50</v>
      </c>
      <c r="B407" s="52" t="s">
        <v>128</v>
      </c>
      <c r="C407" s="52" t="s">
        <v>85</v>
      </c>
      <c r="D407" s="52" t="s">
        <v>370</v>
      </c>
      <c r="E407" s="52" t="s">
        <v>51</v>
      </c>
      <c r="F407" s="103">
        <f t="shared" si="117"/>
        <v>12938943</v>
      </c>
      <c r="G407" s="103">
        <f t="shared" si="117"/>
        <v>12938943</v>
      </c>
    </row>
    <row r="408" spans="1:7" x14ac:dyDescent="0.25">
      <c r="A408" s="51" t="s">
        <v>87</v>
      </c>
      <c r="B408" s="52" t="s">
        <v>128</v>
      </c>
      <c r="C408" s="52" t="s">
        <v>85</v>
      </c>
      <c r="D408" s="52" t="s">
        <v>370</v>
      </c>
      <c r="E408" s="52" t="s">
        <v>88</v>
      </c>
      <c r="F408" s="100">
        <v>12938943</v>
      </c>
      <c r="G408" s="100">
        <v>12938943</v>
      </c>
    </row>
    <row r="409" spans="1:7" x14ac:dyDescent="0.25">
      <c r="A409" s="57" t="s">
        <v>683</v>
      </c>
      <c r="B409" s="52" t="s">
        <v>128</v>
      </c>
      <c r="C409" s="52" t="s">
        <v>85</v>
      </c>
      <c r="D409" s="52" t="s">
        <v>396</v>
      </c>
      <c r="E409" s="52" t="s">
        <v>8</v>
      </c>
      <c r="F409" s="100">
        <f t="shared" ref="F409:G411" si="118">F410</f>
        <v>40772</v>
      </c>
      <c r="G409" s="100">
        <f t="shared" si="118"/>
        <v>0</v>
      </c>
    </row>
    <row r="410" spans="1:7" ht="37.5" x14ac:dyDescent="0.25">
      <c r="A410" s="51" t="s">
        <v>684</v>
      </c>
      <c r="B410" s="52" t="s">
        <v>128</v>
      </c>
      <c r="C410" s="52" t="s">
        <v>85</v>
      </c>
      <c r="D410" s="52" t="s">
        <v>685</v>
      </c>
      <c r="E410" s="52" t="s">
        <v>8</v>
      </c>
      <c r="F410" s="100">
        <f t="shared" si="118"/>
        <v>40772</v>
      </c>
      <c r="G410" s="100">
        <f t="shared" si="118"/>
        <v>0</v>
      </c>
    </row>
    <row r="411" spans="1:7" ht="37.5" x14ac:dyDescent="0.25">
      <c r="A411" s="51" t="s">
        <v>50</v>
      </c>
      <c r="B411" s="52" t="s">
        <v>128</v>
      </c>
      <c r="C411" s="52" t="s">
        <v>85</v>
      </c>
      <c r="D411" s="52" t="s">
        <v>685</v>
      </c>
      <c r="E411" s="52" t="s">
        <v>51</v>
      </c>
      <c r="F411" s="100">
        <f t="shared" si="118"/>
        <v>40772</v>
      </c>
      <c r="G411" s="100">
        <f t="shared" si="118"/>
        <v>0</v>
      </c>
    </row>
    <row r="412" spans="1:7" x14ac:dyDescent="0.25">
      <c r="A412" s="51" t="s">
        <v>87</v>
      </c>
      <c r="B412" s="52" t="s">
        <v>128</v>
      </c>
      <c r="C412" s="52" t="s">
        <v>85</v>
      </c>
      <c r="D412" s="52" t="s">
        <v>685</v>
      </c>
      <c r="E412" s="52" t="s">
        <v>88</v>
      </c>
      <c r="F412" s="100">
        <v>40772</v>
      </c>
      <c r="G412" s="100">
        <v>0</v>
      </c>
    </row>
    <row r="413" spans="1:7" x14ac:dyDescent="0.25">
      <c r="A413" s="51" t="s">
        <v>305</v>
      </c>
      <c r="B413" s="52" t="s">
        <v>128</v>
      </c>
      <c r="C413" s="52" t="s">
        <v>304</v>
      </c>
      <c r="D413" s="52" t="s">
        <v>145</v>
      </c>
      <c r="E413" s="52" t="s">
        <v>8</v>
      </c>
      <c r="F413" s="110">
        <f t="shared" ref="F413:G414" si="119">F414</f>
        <v>15870500</v>
      </c>
      <c r="G413" s="110">
        <f t="shared" si="119"/>
        <v>12391375</v>
      </c>
    </row>
    <row r="414" spans="1:7" ht="37.5" x14ac:dyDescent="0.25">
      <c r="A414" s="96" t="s">
        <v>494</v>
      </c>
      <c r="B414" s="72" t="s">
        <v>128</v>
      </c>
      <c r="C414" s="72" t="s">
        <v>304</v>
      </c>
      <c r="D414" s="72" t="s">
        <v>160</v>
      </c>
      <c r="E414" s="72" t="s">
        <v>8</v>
      </c>
      <c r="F414" s="109">
        <f t="shared" si="119"/>
        <v>15870500</v>
      </c>
      <c r="G414" s="109">
        <f t="shared" si="119"/>
        <v>12391375</v>
      </c>
    </row>
    <row r="415" spans="1:7" ht="37.5" x14ac:dyDescent="0.25">
      <c r="A415" s="51" t="s">
        <v>500</v>
      </c>
      <c r="B415" s="52" t="s">
        <v>128</v>
      </c>
      <c r="C415" s="52" t="s">
        <v>304</v>
      </c>
      <c r="D415" s="52" t="s">
        <v>173</v>
      </c>
      <c r="E415" s="52" t="s">
        <v>8</v>
      </c>
      <c r="F415" s="103">
        <f>F416+F423</f>
        <v>15870500</v>
      </c>
      <c r="G415" s="103">
        <f>G416+G423</f>
        <v>12391375</v>
      </c>
    </row>
    <row r="416" spans="1:7" ht="37.5" x14ac:dyDescent="0.25">
      <c r="A416" s="98" t="s">
        <v>250</v>
      </c>
      <c r="B416" s="52" t="s">
        <v>128</v>
      </c>
      <c r="C416" s="52" t="s">
        <v>304</v>
      </c>
      <c r="D416" s="52" t="s">
        <v>269</v>
      </c>
      <c r="E416" s="52" t="s">
        <v>8</v>
      </c>
      <c r="F416" s="103">
        <f>F417+F420</f>
        <v>15775000</v>
      </c>
      <c r="G416" s="103">
        <f>G417+G420</f>
        <v>12300875</v>
      </c>
    </row>
    <row r="417" spans="1:7" ht="39" customHeight="1" x14ac:dyDescent="0.25">
      <c r="A417" s="51" t="s">
        <v>134</v>
      </c>
      <c r="B417" s="52" t="s">
        <v>128</v>
      </c>
      <c r="C417" s="52" t="s">
        <v>304</v>
      </c>
      <c r="D417" s="52" t="s">
        <v>175</v>
      </c>
      <c r="E417" s="52" t="s">
        <v>8</v>
      </c>
      <c r="F417" s="103">
        <f t="shared" ref="F417:G418" si="120">F418</f>
        <v>15765000</v>
      </c>
      <c r="G417" s="103">
        <f t="shared" si="120"/>
        <v>12295875</v>
      </c>
    </row>
    <row r="418" spans="1:7" ht="37.5" x14ac:dyDescent="0.25">
      <c r="A418" s="51" t="s">
        <v>50</v>
      </c>
      <c r="B418" s="52" t="s">
        <v>128</v>
      </c>
      <c r="C418" s="52" t="s">
        <v>304</v>
      </c>
      <c r="D418" s="52" t="s">
        <v>175</v>
      </c>
      <c r="E418" s="52" t="s">
        <v>51</v>
      </c>
      <c r="F418" s="103">
        <f t="shared" si="120"/>
        <v>15765000</v>
      </c>
      <c r="G418" s="103">
        <f t="shared" si="120"/>
        <v>12295875</v>
      </c>
    </row>
    <row r="419" spans="1:7" x14ac:dyDescent="0.25">
      <c r="A419" s="51" t="s">
        <v>87</v>
      </c>
      <c r="B419" s="52" t="s">
        <v>128</v>
      </c>
      <c r="C419" s="52" t="s">
        <v>304</v>
      </c>
      <c r="D419" s="52" t="s">
        <v>175</v>
      </c>
      <c r="E419" s="52" t="s">
        <v>88</v>
      </c>
      <c r="F419" s="100">
        <v>15765000</v>
      </c>
      <c r="G419" s="100">
        <v>12295875</v>
      </c>
    </row>
    <row r="420" spans="1:7" ht="93.75" x14ac:dyDescent="0.25">
      <c r="A420" s="95" t="s">
        <v>394</v>
      </c>
      <c r="B420" s="52" t="s">
        <v>128</v>
      </c>
      <c r="C420" s="52" t="s">
        <v>304</v>
      </c>
      <c r="D420" s="52" t="s">
        <v>395</v>
      </c>
      <c r="E420" s="52" t="s">
        <v>8</v>
      </c>
      <c r="F420" s="100">
        <f>F421</f>
        <v>10000</v>
      </c>
      <c r="G420" s="100">
        <f>G421</f>
        <v>5000</v>
      </c>
    </row>
    <row r="421" spans="1:7" ht="37.5" x14ac:dyDescent="0.25">
      <c r="A421" s="51" t="s">
        <v>50</v>
      </c>
      <c r="B421" s="52" t="s">
        <v>128</v>
      </c>
      <c r="C421" s="52" t="s">
        <v>304</v>
      </c>
      <c r="D421" s="52" t="s">
        <v>395</v>
      </c>
      <c r="E421" s="52" t="s">
        <v>51</v>
      </c>
      <c r="F421" s="100">
        <f>F422</f>
        <v>10000</v>
      </c>
      <c r="G421" s="100">
        <f>G422</f>
        <v>5000</v>
      </c>
    </row>
    <row r="422" spans="1:7" x14ac:dyDescent="0.25">
      <c r="A422" s="51" t="s">
        <v>87</v>
      </c>
      <c r="B422" s="52" t="s">
        <v>128</v>
      </c>
      <c r="C422" s="52" t="s">
        <v>304</v>
      </c>
      <c r="D422" s="52" t="s">
        <v>395</v>
      </c>
      <c r="E422" s="52" t="s">
        <v>88</v>
      </c>
      <c r="F422" s="100">
        <v>10000</v>
      </c>
      <c r="G422" s="100">
        <v>5000</v>
      </c>
    </row>
    <row r="423" spans="1:7" ht="37.5" x14ac:dyDescent="0.25">
      <c r="A423" s="54" t="s">
        <v>501</v>
      </c>
      <c r="B423" s="52" t="s">
        <v>128</v>
      </c>
      <c r="C423" s="52" t="s">
        <v>304</v>
      </c>
      <c r="D423" s="52" t="s">
        <v>270</v>
      </c>
      <c r="E423" s="52" t="s">
        <v>8</v>
      </c>
      <c r="F423" s="100">
        <f>F424+F427</f>
        <v>95500</v>
      </c>
      <c r="G423" s="100">
        <f>G424+G427</f>
        <v>90500</v>
      </c>
    </row>
    <row r="424" spans="1:7" x14ac:dyDescent="0.25">
      <c r="A424" s="51" t="s">
        <v>326</v>
      </c>
      <c r="B424" s="52" t="s">
        <v>128</v>
      </c>
      <c r="C424" s="52" t="s">
        <v>304</v>
      </c>
      <c r="D424" s="52" t="s">
        <v>360</v>
      </c>
      <c r="E424" s="52" t="s">
        <v>8</v>
      </c>
      <c r="F424" s="110">
        <f t="shared" ref="F424:G425" si="121">F425</f>
        <v>10000</v>
      </c>
      <c r="G424" s="110">
        <f t="shared" si="121"/>
        <v>5000</v>
      </c>
    </row>
    <row r="425" spans="1:7" ht="37.5" x14ac:dyDescent="0.25">
      <c r="A425" s="51" t="s">
        <v>50</v>
      </c>
      <c r="B425" s="52" t="s">
        <v>128</v>
      </c>
      <c r="C425" s="52" t="s">
        <v>304</v>
      </c>
      <c r="D425" s="52" t="s">
        <v>360</v>
      </c>
      <c r="E425" s="52" t="s">
        <v>51</v>
      </c>
      <c r="F425" s="110">
        <f t="shared" si="121"/>
        <v>10000</v>
      </c>
      <c r="G425" s="110">
        <f t="shared" si="121"/>
        <v>5000</v>
      </c>
    </row>
    <row r="426" spans="1:7" x14ac:dyDescent="0.25">
      <c r="A426" s="51" t="s">
        <v>87</v>
      </c>
      <c r="B426" s="52" t="s">
        <v>128</v>
      </c>
      <c r="C426" s="52" t="s">
        <v>304</v>
      </c>
      <c r="D426" s="52" t="s">
        <v>360</v>
      </c>
      <c r="E426" s="52" t="s">
        <v>88</v>
      </c>
      <c r="F426" s="100">
        <v>10000</v>
      </c>
      <c r="G426" s="100">
        <v>5000</v>
      </c>
    </row>
    <row r="427" spans="1:7" x14ac:dyDescent="0.25">
      <c r="A427" s="51" t="s">
        <v>131</v>
      </c>
      <c r="B427" s="52" t="s">
        <v>128</v>
      </c>
      <c r="C427" s="52" t="s">
        <v>304</v>
      </c>
      <c r="D427" s="52" t="s">
        <v>174</v>
      </c>
      <c r="E427" s="52" t="s">
        <v>8</v>
      </c>
      <c r="F427" s="103">
        <f t="shared" ref="F427:G428" si="122">F428</f>
        <v>85500</v>
      </c>
      <c r="G427" s="103">
        <f t="shared" si="122"/>
        <v>85500</v>
      </c>
    </row>
    <row r="428" spans="1:7" ht="37.5" x14ac:dyDescent="0.25">
      <c r="A428" s="51" t="s">
        <v>50</v>
      </c>
      <c r="B428" s="52" t="s">
        <v>128</v>
      </c>
      <c r="C428" s="52" t="s">
        <v>304</v>
      </c>
      <c r="D428" s="52" t="s">
        <v>174</v>
      </c>
      <c r="E428" s="52" t="s">
        <v>51</v>
      </c>
      <c r="F428" s="103">
        <f t="shared" si="122"/>
        <v>85500</v>
      </c>
      <c r="G428" s="103">
        <f t="shared" si="122"/>
        <v>85500</v>
      </c>
    </row>
    <row r="429" spans="1:7" x14ac:dyDescent="0.25">
      <c r="A429" s="51" t="s">
        <v>87</v>
      </c>
      <c r="B429" s="52" t="s">
        <v>128</v>
      </c>
      <c r="C429" s="52" t="s">
        <v>304</v>
      </c>
      <c r="D429" s="52" t="s">
        <v>174</v>
      </c>
      <c r="E429" s="52" t="s">
        <v>88</v>
      </c>
      <c r="F429" s="100">
        <v>85500</v>
      </c>
      <c r="G429" s="100">
        <v>85500</v>
      </c>
    </row>
    <row r="430" spans="1:7" x14ac:dyDescent="0.25">
      <c r="A430" s="51" t="s">
        <v>89</v>
      </c>
      <c r="B430" s="52" t="s">
        <v>128</v>
      </c>
      <c r="C430" s="52" t="s">
        <v>90</v>
      </c>
      <c r="D430" s="52" t="s">
        <v>145</v>
      </c>
      <c r="E430" s="52" t="s">
        <v>8</v>
      </c>
      <c r="F430" s="103">
        <f t="shared" ref="F430:G430" si="123">F431</f>
        <v>3462058</v>
      </c>
      <c r="G430" s="103">
        <f t="shared" si="123"/>
        <v>3462058</v>
      </c>
    </row>
    <row r="431" spans="1:7" s="89" customFormat="1" ht="37.5" x14ac:dyDescent="0.25">
      <c r="A431" s="96" t="s">
        <v>494</v>
      </c>
      <c r="B431" s="72" t="s">
        <v>128</v>
      </c>
      <c r="C431" s="72" t="s">
        <v>90</v>
      </c>
      <c r="D431" s="72" t="s">
        <v>160</v>
      </c>
      <c r="E431" s="72" t="s">
        <v>8</v>
      </c>
      <c r="F431" s="105">
        <f>F432+F444</f>
        <v>3462058</v>
      </c>
      <c r="G431" s="105">
        <f t="shared" ref="G431" si="124">G432+G444</f>
        <v>3462058</v>
      </c>
    </row>
    <row r="432" spans="1:7" ht="37.5" x14ac:dyDescent="0.25">
      <c r="A432" s="51" t="s">
        <v>497</v>
      </c>
      <c r="B432" s="52" t="s">
        <v>128</v>
      </c>
      <c r="C432" s="52" t="s">
        <v>90</v>
      </c>
      <c r="D432" s="52" t="s">
        <v>170</v>
      </c>
      <c r="E432" s="52" t="s">
        <v>8</v>
      </c>
      <c r="F432" s="103">
        <f>F433+F437</f>
        <v>3408058</v>
      </c>
      <c r="G432" s="103">
        <f>G433+G437</f>
        <v>3408058</v>
      </c>
    </row>
    <row r="433" spans="1:7" ht="37.5" x14ac:dyDescent="0.25">
      <c r="A433" s="97" t="s">
        <v>249</v>
      </c>
      <c r="B433" s="52" t="s">
        <v>128</v>
      </c>
      <c r="C433" s="52" t="s">
        <v>90</v>
      </c>
      <c r="D433" s="52" t="s">
        <v>265</v>
      </c>
      <c r="E433" s="52" t="s">
        <v>8</v>
      </c>
      <c r="F433" s="103">
        <f>F434</f>
        <v>50000</v>
      </c>
      <c r="G433" s="103">
        <f>G434</f>
        <v>50000</v>
      </c>
    </row>
    <row r="434" spans="1:7" x14ac:dyDescent="0.25">
      <c r="A434" s="51" t="s">
        <v>536</v>
      </c>
      <c r="B434" s="52" t="s">
        <v>128</v>
      </c>
      <c r="C434" s="52" t="s">
        <v>90</v>
      </c>
      <c r="D434" s="52" t="s">
        <v>280</v>
      </c>
      <c r="E434" s="52" t="s">
        <v>8</v>
      </c>
      <c r="F434" s="103">
        <f t="shared" ref="F434:G435" si="125">F435</f>
        <v>50000</v>
      </c>
      <c r="G434" s="103">
        <f t="shared" si="125"/>
        <v>50000</v>
      </c>
    </row>
    <row r="435" spans="1:7" ht="18.75" customHeight="1" x14ac:dyDescent="0.25">
      <c r="A435" s="51" t="s">
        <v>18</v>
      </c>
      <c r="B435" s="52" t="s">
        <v>128</v>
      </c>
      <c r="C435" s="52" t="s">
        <v>90</v>
      </c>
      <c r="D435" s="52" t="s">
        <v>280</v>
      </c>
      <c r="E435" s="52" t="s">
        <v>19</v>
      </c>
      <c r="F435" s="103">
        <f t="shared" si="125"/>
        <v>50000</v>
      </c>
      <c r="G435" s="103">
        <f t="shared" si="125"/>
        <v>50000</v>
      </c>
    </row>
    <row r="436" spans="1:7" ht="37.5" x14ac:dyDescent="0.25">
      <c r="A436" s="51" t="s">
        <v>20</v>
      </c>
      <c r="B436" s="52" t="s">
        <v>128</v>
      </c>
      <c r="C436" s="52" t="s">
        <v>90</v>
      </c>
      <c r="D436" s="52" t="s">
        <v>280</v>
      </c>
      <c r="E436" s="52" t="s">
        <v>21</v>
      </c>
      <c r="F436" s="100">
        <v>50000</v>
      </c>
      <c r="G436" s="100">
        <v>50000</v>
      </c>
    </row>
    <row r="437" spans="1:7" ht="37.5" x14ac:dyDescent="0.25">
      <c r="A437" s="97" t="s">
        <v>334</v>
      </c>
      <c r="B437" s="52" t="s">
        <v>128</v>
      </c>
      <c r="C437" s="52" t="s">
        <v>90</v>
      </c>
      <c r="D437" s="52" t="s">
        <v>268</v>
      </c>
      <c r="E437" s="52" t="s">
        <v>8</v>
      </c>
      <c r="F437" s="100">
        <f>F438</f>
        <v>3358058</v>
      </c>
      <c r="G437" s="100">
        <f>G438</f>
        <v>3358058</v>
      </c>
    </row>
    <row r="438" spans="1:7" ht="56.25" customHeight="1" x14ac:dyDescent="0.25">
      <c r="A438" s="32" t="s">
        <v>502</v>
      </c>
      <c r="B438" s="52" t="s">
        <v>128</v>
      </c>
      <c r="C438" s="52" t="s">
        <v>90</v>
      </c>
      <c r="D438" s="52" t="s">
        <v>176</v>
      </c>
      <c r="E438" s="52" t="s">
        <v>8</v>
      </c>
      <c r="F438" s="103">
        <f>F441+F439</f>
        <v>3358058</v>
      </c>
      <c r="G438" s="103">
        <f t="shared" ref="G438" si="126">G441+G439</f>
        <v>3358058</v>
      </c>
    </row>
    <row r="439" spans="1:7" x14ac:dyDescent="0.25">
      <c r="A439" s="51" t="s">
        <v>103</v>
      </c>
      <c r="B439" s="52" t="s">
        <v>128</v>
      </c>
      <c r="C439" s="52" t="s">
        <v>90</v>
      </c>
      <c r="D439" s="52" t="s">
        <v>176</v>
      </c>
      <c r="E439" s="52" t="s">
        <v>104</v>
      </c>
      <c r="F439" s="103">
        <f t="shared" ref="F439:G439" si="127">F440</f>
        <v>358058</v>
      </c>
      <c r="G439" s="103">
        <f t="shared" si="127"/>
        <v>358058</v>
      </c>
    </row>
    <row r="440" spans="1:7" ht="37.5" x14ac:dyDescent="0.25">
      <c r="A440" s="51" t="s">
        <v>110</v>
      </c>
      <c r="B440" s="52" t="s">
        <v>128</v>
      </c>
      <c r="C440" s="52" t="s">
        <v>90</v>
      </c>
      <c r="D440" s="52" t="s">
        <v>176</v>
      </c>
      <c r="E440" s="52" t="s">
        <v>111</v>
      </c>
      <c r="F440" s="100">
        <v>358058</v>
      </c>
      <c r="G440" s="100">
        <v>358058</v>
      </c>
    </row>
    <row r="441" spans="1:7" ht="37.5" x14ac:dyDescent="0.25">
      <c r="A441" s="51" t="s">
        <v>50</v>
      </c>
      <c r="B441" s="52" t="s">
        <v>128</v>
      </c>
      <c r="C441" s="52" t="s">
        <v>90</v>
      </c>
      <c r="D441" s="52" t="s">
        <v>176</v>
      </c>
      <c r="E441" s="52" t="s">
        <v>51</v>
      </c>
      <c r="F441" s="103">
        <f t="shared" ref="F441:G441" si="128">F442</f>
        <v>3000000</v>
      </c>
      <c r="G441" s="103">
        <f t="shared" si="128"/>
        <v>3000000</v>
      </c>
    </row>
    <row r="442" spans="1:7" x14ac:dyDescent="0.25">
      <c r="A442" s="51" t="s">
        <v>87</v>
      </c>
      <c r="B442" s="52" t="s">
        <v>128</v>
      </c>
      <c r="C442" s="52" t="s">
        <v>90</v>
      </c>
      <c r="D442" s="52" t="s">
        <v>176</v>
      </c>
      <c r="E442" s="52" t="s">
        <v>88</v>
      </c>
      <c r="F442" s="100">
        <v>3000000</v>
      </c>
      <c r="G442" s="100">
        <v>3000000</v>
      </c>
    </row>
    <row r="443" spans="1:7" x14ac:dyDescent="0.25">
      <c r="A443" s="57" t="s">
        <v>283</v>
      </c>
      <c r="B443" s="52" t="s">
        <v>128</v>
      </c>
      <c r="C443" s="52" t="s">
        <v>90</v>
      </c>
      <c r="D443" s="52" t="s">
        <v>282</v>
      </c>
      <c r="E443" s="52" t="s">
        <v>8</v>
      </c>
      <c r="F443" s="100">
        <f>F444</f>
        <v>54000</v>
      </c>
      <c r="G443" s="100">
        <f>G444</f>
        <v>54000</v>
      </c>
    </row>
    <row r="444" spans="1:7" x14ac:dyDescent="0.25">
      <c r="A444" s="51" t="s">
        <v>91</v>
      </c>
      <c r="B444" s="52" t="s">
        <v>128</v>
      </c>
      <c r="C444" s="52" t="s">
        <v>90</v>
      </c>
      <c r="D444" s="52" t="s">
        <v>177</v>
      </c>
      <c r="E444" s="52" t="s">
        <v>8</v>
      </c>
      <c r="F444" s="103">
        <f t="shared" ref="F444:G445" si="129">F445</f>
        <v>54000</v>
      </c>
      <c r="G444" s="103">
        <f t="shared" si="129"/>
        <v>54000</v>
      </c>
    </row>
    <row r="445" spans="1:7" ht="21" customHeight="1" x14ac:dyDescent="0.25">
      <c r="A445" s="51" t="s">
        <v>18</v>
      </c>
      <c r="B445" s="52" t="s">
        <v>128</v>
      </c>
      <c r="C445" s="52" t="s">
        <v>90</v>
      </c>
      <c r="D445" s="52" t="s">
        <v>177</v>
      </c>
      <c r="E445" s="52" t="s">
        <v>19</v>
      </c>
      <c r="F445" s="103">
        <f t="shared" si="129"/>
        <v>54000</v>
      </c>
      <c r="G445" s="103">
        <f t="shared" si="129"/>
        <v>54000</v>
      </c>
    </row>
    <row r="446" spans="1:7" ht="37.5" x14ac:dyDescent="0.25">
      <c r="A446" s="51" t="s">
        <v>20</v>
      </c>
      <c r="B446" s="52" t="s">
        <v>128</v>
      </c>
      <c r="C446" s="52" t="s">
        <v>90</v>
      </c>
      <c r="D446" s="52" t="s">
        <v>177</v>
      </c>
      <c r="E446" s="52" t="s">
        <v>21</v>
      </c>
      <c r="F446" s="100">
        <v>54000</v>
      </c>
      <c r="G446" s="100">
        <v>54000</v>
      </c>
    </row>
    <row r="447" spans="1:7" x14ac:dyDescent="0.25">
      <c r="A447" s="51" t="s">
        <v>135</v>
      </c>
      <c r="B447" s="52" t="s">
        <v>128</v>
      </c>
      <c r="C447" s="52" t="s">
        <v>136</v>
      </c>
      <c r="D447" s="52" t="s">
        <v>145</v>
      </c>
      <c r="E447" s="52" t="s">
        <v>8</v>
      </c>
      <c r="F447" s="103">
        <f>F448</f>
        <v>17847772</v>
      </c>
      <c r="G447" s="103">
        <f>G448</f>
        <v>17855076</v>
      </c>
    </row>
    <row r="448" spans="1:7" ht="37.5" x14ac:dyDescent="0.25">
      <c r="A448" s="96" t="s">
        <v>503</v>
      </c>
      <c r="B448" s="72" t="s">
        <v>128</v>
      </c>
      <c r="C448" s="72" t="s">
        <v>136</v>
      </c>
      <c r="D448" s="72" t="s">
        <v>160</v>
      </c>
      <c r="E448" s="72" t="s">
        <v>8</v>
      </c>
      <c r="F448" s="111">
        <f>F449</f>
        <v>17847772</v>
      </c>
      <c r="G448" s="111">
        <f>G449</f>
        <v>17855076</v>
      </c>
    </row>
    <row r="449" spans="1:7" ht="37.5" x14ac:dyDescent="0.25">
      <c r="A449" s="54" t="s">
        <v>252</v>
      </c>
      <c r="B449" s="52" t="s">
        <v>128</v>
      </c>
      <c r="C449" s="52" t="s">
        <v>136</v>
      </c>
      <c r="D449" s="52" t="s">
        <v>271</v>
      </c>
      <c r="E449" s="52" t="s">
        <v>8</v>
      </c>
      <c r="F449" s="105">
        <f>F450+F457+F464</f>
        <v>17847772</v>
      </c>
      <c r="G449" s="105">
        <f>G450+G457+G464</f>
        <v>17855076</v>
      </c>
    </row>
    <row r="450" spans="1:7" ht="37.5" x14ac:dyDescent="0.25">
      <c r="A450" s="51" t="s">
        <v>13</v>
      </c>
      <c r="B450" s="52" t="s">
        <v>128</v>
      </c>
      <c r="C450" s="52" t="s">
        <v>136</v>
      </c>
      <c r="D450" s="52" t="s">
        <v>178</v>
      </c>
      <c r="E450" s="52" t="s">
        <v>8</v>
      </c>
      <c r="F450" s="103">
        <f t="shared" ref="F450:G450" si="130">F451+F453+F455</f>
        <v>3458000</v>
      </c>
      <c r="G450" s="103">
        <f t="shared" si="130"/>
        <v>3450000</v>
      </c>
    </row>
    <row r="451" spans="1:7" ht="57" customHeight="1" x14ac:dyDescent="0.25">
      <c r="A451" s="51" t="s">
        <v>14</v>
      </c>
      <c r="B451" s="52" t="s">
        <v>128</v>
      </c>
      <c r="C451" s="52" t="s">
        <v>136</v>
      </c>
      <c r="D451" s="52" t="s">
        <v>178</v>
      </c>
      <c r="E451" s="52" t="s">
        <v>15</v>
      </c>
      <c r="F451" s="103">
        <f t="shared" ref="F451:G451" si="131">F452</f>
        <v>3230000</v>
      </c>
      <c r="G451" s="103">
        <f t="shared" si="131"/>
        <v>3230000</v>
      </c>
    </row>
    <row r="452" spans="1:7" ht="20.25" customHeight="1" x14ac:dyDescent="0.25">
      <c r="A452" s="51" t="s">
        <v>16</v>
      </c>
      <c r="B452" s="52" t="s">
        <v>128</v>
      </c>
      <c r="C452" s="52" t="s">
        <v>136</v>
      </c>
      <c r="D452" s="52" t="s">
        <v>178</v>
      </c>
      <c r="E452" s="52" t="s">
        <v>17</v>
      </c>
      <c r="F452" s="100">
        <v>3230000</v>
      </c>
      <c r="G452" s="100">
        <v>3230000</v>
      </c>
    </row>
    <row r="453" spans="1:7" ht="18.75" customHeight="1" x14ac:dyDescent="0.25">
      <c r="A453" s="51" t="s">
        <v>18</v>
      </c>
      <c r="B453" s="52" t="s">
        <v>128</v>
      </c>
      <c r="C453" s="52" t="s">
        <v>136</v>
      </c>
      <c r="D453" s="52" t="s">
        <v>178</v>
      </c>
      <c r="E453" s="52" t="s">
        <v>19</v>
      </c>
      <c r="F453" s="103">
        <f t="shared" ref="F453:G453" si="132">F454</f>
        <v>43000</v>
      </c>
      <c r="G453" s="103">
        <f t="shared" si="132"/>
        <v>40000</v>
      </c>
    </row>
    <row r="454" spans="1:7" ht="37.5" x14ac:dyDescent="0.25">
      <c r="A454" s="51" t="s">
        <v>20</v>
      </c>
      <c r="B454" s="52" t="s">
        <v>128</v>
      </c>
      <c r="C454" s="52" t="s">
        <v>136</v>
      </c>
      <c r="D454" s="52" t="s">
        <v>178</v>
      </c>
      <c r="E454" s="52" t="s">
        <v>21</v>
      </c>
      <c r="F454" s="100">
        <v>43000</v>
      </c>
      <c r="G454" s="100">
        <v>40000</v>
      </c>
    </row>
    <row r="455" spans="1:7" x14ac:dyDescent="0.25">
      <c r="A455" s="51" t="s">
        <v>22</v>
      </c>
      <c r="B455" s="52" t="s">
        <v>128</v>
      </c>
      <c r="C455" s="52" t="s">
        <v>136</v>
      </c>
      <c r="D455" s="52" t="s">
        <v>178</v>
      </c>
      <c r="E455" s="52" t="s">
        <v>23</v>
      </c>
      <c r="F455" s="110">
        <f t="shared" ref="F455:G455" si="133">F456</f>
        <v>185000</v>
      </c>
      <c r="G455" s="110">
        <f t="shared" si="133"/>
        <v>180000</v>
      </c>
    </row>
    <row r="456" spans="1:7" x14ac:dyDescent="0.25">
      <c r="A456" s="51" t="s">
        <v>24</v>
      </c>
      <c r="B456" s="52" t="s">
        <v>128</v>
      </c>
      <c r="C456" s="52" t="s">
        <v>136</v>
      </c>
      <c r="D456" s="52" t="s">
        <v>178</v>
      </c>
      <c r="E456" s="52" t="s">
        <v>25</v>
      </c>
      <c r="F456" s="100">
        <v>185000</v>
      </c>
      <c r="G456" s="100">
        <v>180000</v>
      </c>
    </row>
    <row r="457" spans="1:7" ht="37.5" x14ac:dyDescent="0.25">
      <c r="A457" s="51" t="s">
        <v>46</v>
      </c>
      <c r="B457" s="52" t="s">
        <v>128</v>
      </c>
      <c r="C457" s="52" t="s">
        <v>136</v>
      </c>
      <c r="D457" s="52" t="s">
        <v>179</v>
      </c>
      <c r="E457" s="52" t="s">
        <v>8</v>
      </c>
      <c r="F457" s="103">
        <f>F458+F460+F462</f>
        <v>12643051</v>
      </c>
      <c r="G457" s="103">
        <f>G458+G460+G462</f>
        <v>12658355</v>
      </c>
    </row>
    <row r="458" spans="1:7" ht="57" customHeight="1" x14ac:dyDescent="0.25">
      <c r="A458" s="51" t="s">
        <v>14</v>
      </c>
      <c r="B458" s="52" t="s">
        <v>128</v>
      </c>
      <c r="C458" s="52" t="s">
        <v>136</v>
      </c>
      <c r="D458" s="52" t="s">
        <v>179</v>
      </c>
      <c r="E458" s="52" t="s">
        <v>15</v>
      </c>
      <c r="F458" s="103">
        <f t="shared" ref="F458:G458" si="134">F459</f>
        <v>10561547</v>
      </c>
      <c r="G458" s="103">
        <f t="shared" si="134"/>
        <v>10561547</v>
      </c>
    </row>
    <row r="459" spans="1:7" x14ac:dyDescent="0.25">
      <c r="A459" s="51" t="s">
        <v>47</v>
      </c>
      <c r="B459" s="52" t="s">
        <v>128</v>
      </c>
      <c r="C459" s="52" t="s">
        <v>136</v>
      </c>
      <c r="D459" s="52" t="s">
        <v>179</v>
      </c>
      <c r="E459" s="52" t="s">
        <v>48</v>
      </c>
      <c r="F459" s="100">
        <v>10561547</v>
      </c>
      <c r="G459" s="100">
        <v>10561547</v>
      </c>
    </row>
    <row r="460" spans="1:7" ht="19.5" customHeight="1" x14ac:dyDescent="0.25">
      <c r="A460" s="51" t="s">
        <v>18</v>
      </c>
      <c r="B460" s="52" t="s">
        <v>128</v>
      </c>
      <c r="C460" s="52" t="s">
        <v>136</v>
      </c>
      <c r="D460" s="52" t="s">
        <v>179</v>
      </c>
      <c r="E460" s="52" t="s">
        <v>19</v>
      </c>
      <c r="F460" s="103">
        <f t="shared" ref="F460:G460" si="135">F461</f>
        <v>2041504</v>
      </c>
      <c r="G460" s="103">
        <f t="shared" si="135"/>
        <v>2059808</v>
      </c>
    </row>
    <row r="461" spans="1:7" ht="37.5" x14ac:dyDescent="0.25">
      <c r="A461" s="51" t="s">
        <v>20</v>
      </c>
      <c r="B461" s="52" t="s">
        <v>128</v>
      </c>
      <c r="C461" s="52" t="s">
        <v>136</v>
      </c>
      <c r="D461" s="52" t="s">
        <v>179</v>
      </c>
      <c r="E461" s="52" t="s">
        <v>21</v>
      </c>
      <c r="F461" s="100">
        <v>2041504</v>
      </c>
      <c r="G461" s="100">
        <v>2059808</v>
      </c>
    </row>
    <row r="462" spans="1:7" x14ac:dyDescent="0.25">
      <c r="A462" s="51" t="s">
        <v>22</v>
      </c>
      <c r="B462" s="52" t="s">
        <v>128</v>
      </c>
      <c r="C462" s="52" t="s">
        <v>136</v>
      </c>
      <c r="D462" s="52" t="s">
        <v>179</v>
      </c>
      <c r="E462" s="52" t="s">
        <v>23</v>
      </c>
      <c r="F462" s="103">
        <f t="shared" ref="F462:G462" si="136">F463</f>
        <v>40000</v>
      </c>
      <c r="G462" s="103">
        <f t="shared" si="136"/>
        <v>37000</v>
      </c>
    </row>
    <row r="463" spans="1:7" x14ac:dyDescent="0.25">
      <c r="A463" s="51" t="s">
        <v>24</v>
      </c>
      <c r="B463" s="52" t="s">
        <v>128</v>
      </c>
      <c r="C463" s="52" t="s">
        <v>136</v>
      </c>
      <c r="D463" s="52" t="s">
        <v>179</v>
      </c>
      <c r="E463" s="52" t="s">
        <v>25</v>
      </c>
      <c r="F463" s="100">
        <v>40000</v>
      </c>
      <c r="G463" s="100">
        <v>37000</v>
      </c>
    </row>
    <row r="464" spans="1:7" ht="37.5" x14ac:dyDescent="0.25">
      <c r="A464" s="57" t="s">
        <v>49</v>
      </c>
      <c r="B464" s="52" t="s">
        <v>128</v>
      </c>
      <c r="C464" s="52" t="s">
        <v>136</v>
      </c>
      <c r="D464" s="52" t="s">
        <v>180</v>
      </c>
      <c r="E464" s="52" t="s">
        <v>8</v>
      </c>
      <c r="F464" s="103">
        <f t="shared" ref="F464:G465" si="137">F465</f>
        <v>1746721</v>
      </c>
      <c r="G464" s="103">
        <f t="shared" si="137"/>
        <v>1746721</v>
      </c>
    </row>
    <row r="465" spans="1:7" ht="37.5" x14ac:dyDescent="0.25">
      <c r="A465" s="51" t="s">
        <v>50</v>
      </c>
      <c r="B465" s="52" t="s">
        <v>128</v>
      </c>
      <c r="C465" s="52" t="s">
        <v>136</v>
      </c>
      <c r="D465" s="52" t="s">
        <v>180</v>
      </c>
      <c r="E465" s="52" t="s">
        <v>51</v>
      </c>
      <c r="F465" s="103">
        <f t="shared" si="137"/>
        <v>1746721</v>
      </c>
      <c r="G465" s="103">
        <f t="shared" si="137"/>
        <v>1746721</v>
      </c>
    </row>
    <row r="466" spans="1:7" x14ac:dyDescent="0.25">
      <c r="A466" s="51" t="s">
        <v>52</v>
      </c>
      <c r="B466" s="52" t="s">
        <v>128</v>
      </c>
      <c r="C466" s="52" t="s">
        <v>136</v>
      </c>
      <c r="D466" s="52" t="s">
        <v>180</v>
      </c>
      <c r="E466" s="52" t="s">
        <v>53</v>
      </c>
      <c r="F466" s="100">
        <v>1746721</v>
      </c>
      <c r="G466" s="100">
        <v>1746721</v>
      </c>
    </row>
    <row r="467" spans="1:7" x14ac:dyDescent="0.25">
      <c r="A467" s="96" t="s">
        <v>98</v>
      </c>
      <c r="B467" s="72" t="s">
        <v>128</v>
      </c>
      <c r="C467" s="72" t="s">
        <v>99</v>
      </c>
      <c r="D467" s="72" t="s">
        <v>145</v>
      </c>
      <c r="E467" s="72" t="s">
        <v>8</v>
      </c>
      <c r="F467" s="105">
        <f t="shared" ref="F467:G467" si="138">F468+F474</f>
        <v>6986291</v>
      </c>
      <c r="G467" s="105">
        <f t="shared" si="138"/>
        <v>6986291</v>
      </c>
    </row>
    <row r="468" spans="1:7" x14ac:dyDescent="0.25">
      <c r="A468" s="51" t="s">
        <v>107</v>
      </c>
      <c r="B468" s="52" t="s">
        <v>128</v>
      </c>
      <c r="C468" s="52" t="s">
        <v>108</v>
      </c>
      <c r="D468" s="52" t="s">
        <v>145</v>
      </c>
      <c r="E468" s="52" t="s">
        <v>8</v>
      </c>
      <c r="F468" s="103">
        <f t="shared" ref="F468:G472" si="139">F469</f>
        <v>2840000</v>
      </c>
      <c r="G468" s="103">
        <f t="shared" si="139"/>
        <v>2840000</v>
      </c>
    </row>
    <row r="469" spans="1:7" ht="37.5" x14ac:dyDescent="0.25">
      <c r="A469" s="96" t="s">
        <v>494</v>
      </c>
      <c r="B469" s="72" t="s">
        <v>128</v>
      </c>
      <c r="C469" s="72" t="s">
        <v>108</v>
      </c>
      <c r="D469" s="72" t="s">
        <v>160</v>
      </c>
      <c r="E469" s="72" t="s">
        <v>8</v>
      </c>
      <c r="F469" s="105">
        <f>F470</f>
        <v>2840000</v>
      </c>
      <c r="G469" s="105">
        <f>G470</f>
        <v>2840000</v>
      </c>
    </row>
    <row r="470" spans="1:7" x14ac:dyDescent="0.25">
      <c r="A470" s="54" t="s">
        <v>643</v>
      </c>
      <c r="B470" s="52" t="s">
        <v>128</v>
      </c>
      <c r="C470" s="52" t="s">
        <v>108</v>
      </c>
      <c r="D470" s="52" t="s">
        <v>644</v>
      </c>
      <c r="E470" s="52" t="s">
        <v>8</v>
      </c>
      <c r="F470" s="103">
        <f>F471</f>
        <v>2840000</v>
      </c>
      <c r="G470" s="103">
        <f>G471</f>
        <v>2840000</v>
      </c>
    </row>
    <row r="471" spans="1:7" ht="75" x14ac:dyDescent="0.25">
      <c r="A471" s="32" t="s">
        <v>504</v>
      </c>
      <c r="B471" s="52" t="s">
        <v>128</v>
      </c>
      <c r="C471" s="52" t="s">
        <v>108</v>
      </c>
      <c r="D471" s="52" t="s">
        <v>645</v>
      </c>
      <c r="E471" s="52" t="s">
        <v>8</v>
      </c>
      <c r="F471" s="103">
        <f t="shared" si="139"/>
        <v>2840000</v>
      </c>
      <c r="G471" s="103">
        <f t="shared" si="139"/>
        <v>2840000</v>
      </c>
    </row>
    <row r="472" spans="1:7" x14ac:dyDescent="0.25">
      <c r="A472" s="51" t="s">
        <v>103</v>
      </c>
      <c r="B472" s="52" t="s">
        <v>128</v>
      </c>
      <c r="C472" s="52" t="s">
        <v>108</v>
      </c>
      <c r="D472" s="52" t="s">
        <v>645</v>
      </c>
      <c r="E472" s="52" t="s">
        <v>104</v>
      </c>
      <c r="F472" s="103">
        <f t="shared" si="139"/>
        <v>2840000</v>
      </c>
      <c r="G472" s="103">
        <f t="shared" si="139"/>
        <v>2840000</v>
      </c>
    </row>
    <row r="473" spans="1:7" ht="37.5" x14ac:dyDescent="0.25">
      <c r="A473" s="51" t="s">
        <v>110</v>
      </c>
      <c r="B473" s="52" t="s">
        <v>128</v>
      </c>
      <c r="C473" s="52" t="s">
        <v>108</v>
      </c>
      <c r="D473" s="52" t="s">
        <v>645</v>
      </c>
      <c r="E473" s="52" t="s">
        <v>111</v>
      </c>
      <c r="F473" s="100">
        <v>2840000</v>
      </c>
      <c r="G473" s="100">
        <v>2840000</v>
      </c>
    </row>
    <row r="474" spans="1:7" x14ac:dyDescent="0.25">
      <c r="A474" s="51" t="s">
        <v>142</v>
      </c>
      <c r="B474" s="52" t="s">
        <v>128</v>
      </c>
      <c r="C474" s="52" t="s">
        <v>143</v>
      </c>
      <c r="D474" s="52" t="s">
        <v>145</v>
      </c>
      <c r="E474" s="52" t="s">
        <v>8</v>
      </c>
      <c r="F474" s="103">
        <f t="shared" ref="F474:G475" si="140">F475</f>
        <v>4146291</v>
      </c>
      <c r="G474" s="103">
        <f t="shared" si="140"/>
        <v>4146291</v>
      </c>
    </row>
    <row r="475" spans="1:7" ht="37.5" x14ac:dyDescent="0.25">
      <c r="A475" s="96" t="s">
        <v>503</v>
      </c>
      <c r="B475" s="72" t="s">
        <v>128</v>
      </c>
      <c r="C475" s="72" t="s">
        <v>143</v>
      </c>
      <c r="D475" s="72" t="s">
        <v>160</v>
      </c>
      <c r="E475" s="72" t="s">
        <v>8</v>
      </c>
      <c r="F475" s="105">
        <f t="shared" si="140"/>
        <v>4146291</v>
      </c>
      <c r="G475" s="105">
        <f t="shared" si="140"/>
        <v>4146291</v>
      </c>
    </row>
    <row r="476" spans="1:7" ht="37.5" x14ac:dyDescent="0.25">
      <c r="A476" s="51" t="s">
        <v>495</v>
      </c>
      <c r="B476" s="52" t="s">
        <v>128</v>
      </c>
      <c r="C476" s="52" t="s">
        <v>143</v>
      </c>
      <c r="D476" s="52" t="s">
        <v>161</v>
      </c>
      <c r="E476" s="52" t="s">
        <v>8</v>
      </c>
      <c r="F476" s="103">
        <f>F477</f>
        <v>4146291</v>
      </c>
      <c r="G476" s="103">
        <f>G477</f>
        <v>4146291</v>
      </c>
    </row>
    <row r="477" spans="1:7" x14ac:dyDescent="0.25">
      <c r="A477" s="97" t="s">
        <v>247</v>
      </c>
      <c r="B477" s="52" t="s">
        <v>128</v>
      </c>
      <c r="C477" s="52" t="s">
        <v>143</v>
      </c>
      <c r="D477" s="52" t="s">
        <v>279</v>
      </c>
      <c r="E477" s="52" t="s">
        <v>8</v>
      </c>
      <c r="F477" s="103">
        <f>F478</f>
        <v>4146291</v>
      </c>
      <c r="G477" s="103">
        <f>G478</f>
        <v>4146291</v>
      </c>
    </row>
    <row r="478" spans="1:7" ht="112.5" x14ac:dyDescent="0.25">
      <c r="A478" s="51" t="s">
        <v>505</v>
      </c>
      <c r="B478" s="52" t="s">
        <v>128</v>
      </c>
      <c r="C478" s="52" t="s">
        <v>143</v>
      </c>
      <c r="D478" s="52" t="s">
        <v>181</v>
      </c>
      <c r="E478" s="52" t="s">
        <v>8</v>
      </c>
      <c r="F478" s="103">
        <f t="shared" ref="F478:G478" si="141">F479+F481</f>
        <v>4146291</v>
      </c>
      <c r="G478" s="103">
        <f t="shared" si="141"/>
        <v>4146291</v>
      </c>
    </row>
    <row r="479" spans="1:7" ht="18.75" customHeight="1" x14ac:dyDescent="0.25">
      <c r="A479" s="51" t="s">
        <v>18</v>
      </c>
      <c r="B479" s="52" t="s">
        <v>128</v>
      </c>
      <c r="C479" s="52" t="s">
        <v>143</v>
      </c>
      <c r="D479" s="52" t="s">
        <v>181</v>
      </c>
      <c r="E479" s="52" t="s">
        <v>19</v>
      </c>
      <c r="F479" s="103">
        <f t="shared" ref="F479:G479" si="142">F480</f>
        <v>24000</v>
      </c>
      <c r="G479" s="103">
        <f t="shared" si="142"/>
        <v>24000</v>
      </c>
    </row>
    <row r="480" spans="1:7" ht="37.5" x14ac:dyDescent="0.25">
      <c r="A480" s="51" t="s">
        <v>20</v>
      </c>
      <c r="B480" s="52" t="s">
        <v>128</v>
      </c>
      <c r="C480" s="52" t="s">
        <v>143</v>
      </c>
      <c r="D480" s="52" t="s">
        <v>181</v>
      </c>
      <c r="E480" s="52" t="s">
        <v>21</v>
      </c>
      <c r="F480" s="100">
        <v>24000</v>
      </c>
      <c r="G480" s="100">
        <v>24000</v>
      </c>
    </row>
    <row r="481" spans="1:8" x14ac:dyDescent="0.25">
      <c r="A481" s="51" t="s">
        <v>103</v>
      </c>
      <c r="B481" s="52" t="s">
        <v>128</v>
      </c>
      <c r="C481" s="52" t="s">
        <v>143</v>
      </c>
      <c r="D481" s="52" t="s">
        <v>181</v>
      </c>
      <c r="E481" s="52" t="s">
        <v>104</v>
      </c>
      <c r="F481" s="103">
        <f t="shared" ref="F481:G481" si="143">F482</f>
        <v>4122291</v>
      </c>
      <c r="G481" s="103">
        <f t="shared" si="143"/>
        <v>4122291</v>
      </c>
    </row>
    <row r="482" spans="1:8" ht="37.5" x14ac:dyDescent="0.25">
      <c r="A482" s="51" t="s">
        <v>110</v>
      </c>
      <c r="B482" s="52" t="s">
        <v>128</v>
      </c>
      <c r="C482" s="52" t="s">
        <v>143</v>
      </c>
      <c r="D482" s="52" t="s">
        <v>181</v>
      </c>
      <c r="E482" s="52" t="s">
        <v>111</v>
      </c>
      <c r="F482" s="100">
        <v>4122291</v>
      </c>
      <c r="G482" s="100">
        <v>4122291</v>
      </c>
    </row>
    <row r="483" spans="1:8" x14ac:dyDescent="0.3">
      <c r="A483" s="216" t="s">
        <v>137</v>
      </c>
      <c r="B483" s="216"/>
      <c r="C483" s="216"/>
      <c r="D483" s="216"/>
      <c r="E483" s="216"/>
      <c r="F483" s="112">
        <f>F13+F45+F324+F356</f>
        <v>981781752.41999996</v>
      </c>
      <c r="G483" s="112">
        <f>G13+G45+G324+G356</f>
        <v>603838621.32999992</v>
      </c>
    </row>
    <row r="485" spans="1:8" x14ac:dyDescent="0.3">
      <c r="G485" s="60"/>
      <c r="H485" s="4"/>
    </row>
    <row r="486" spans="1:8" x14ac:dyDescent="0.3">
      <c r="H486" s="4"/>
    </row>
    <row r="487" spans="1:8" x14ac:dyDescent="0.3">
      <c r="D487" s="59"/>
      <c r="G487" s="60"/>
    </row>
    <row r="488" spans="1:8" x14ac:dyDescent="0.3">
      <c r="H488" s="4"/>
    </row>
    <row r="489" spans="1:8" x14ac:dyDescent="0.3">
      <c r="G489" s="60"/>
      <c r="H489" s="4"/>
    </row>
    <row r="490" spans="1:8" x14ac:dyDescent="0.3">
      <c r="G490" s="60"/>
      <c r="H490" s="4"/>
    </row>
    <row r="491" spans="1:8" x14ac:dyDescent="0.3">
      <c r="G491" s="60"/>
      <c r="H491" s="4"/>
    </row>
    <row r="492" spans="1:8" x14ac:dyDescent="0.3">
      <c r="G492" s="60"/>
      <c r="H492" s="4"/>
    </row>
    <row r="493" spans="1:8" x14ac:dyDescent="0.3">
      <c r="C493" s="174"/>
      <c r="G493" s="60"/>
      <c r="H493" s="4"/>
    </row>
    <row r="494" spans="1:8" x14ac:dyDescent="0.3">
      <c r="C494" s="174"/>
      <c r="G494" s="60"/>
      <c r="H494" s="4"/>
    </row>
    <row r="495" spans="1:8" x14ac:dyDescent="0.3">
      <c r="C495" s="174"/>
      <c r="G495" s="60"/>
      <c r="H495" s="4"/>
    </row>
    <row r="496" spans="1:8" x14ac:dyDescent="0.3">
      <c r="C496" s="174"/>
      <c r="G496" s="60"/>
      <c r="H496" s="4"/>
    </row>
    <row r="497" spans="1:8" x14ac:dyDescent="0.3">
      <c r="C497" s="174"/>
      <c r="G497" s="60"/>
      <c r="H497" s="4"/>
    </row>
    <row r="498" spans="1:8" x14ac:dyDescent="0.3">
      <c r="C498" s="174"/>
      <c r="G498" s="60"/>
      <c r="H498" s="4"/>
    </row>
    <row r="499" spans="1:8" x14ac:dyDescent="0.3">
      <c r="C499" s="174"/>
      <c r="G499" s="60"/>
      <c r="H499" s="4"/>
    </row>
    <row r="500" spans="1:8" x14ac:dyDescent="0.3">
      <c r="C500" s="174"/>
      <c r="G500" s="60"/>
      <c r="H500" s="4"/>
    </row>
    <row r="501" spans="1:8" x14ac:dyDescent="0.3">
      <c r="C501" s="174"/>
      <c r="G501" s="60"/>
      <c r="H501" s="4"/>
    </row>
    <row r="502" spans="1:8" x14ac:dyDescent="0.3">
      <c r="C502" s="174"/>
      <c r="G502" s="60"/>
      <c r="H502" s="4"/>
    </row>
    <row r="503" spans="1:8" x14ac:dyDescent="0.3">
      <c r="G503" s="60"/>
      <c r="H503" s="4"/>
    </row>
    <row r="504" spans="1:8" x14ac:dyDescent="0.3">
      <c r="G504" s="60"/>
      <c r="H504" s="4"/>
    </row>
    <row r="505" spans="1:8" s="178" customFormat="1" x14ac:dyDescent="0.3">
      <c r="A505" s="175"/>
      <c r="B505" s="176"/>
      <c r="C505" s="176"/>
      <c r="D505" s="176"/>
      <c r="E505" s="176"/>
      <c r="F505" s="177"/>
      <c r="G505" s="177"/>
      <c r="H505" s="120"/>
    </row>
    <row r="506" spans="1:8" x14ac:dyDescent="0.3">
      <c r="H506" s="4"/>
    </row>
    <row r="507" spans="1:8" x14ac:dyDescent="0.3">
      <c r="H507" s="4"/>
    </row>
    <row r="508" spans="1:8" x14ac:dyDescent="0.3">
      <c r="H508" s="4"/>
    </row>
    <row r="509" spans="1:8" x14ac:dyDescent="0.3">
      <c r="G509" s="60"/>
      <c r="H509" s="4"/>
    </row>
    <row r="510" spans="1:8" x14ac:dyDescent="0.3">
      <c r="H510" s="4"/>
    </row>
    <row r="511" spans="1:8" x14ac:dyDescent="0.3"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  <row r="726" spans="1:8" ht="15.75" x14ac:dyDescent="0.25">
      <c r="A726" s="2"/>
      <c r="B726" s="2"/>
      <c r="C726" s="2"/>
      <c r="D726" s="2"/>
      <c r="E726" s="2"/>
      <c r="F726" s="2"/>
      <c r="G726" s="2"/>
      <c r="H726" s="4"/>
    </row>
    <row r="727" spans="1:8" ht="15.75" x14ac:dyDescent="0.25">
      <c r="A727" s="2"/>
      <c r="B727" s="2"/>
      <c r="C727" s="2"/>
      <c r="D727" s="2"/>
      <c r="E727" s="2"/>
      <c r="F727" s="2"/>
      <c r="G727" s="2"/>
      <c r="H727" s="4"/>
    </row>
    <row r="728" spans="1:8" ht="15.75" x14ac:dyDescent="0.25">
      <c r="A728" s="2"/>
      <c r="B728" s="2"/>
      <c r="C728" s="2"/>
      <c r="D728" s="2"/>
      <c r="E728" s="2"/>
      <c r="F728" s="2"/>
      <c r="G728" s="2"/>
      <c r="H728" s="4"/>
    </row>
    <row r="729" spans="1:8" ht="15.75" x14ac:dyDescent="0.25">
      <c r="A729" s="2"/>
      <c r="B729" s="2"/>
      <c r="C729" s="2"/>
      <c r="D729" s="2"/>
      <c r="E729" s="2"/>
      <c r="F729" s="2"/>
      <c r="G729" s="2"/>
      <c r="H729" s="4"/>
    </row>
    <row r="730" spans="1:8" ht="15.75" x14ac:dyDescent="0.25">
      <c r="A730" s="2"/>
      <c r="B730" s="2"/>
      <c r="C730" s="2"/>
      <c r="D730" s="2"/>
      <c r="E730" s="2"/>
      <c r="F730" s="2"/>
      <c r="G730" s="2"/>
      <c r="H730" s="4"/>
    </row>
    <row r="731" spans="1:8" ht="15.75" x14ac:dyDescent="0.25">
      <c r="A731" s="2"/>
      <c r="B731" s="2"/>
      <c r="C731" s="2"/>
      <c r="D731" s="2"/>
      <c r="E731" s="2"/>
      <c r="F731" s="2"/>
      <c r="G731" s="2"/>
      <c r="H731" s="4"/>
    </row>
    <row r="732" spans="1:8" ht="15.75" x14ac:dyDescent="0.25">
      <c r="A732" s="2"/>
      <c r="B732" s="2"/>
      <c r="C732" s="2"/>
      <c r="D732" s="2"/>
      <c r="E732" s="2"/>
      <c r="F732" s="2"/>
      <c r="G732" s="2"/>
      <c r="H732" s="4"/>
    </row>
    <row r="733" spans="1:8" ht="15.75" x14ac:dyDescent="0.25">
      <c r="A733" s="2"/>
      <c r="B733" s="2"/>
      <c r="C733" s="2"/>
      <c r="D733" s="2"/>
      <c r="E733" s="2"/>
      <c r="F733" s="2"/>
      <c r="G733" s="2"/>
      <c r="H733" s="4"/>
    </row>
    <row r="734" spans="1:8" ht="15.75" x14ac:dyDescent="0.25">
      <c r="A734" s="2"/>
      <c r="B734" s="2"/>
      <c r="C734" s="2"/>
      <c r="D734" s="2"/>
      <c r="E734" s="2"/>
      <c r="F734" s="2"/>
      <c r="G734" s="2"/>
      <c r="H734" s="4"/>
    </row>
    <row r="735" spans="1:8" ht="15.75" x14ac:dyDescent="0.25">
      <c r="A735" s="2"/>
      <c r="B735" s="2"/>
      <c r="C735" s="2"/>
      <c r="D735" s="2"/>
      <c r="E735" s="2"/>
      <c r="F735" s="2"/>
      <c r="G735" s="2"/>
      <c r="H735" s="4"/>
    </row>
    <row r="736" spans="1:8" ht="15.75" x14ac:dyDescent="0.25">
      <c r="A736" s="2"/>
      <c r="B736" s="2"/>
      <c r="C736" s="2"/>
      <c r="D736" s="2"/>
      <c r="E736" s="2"/>
      <c r="F736" s="2"/>
      <c r="G736" s="2"/>
      <c r="H736" s="4"/>
    </row>
    <row r="737" spans="1:8" ht="15.75" x14ac:dyDescent="0.25">
      <c r="A737" s="2"/>
      <c r="B737" s="2"/>
      <c r="C737" s="2"/>
      <c r="D737" s="2"/>
      <c r="E737" s="2"/>
      <c r="F737" s="2"/>
      <c r="G737" s="2"/>
      <c r="H737" s="4"/>
    </row>
    <row r="738" spans="1:8" ht="15.75" x14ac:dyDescent="0.25">
      <c r="A738" s="2"/>
      <c r="B738" s="2"/>
      <c r="C738" s="2"/>
      <c r="D738" s="2"/>
      <c r="E738" s="2"/>
      <c r="F738" s="2"/>
      <c r="G738" s="2"/>
      <c r="H738" s="4"/>
    </row>
    <row r="739" spans="1:8" ht="15.75" x14ac:dyDescent="0.25">
      <c r="A739" s="2"/>
      <c r="B739" s="2"/>
      <c r="C739" s="2"/>
      <c r="D739" s="2"/>
      <c r="E739" s="2"/>
      <c r="F739" s="2"/>
      <c r="G739" s="2"/>
      <c r="H739" s="4"/>
    </row>
  </sheetData>
  <mergeCells count="3">
    <mergeCell ref="A9:G9"/>
    <mergeCell ref="A10:G10"/>
    <mergeCell ref="A483:E483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view="pageBreakPreview" zoomScale="95" zoomScaleNormal="100" zoomScaleSheetLayoutView="95" workbookViewId="0">
      <selection activeCell="C16" sqref="C16"/>
    </sheetView>
  </sheetViews>
  <sheetFormatPr defaultRowHeight="18.75" outlineLevelRow="6" x14ac:dyDescent="0.3"/>
  <cols>
    <col min="1" max="1" width="113.5703125" style="62" customWidth="1"/>
    <col min="2" max="2" width="8.42578125" style="62" customWidth="1"/>
    <col min="3" max="3" width="16.7109375" style="62" customWidth="1"/>
    <col min="4" max="4" width="7.140625" style="62" customWidth="1"/>
    <col min="5" max="5" width="20.85546875" style="62" customWidth="1"/>
    <col min="6" max="6" width="16.85546875" style="1" customWidth="1"/>
    <col min="7" max="7" width="19" style="127" customWidth="1"/>
    <col min="8" max="8" width="9.140625" style="127"/>
    <col min="9" max="9" width="15.28515625" style="12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93" t="s">
        <v>571</v>
      </c>
    </row>
    <row r="2" spans="1:9" x14ac:dyDescent="0.3">
      <c r="E2" s="93" t="s">
        <v>393</v>
      </c>
    </row>
    <row r="3" spans="1:9" x14ac:dyDescent="0.3">
      <c r="E3" s="93" t="s">
        <v>708</v>
      </c>
    </row>
    <row r="4" spans="1:9" x14ac:dyDescent="0.3">
      <c r="E4" s="93"/>
    </row>
    <row r="5" spans="1:9" x14ac:dyDescent="0.3">
      <c r="E5" s="93" t="s">
        <v>303</v>
      </c>
    </row>
    <row r="6" spans="1:9" x14ac:dyDescent="0.3">
      <c r="E6" s="93" t="s">
        <v>559</v>
      </c>
    </row>
    <row r="7" spans="1:9" x14ac:dyDescent="0.3">
      <c r="E7" s="93" t="s">
        <v>560</v>
      </c>
    </row>
    <row r="8" spans="1:9" x14ac:dyDescent="0.3">
      <c r="E8" s="93" t="s">
        <v>561</v>
      </c>
    </row>
    <row r="9" spans="1:9" x14ac:dyDescent="0.3">
      <c r="A9" s="217" t="s">
        <v>239</v>
      </c>
      <c r="B9" s="218"/>
      <c r="C9" s="218"/>
      <c r="D9" s="218"/>
      <c r="E9" s="218"/>
    </row>
    <row r="10" spans="1:9" x14ac:dyDescent="0.3">
      <c r="A10" s="214" t="s">
        <v>515</v>
      </c>
      <c r="B10" s="219"/>
      <c r="C10" s="219"/>
      <c r="D10" s="219"/>
      <c r="E10" s="219"/>
    </row>
    <row r="11" spans="1:9" x14ac:dyDescent="0.3">
      <c r="A11" s="214" t="s">
        <v>306</v>
      </c>
      <c r="B11" s="214"/>
      <c r="C11" s="214"/>
      <c r="D11" s="214"/>
      <c r="E11" s="214"/>
    </row>
    <row r="12" spans="1:9" x14ac:dyDescent="0.3">
      <c r="A12" s="214" t="s">
        <v>307</v>
      </c>
      <c r="B12" s="214"/>
      <c r="C12" s="214"/>
      <c r="D12" s="214"/>
      <c r="E12" s="214"/>
    </row>
    <row r="13" spans="1:9" x14ac:dyDescent="0.3">
      <c r="A13" s="214" t="s">
        <v>308</v>
      </c>
      <c r="B13" s="214"/>
      <c r="C13" s="214"/>
      <c r="D13" s="214"/>
      <c r="E13" s="214"/>
    </row>
    <row r="14" spans="1:9" x14ac:dyDescent="0.3">
      <c r="A14" s="45"/>
      <c r="B14" s="63"/>
      <c r="C14" s="63"/>
      <c r="D14" s="63"/>
      <c r="E14" s="77" t="s">
        <v>508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240</v>
      </c>
    </row>
    <row r="16" spans="1:9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07">
        <f>E17+E25+E62+E53+E68+E86+E91</f>
        <v>123158856.71000001</v>
      </c>
      <c r="F16" s="92"/>
      <c r="G16" s="9"/>
      <c r="H16" s="128"/>
      <c r="I16" s="9"/>
    </row>
    <row r="17" spans="1:5" ht="37.5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03">
        <f>E18</f>
        <v>2777358.6900000004</v>
      </c>
    </row>
    <row r="18" spans="1:5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03">
        <f>E19+E22</f>
        <v>2777358.6900000004</v>
      </c>
    </row>
    <row r="19" spans="1:5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03">
        <f>E20</f>
        <v>2578913.4900000002</v>
      </c>
    </row>
    <row r="20" spans="1:5" ht="56.25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03">
        <f>E21</f>
        <v>2578913.4900000002</v>
      </c>
    </row>
    <row r="21" spans="1:5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03">
        <v>2578913.4900000002</v>
      </c>
    </row>
    <row r="22" spans="1:5" outlineLevel="6" x14ac:dyDescent="0.25">
      <c r="A22" s="51" t="s">
        <v>737</v>
      </c>
      <c r="B22" s="52" t="s">
        <v>40</v>
      </c>
      <c r="C22" s="52" t="s">
        <v>738</v>
      </c>
      <c r="D22" s="52" t="s">
        <v>8</v>
      </c>
      <c r="E22" s="103">
        <f>E23</f>
        <v>198445.2</v>
      </c>
    </row>
    <row r="23" spans="1:5" ht="56.25" outlineLevel="6" x14ac:dyDescent="0.25">
      <c r="A23" s="51" t="s">
        <v>14</v>
      </c>
      <c r="B23" s="52" t="s">
        <v>40</v>
      </c>
      <c r="C23" s="52" t="s">
        <v>738</v>
      </c>
      <c r="D23" s="52" t="s">
        <v>15</v>
      </c>
      <c r="E23" s="103">
        <f>E24</f>
        <v>198445.2</v>
      </c>
    </row>
    <row r="24" spans="1:5" outlineLevel="6" x14ac:dyDescent="0.25">
      <c r="A24" s="51" t="s">
        <v>16</v>
      </c>
      <c r="B24" s="52" t="s">
        <v>40</v>
      </c>
      <c r="C24" s="52" t="s">
        <v>738</v>
      </c>
      <c r="D24" s="52" t="s">
        <v>17</v>
      </c>
      <c r="E24" s="103">
        <v>198445.2</v>
      </c>
    </row>
    <row r="25" spans="1:5" ht="38.25" customHeight="1" outlineLevel="1" x14ac:dyDescent="0.25">
      <c r="A25" s="51" t="s">
        <v>123</v>
      </c>
      <c r="B25" s="52" t="s">
        <v>124</v>
      </c>
      <c r="C25" s="52" t="s">
        <v>145</v>
      </c>
      <c r="D25" s="52" t="s">
        <v>8</v>
      </c>
      <c r="E25" s="103">
        <f>E26</f>
        <v>4731034</v>
      </c>
    </row>
    <row r="26" spans="1:5" outlineLevel="3" x14ac:dyDescent="0.25">
      <c r="A26" s="51" t="s">
        <v>241</v>
      </c>
      <c r="B26" s="52" t="s">
        <v>124</v>
      </c>
      <c r="C26" s="52" t="s">
        <v>146</v>
      </c>
      <c r="D26" s="52" t="s">
        <v>8</v>
      </c>
      <c r="E26" s="103">
        <f>E27+E30+E33+E40+E47+E50</f>
        <v>4731034</v>
      </c>
    </row>
    <row r="27" spans="1:5" outlineLevel="4" x14ac:dyDescent="0.25">
      <c r="A27" s="51" t="s">
        <v>719</v>
      </c>
      <c r="B27" s="52" t="s">
        <v>124</v>
      </c>
      <c r="C27" s="52" t="s">
        <v>165</v>
      </c>
      <c r="D27" s="52" t="s">
        <v>8</v>
      </c>
      <c r="E27" s="103">
        <f>E28</f>
        <v>1535662.18</v>
      </c>
    </row>
    <row r="28" spans="1:5" ht="56.25" outlineLevel="5" x14ac:dyDescent="0.25">
      <c r="A28" s="51" t="s">
        <v>14</v>
      </c>
      <c r="B28" s="52" t="s">
        <v>124</v>
      </c>
      <c r="C28" s="52" t="s">
        <v>165</v>
      </c>
      <c r="D28" s="52" t="s">
        <v>15</v>
      </c>
      <c r="E28" s="103">
        <f>E29</f>
        <v>1535662.18</v>
      </c>
    </row>
    <row r="29" spans="1:5" outlineLevel="6" x14ac:dyDescent="0.25">
      <c r="A29" s="51" t="s">
        <v>16</v>
      </c>
      <c r="B29" s="52" t="s">
        <v>124</v>
      </c>
      <c r="C29" s="52" t="s">
        <v>165</v>
      </c>
      <c r="D29" s="52" t="s">
        <v>17</v>
      </c>
      <c r="E29" s="103">
        <v>1535662.18</v>
      </c>
    </row>
    <row r="30" spans="1:5" outlineLevel="6" x14ac:dyDescent="0.25">
      <c r="A30" s="51" t="s">
        <v>718</v>
      </c>
      <c r="B30" s="52" t="s">
        <v>124</v>
      </c>
      <c r="C30" s="52" t="s">
        <v>713</v>
      </c>
      <c r="D30" s="52" t="s">
        <v>8</v>
      </c>
      <c r="E30" s="103">
        <f>E31</f>
        <v>564581.81999999995</v>
      </c>
    </row>
    <row r="31" spans="1:5" ht="56.25" outlineLevel="6" x14ac:dyDescent="0.25">
      <c r="A31" s="51" t="s">
        <v>14</v>
      </c>
      <c r="B31" s="52" t="s">
        <v>124</v>
      </c>
      <c r="C31" s="52" t="s">
        <v>713</v>
      </c>
      <c r="D31" s="52" t="s">
        <v>15</v>
      </c>
      <c r="E31" s="103">
        <f>E32</f>
        <v>564581.81999999995</v>
      </c>
    </row>
    <row r="32" spans="1:5" outlineLevel="6" x14ac:dyDescent="0.25">
      <c r="A32" s="51" t="s">
        <v>16</v>
      </c>
      <c r="B32" s="52" t="s">
        <v>124</v>
      </c>
      <c r="C32" s="52" t="s">
        <v>713</v>
      </c>
      <c r="D32" s="52" t="s">
        <v>17</v>
      </c>
      <c r="E32" s="103">
        <v>564581.81999999995</v>
      </c>
    </row>
    <row r="33" spans="1:5" ht="37.5" outlineLevel="4" x14ac:dyDescent="0.25">
      <c r="A33" s="51" t="s">
        <v>13</v>
      </c>
      <c r="B33" s="52" t="s">
        <v>124</v>
      </c>
      <c r="C33" s="52" t="s">
        <v>147</v>
      </c>
      <c r="D33" s="52" t="s">
        <v>8</v>
      </c>
      <c r="E33" s="103">
        <f>E34+E36+E38</f>
        <v>1904663.6199999999</v>
      </c>
    </row>
    <row r="34" spans="1:5" ht="56.25" outlineLevel="5" x14ac:dyDescent="0.25">
      <c r="A34" s="51" t="s">
        <v>14</v>
      </c>
      <c r="B34" s="52" t="s">
        <v>124</v>
      </c>
      <c r="C34" s="52" t="s">
        <v>147</v>
      </c>
      <c r="D34" s="52" t="s">
        <v>15</v>
      </c>
      <c r="E34" s="103">
        <f>E35</f>
        <v>1777902.22</v>
      </c>
    </row>
    <row r="35" spans="1:5" outlineLevel="6" x14ac:dyDescent="0.25">
      <c r="A35" s="51" t="s">
        <v>16</v>
      </c>
      <c r="B35" s="52" t="s">
        <v>124</v>
      </c>
      <c r="C35" s="52" t="s">
        <v>147</v>
      </c>
      <c r="D35" s="52" t="s">
        <v>17</v>
      </c>
      <c r="E35" s="103">
        <v>1777902.22</v>
      </c>
    </row>
    <row r="36" spans="1:5" outlineLevel="5" x14ac:dyDescent="0.25">
      <c r="A36" s="51" t="s">
        <v>18</v>
      </c>
      <c r="B36" s="52" t="s">
        <v>124</v>
      </c>
      <c r="C36" s="52" t="s">
        <v>147</v>
      </c>
      <c r="D36" s="52" t="s">
        <v>19</v>
      </c>
      <c r="E36" s="103">
        <f>E37</f>
        <v>124871.4</v>
      </c>
    </row>
    <row r="37" spans="1:5" ht="21" customHeight="1" outlineLevel="6" x14ac:dyDescent="0.25">
      <c r="A37" s="51" t="s">
        <v>20</v>
      </c>
      <c r="B37" s="52" t="s">
        <v>124</v>
      </c>
      <c r="C37" s="52" t="s">
        <v>147</v>
      </c>
      <c r="D37" s="52" t="s">
        <v>21</v>
      </c>
      <c r="E37" s="103">
        <v>124871.4</v>
      </c>
    </row>
    <row r="38" spans="1:5" outlineLevel="5" x14ac:dyDescent="0.25">
      <c r="A38" s="51" t="s">
        <v>22</v>
      </c>
      <c r="B38" s="52" t="s">
        <v>124</v>
      </c>
      <c r="C38" s="52" t="s">
        <v>147</v>
      </c>
      <c r="D38" s="52" t="s">
        <v>23</v>
      </c>
      <c r="E38" s="103">
        <f>E39</f>
        <v>1890</v>
      </c>
    </row>
    <row r="39" spans="1:5" outlineLevel="6" x14ac:dyDescent="0.25">
      <c r="A39" s="51" t="s">
        <v>24</v>
      </c>
      <c r="B39" s="52" t="s">
        <v>124</v>
      </c>
      <c r="C39" s="52" t="s">
        <v>147</v>
      </c>
      <c r="D39" s="52" t="s">
        <v>25</v>
      </c>
      <c r="E39" s="103">
        <v>1890</v>
      </c>
    </row>
    <row r="40" spans="1:5" ht="37.5" outlineLevel="6" x14ac:dyDescent="0.25">
      <c r="A40" s="51" t="s">
        <v>711</v>
      </c>
      <c r="B40" s="52" t="s">
        <v>124</v>
      </c>
      <c r="C40" s="52" t="s">
        <v>714</v>
      </c>
      <c r="D40" s="52" t="s">
        <v>8</v>
      </c>
      <c r="E40" s="103">
        <f>E41+E43+E45</f>
        <v>546126.38</v>
      </c>
    </row>
    <row r="41" spans="1:5" ht="56.25" outlineLevel="6" x14ac:dyDescent="0.25">
      <c r="A41" s="51" t="s">
        <v>14</v>
      </c>
      <c r="B41" s="52" t="s">
        <v>124</v>
      </c>
      <c r="C41" s="52" t="s">
        <v>714</v>
      </c>
      <c r="D41" s="52" t="s">
        <v>15</v>
      </c>
      <c r="E41" s="103">
        <f>E42</f>
        <v>484387.78</v>
      </c>
    </row>
    <row r="42" spans="1:5" outlineLevel="6" x14ac:dyDescent="0.25">
      <c r="A42" s="51" t="s">
        <v>16</v>
      </c>
      <c r="B42" s="52" t="s">
        <v>124</v>
      </c>
      <c r="C42" s="52" t="s">
        <v>714</v>
      </c>
      <c r="D42" s="52" t="s">
        <v>17</v>
      </c>
      <c r="E42" s="103">
        <v>484387.78</v>
      </c>
    </row>
    <row r="43" spans="1:5" outlineLevel="6" x14ac:dyDescent="0.25">
      <c r="A43" s="51" t="s">
        <v>18</v>
      </c>
      <c r="B43" s="52" t="s">
        <v>124</v>
      </c>
      <c r="C43" s="52" t="s">
        <v>714</v>
      </c>
      <c r="D43" s="52" t="s">
        <v>19</v>
      </c>
      <c r="E43" s="103">
        <f>E44</f>
        <v>58128.6</v>
      </c>
    </row>
    <row r="44" spans="1:5" ht="20.25" customHeight="1" outlineLevel="6" x14ac:dyDescent="0.25">
      <c r="A44" s="51" t="s">
        <v>20</v>
      </c>
      <c r="B44" s="52" t="s">
        <v>124</v>
      </c>
      <c r="C44" s="52" t="s">
        <v>714</v>
      </c>
      <c r="D44" s="52" t="s">
        <v>21</v>
      </c>
      <c r="E44" s="103">
        <v>58128.6</v>
      </c>
    </row>
    <row r="45" spans="1:5" outlineLevel="6" x14ac:dyDescent="0.25">
      <c r="A45" s="51" t="s">
        <v>22</v>
      </c>
      <c r="B45" s="52" t="s">
        <v>124</v>
      </c>
      <c r="C45" s="52" t="s">
        <v>714</v>
      </c>
      <c r="D45" s="52" t="s">
        <v>23</v>
      </c>
      <c r="E45" s="103">
        <f>E46</f>
        <v>3610</v>
      </c>
    </row>
    <row r="46" spans="1:5" outlineLevel="6" x14ac:dyDescent="0.25">
      <c r="A46" s="51" t="s">
        <v>24</v>
      </c>
      <c r="B46" s="52" t="s">
        <v>124</v>
      </c>
      <c r="C46" s="52" t="s">
        <v>714</v>
      </c>
      <c r="D46" s="52" t="s">
        <v>25</v>
      </c>
      <c r="E46" s="103">
        <v>3610</v>
      </c>
    </row>
    <row r="47" spans="1:5" outlineLevel="4" x14ac:dyDescent="0.25">
      <c r="A47" s="51" t="s">
        <v>126</v>
      </c>
      <c r="B47" s="52" t="s">
        <v>124</v>
      </c>
      <c r="C47" s="52" t="s">
        <v>166</v>
      </c>
      <c r="D47" s="52" t="s">
        <v>8</v>
      </c>
      <c r="E47" s="103">
        <f>E48</f>
        <v>109000</v>
      </c>
    </row>
    <row r="48" spans="1:5" ht="56.25" outlineLevel="5" x14ac:dyDescent="0.25">
      <c r="A48" s="51" t="s">
        <v>14</v>
      </c>
      <c r="B48" s="52" t="s">
        <v>124</v>
      </c>
      <c r="C48" s="52" t="s">
        <v>166</v>
      </c>
      <c r="D48" s="52" t="s">
        <v>15</v>
      </c>
      <c r="E48" s="103">
        <f>E49</f>
        <v>109000</v>
      </c>
    </row>
    <row r="49" spans="1:5" outlineLevel="6" x14ac:dyDescent="0.25">
      <c r="A49" s="51" t="s">
        <v>16</v>
      </c>
      <c r="B49" s="52" t="s">
        <v>124</v>
      </c>
      <c r="C49" s="52" t="s">
        <v>166</v>
      </c>
      <c r="D49" s="52" t="s">
        <v>17</v>
      </c>
      <c r="E49" s="103">
        <v>109000</v>
      </c>
    </row>
    <row r="50" spans="1:5" outlineLevel="6" x14ac:dyDescent="0.25">
      <c r="A50" s="51" t="s">
        <v>712</v>
      </c>
      <c r="B50" s="52" t="s">
        <v>124</v>
      </c>
      <c r="C50" s="52" t="s">
        <v>715</v>
      </c>
      <c r="D50" s="52" t="s">
        <v>8</v>
      </c>
      <c r="E50" s="103">
        <f>E51</f>
        <v>71000</v>
      </c>
    </row>
    <row r="51" spans="1:5" ht="56.25" outlineLevel="6" x14ac:dyDescent="0.25">
      <c r="A51" s="51" t="s">
        <v>14</v>
      </c>
      <c r="B51" s="52" t="s">
        <v>124</v>
      </c>
      <c r="C51" s="52" t="s">
        <v>715</v>
      </c>
      <c r="D51" s="52" t="s">
        <v>15</v>
      </c>
      <c r="E51" s="103">
        <f>E52</f>
        <v>71000</v>
      </c>
    </row>
    <row r="52" spans="1:5" outlineLevel="6" x14ac:dyDescent="0.25">
      <c r="A52" s="51" t="s">
        <v>16</v>
      </c>
      <c r="B52" s="52" t="s">
        <v>124</v>
      </c>
      <c r="C52" s="52" t="s">
        <v>715</v>
      </c>
      <c r="D52" s="52" t="s">
        <v>17</v>
      </c>
      <c r="E52" s="103">
        <v>71000</v>
      </c>
    </row>
    <row r="53" spans="1:5" ht="39.75" customHeight="1" outlineLevel="1" x14ac:dyDescent="0.25">
      <c r="A53" s="51" t="s">
        <v>42</v>
      </c>
      <c r="B53" s="52" t="s">
        <v>43</v>
      </c>
      <c r="C53" s="52" t="s">
        <v>145</v>
      </c>
      <c r="D53" s="52" t="s">
        <v>8</v>
      </c>
      <c r="E53" s="103">
        <f>E54</f>
        <v>15570240</v>
      </c>
    </row>
    <row r="54" spans="1:5" outlineLevel="3" x14ac:dyDescent="0.25">
      <c r="A54" s="51" t="s">
        <v>241</v>
      </c>
      <c r="B54" s="52" t="s">
        <v>43</v>
      </c>
      <c r="C54" s="52" t="s">
        <v>146</v>
      </c>
      <c r="D54" s="52" t="s">
        <v>8</v>
      </c>
      <c r="E54" s="103">
        <f>E55</f>
        <v>15570240</v>
      </c>
    </row>
    <row r="55" spans="1:5" ht="37.5" outlineLevel="4" x14ac:dyDescent="0.25">
      <c r="A55" s="51" t="s">
        <v>13</v>
      </c>
      <c r="B55" s="52" t="s">
        <v>43</v>
      </c>
      <c r="C55" s="52" t="s">
        <v>147</v>
      </c>
      <c r="D55" s="52" t="s">
        <v>8</v>
      </c>
      <c r="E55" s="103">
        <f>E56+E58+E60</f>
        <v>15570240</v>
      </c>
    </row>
    <row r="56" spans="1:5" ht="56.25" outlineLevel="5" x14ac:dyDescent="0.25">
      <c r="A56" s="51" t="s">
        <v>14</v>
      </c>
      <c r="B56" s="52" t="s">
        <v>43</v>
      </c>
      <c r="C56" s="52" t="s">
        <v>147</v>
      </c>
      <c r="D56" s="52" t="s">
        <v>15</v>
      </c>
      <c r="E56" s="103">
        <f>E57</f>
        <v>15480240</v>
      </c>
    </row>
    <row r="57" spans="1:5" outlineLevel="6" x14ac:dyDescent="0.25">
      <c r="A57" s="51" t="s">
        <v>16</v>
      </c>
      <c r="B57" s="52" t="s">
        <v>43</v>
      </c>
      <c r="C57" s="52" t="s">
        <v>147</v>
      </c>
      <c r="D57" s="52" t="s">
        <v>17</v>
      </c>
      <c r="E57" s="103">
        <v>15480240</v>
      </c>
    </row>
    <row r="58" spans="1:5" outlineLevel="5" x14ac:dyDescent="0.25">
      <c r="A58" s="51" t="s">
        <v>18</v>
      </c>
      <c r="B58" s="52" t="s">
        <v>43</v>
      </c>
      <c r="C58" s="52" t="s">
        <v>147</v>
      </c>
      <c r="D58" s="52" t="s">
        <v>19</v>
      </c>
      <c r="E58" s="103">
        <f>E59</f>
        <v>86000</v>
      </c>
    </row>
    <row r="59" spans="1:5" ht="20.25" customHeight="1" outlineLevel="6" x14ac:dyDescent="0.25">
      <c r="A59" s="51" t="s">
        <v>20</v>
      </c>
      <c r="B59" s="52" t="s">
        <v>43</v>
      </c>
      <c r="C59" s="52" t="s">
        <v>147</v>
      </c>
      <c r="D59" s="52" t="s">
        <v>21</v>
      </c>
      <c r="E59" s="103">
        <v>86000</v>
      </c>
    </row>
    <row r="60" spans="1:5" ht="20.25" customHeight="1" outlineLevel="6" x14ac:dyDescent="0.25">
      <c r="A60" s="51" t="s">
        <v>103</v>
      </c>
      <c r="B60" s="52" t="s">
        <v>43</v>
      </c>
      <c r="C60" s="52" t="s">
        <v>147</v>
      </c>
      <c r="D60" s="52" t="s">
        <v>104</v>
      </c>
      <c r="E60" s="103">
        <f>E61</f>
        <v>4000</v>
      </c>
    </row>
    <row r="61" spans="1:5" ht="20.25" customHeight="1" outlineLevel="6" x14ac:dyDescent="0.25">
      <c r="A61" s="51" t="s">
        <v>110</v>
      </c>
      <c r="B61" s="52" t="s">
        <v>43</v>
      </c>
      <c r="C61" s="52" t="s">
        <v>147</v>
      </c>
      <c r="D61" s="52" t="s">
        <v>111</v>
      </c>
      <c r="E61" s="103">
        <v>4000</v>
      </c>
    </row>
    <row r="62" spans="1:5" outlineLevel="6" x14ac:dyDescent="0.25">
      <c r="A62" s="51" t="s">
        <v>317</v>
      </c>
      <c r="B62" s="52" t="s">
        <v>318</v>
      </c>
      <c r="C62" s="52" t="s">
        <v>145</v>
      </c>
      <c r="D62" s="52" t="s">
        <v>8</v>
      </c>
      <c r="E62" s="103">
        <f>E63</f>
        <v>21463</v>
      </c>
    </row>
    <row r="63" spans="1:5" ht="22.5" customHeight="1" outlineLevel="6" x14ac:dyDescent="0.25">
      <c r="A63" s="51" t="s">
        <v>154</v>
      </c>
      <c r="B63" s="52" t="s">
        <v>318</v>
      </c>
      <c r="C63" s="52" t="s">
        <v>146</v>
      </c>
      <c r="D63" s="52" t="s">
        <v>8</v>
      </c>
      <c r="E63" s="103">
        <f>E64</f>
        <v>21463</v>
      </c>
    </row>
    <row r="64" spans="1:5" outlineLevel="6" x14ac:dyDescent="0.25">
      <c r="A64" s="51" t="s">
        <v>336</v>
      </c>
      <c r="B64" s="52" t="s">
        <v>318</v>
      </c>
      <c r="C64" s="52" t="s">
        <v>335</v>
      </c>
      <c r="D64" s="52" t="s">
        <v>8</v>
      </c>
      <c r="E64" s="103">
        <f>E65</f>
        <v>21463</v>
      </c>
    </row>
    <row r="65" spans="1:5" ht="75" outlineLevel="6" x14ac:dyDescent="0.25">
      <c r="A65" s="51" t="s">
        <v>517</v>
      </c>
      <c r="B65" s="52" t="s">
        <v>318</v>
      </c>
      <c r="C65" s="52" t="s">
        <v>346</v>
      </c>
      <c r="D65" s="52" t="s">
        <v>8</v>
      </c>
      <c r="E65" s="103">
        <f>E66</f>
        <v>21463</v>
      </c>
    </row>
    <row r="66" spans="1:5" outlineLevel="6" x14ac:dyDescent="0.25">
      <c r="A66" s="51" t="s">
        <v>18</v>
      </c>
      <c r="B66" s="52" t="s">
        <v>318</v>
      </c>
      <c r="C66" s="52" t="s">
        <v>346</v>
      </c>
      <c r="D66" s="52" t="s">
        <v>19</v>
      </c>
      <c r="E66" s="103">
        <f>E67</f>
        <v>21463</v>
      </c>
    </row>
    <row r="67" spans="1:5" ht="19.5" customHeight="1" outlineLevel="6" x14ac:dyDescent="0.25">
      <c r="A67" s="51" t="s">
        <v>20</v>
      </c>
      <c r="B67" s="52" t="s">
        <v>318</v>
      </c>
      <c r="C67" s="52" t="s">
        <v>346</v>
      </c>
      <c r="D67" s="52" t="s">
        <v>21</v>
      </c>
      <c r="E67" s="103">
        <v>21463</v>
      </c>
    </row>
    <row r="68" spans="1:5" ht="37.5" outlineLevel="1" x14ac:dyDescent="0.25">
      <c r="A68" s="51" t="s">
        <v>11</v>
      </c>
      <c r="B68" s="52" t="s">
        <v>12</v>
      </c>
      <c r="C68" s="52" t="s">
        <v>145</v>
      </c>
      <c r="D68" s="52" t="s">
        <v>8</v>
      </c>
      <c r="E68" s="103">
        <f>E69</f>
        <v>9909870.8499999996</v>
      </c>
    </row>
    <row r="69" spans="1:5" outlineLevel="3" x14ac:dyDescent="0.25">
      <c r="A69" s="51" t="s">
        <v>241</v>
      </c>
      <c r="B69" s="52" t="s">
        <v>12</v>
      </c>
      <c r="C69" s="52" t="s">
        <v>146</v>
      </c>
      <c r="D69" s="52" t="s">
        <v>8</v>
      </c>
      <c r="E69" s="103">
        <f>E70+E77+E80+E83</f>
        <v>9909870.8499999996</v>
      </c>
    </row>
    <row r="70" spans="1:5" ht="37.5" outlineLevel="4" x14ac:dyDescent="0.25">
      <c r="A70" s="51" t="s">
        <v>13</v>
      </c>
      <c r="B70" s="52" t="s">
        <v>12</v>
      </c>
      <c r="C70" s="52" t="s">
        <v>147</v>
      </c>
      <c r="D70" s="52" t="s">
        <v>8</v>
      </c>
      <c r="E70" s="103">
        <f>E71+E73+E75</f>
        <v>7653116</v>
      </c>
    </row>
    <row r="71" spans="1:5" ht="56.25" outlineLevel="5" x14ac:dyDescent="0.25">
      <c r="A71" s="51" t="s">
        <v>14</v>
      </c>
      <c r="B71" s="52" t="s">
        <v>12</v>
      </c>
      <c r="C71" s="52" t="s">
        <v>147</v>
      </c>
      <c r="D71" s="52" t="s">
        <v>15</v>
      </c>
      <c r="E71" s="103">
        <f>E72</f>
        <v>7461716</v>
      </c>
    </row>
    <row r="72" spans="1:5" outlineLevel="6" x14ac:dyDescent="0.25">
      <c r="A72" s="51" t="s">
        <v>16</v>
      </c>
      <c r="B72" s="52" t="s">
        <v>12</v>
      </c>
      <c r="C72" s="52" t="s">
        <v>147</v>
      </c>
      <c r="D72" s="52" t="s">
        <v>17</v>
      </c>
      <c r="E72" s="103">
        <v>7461716</v>
      </c>
    </row>
    <row r="73" spans="1:5" outlineLevel="5" x14ac:dyDescent="0.25">
      <c r="A73" s="51" t="s">
        <v>18</v>
      </c>
      <c r="B73" s="52" t="s">
        <v>12</v>
      </c>
      <c r="C73" s="52" t="s">
        <v>147</v>
      </c>
      <c r="D73" s="52" t="s">
        <v>19</v>
      </c>
      <c r="E73" s="103">
        <f>E74</f>
        <v>190400</v>
      </c>
    </row>
    <row r="74" spans="1:5" ht="20.25" customHeight="1" outlineLevel="6" x14ac:dyDescent="0.25">
      <c r="A74" s="51" t="s">
        <v>20</v>
      </c>
      <c r="B74" s="52" t="s">
        <v>12</v>
      </c>
      <c r="C74" s="52" t="s">
        <v>147</v>
      </c>
      <c r="D74" s="52" t="s">
        <v>21</v>
      </c>
      <c r="E74" s="103">
        <v>190400</v>
      </c>
    </row>
    <row r="75" spans="1:5" outlineLevel="5" x14ac:dyDescent="0.25">
      <c r="A75" s="51" t="s">
        <v>22</v>
      </c>
      <c r="B75" s="52" t="s">
        <v>12</v>
      </c>
      <c r="C75" s="52" t="s">
        <v>147</v>
      </c>
      <c r="D75" s="52" t="s">
        <v>23</v>
      </c>
      <c r="E75" s="103">
        <f>E76</f>
        <v>1000</v>
      </c>
    </row>
    <row r="76" spans="1:5" outlineLevel="6" x14ac:dyDescent="0.25">
      <c r="A76" s="51" t="s">
        <v>24</v>
      </c>
      <c r="B76" s="52" t="s">
        <v>12</v>
      </c>
      <c r="C76" s="52" t="s">
        <v>147</v>
      </c>
      <c r="D76" s="52" t="s">
        <v>25</v>
      </c>
      <c r="E76" s="103">
        <v>1000</v>
      </c>
    </row>
    <row r="77" spans="1:5" ht="37.5" outlineLevel="6" x14ac:dyDescent="0.25">
      <c r="A77" s="51" t="s">
        <v>711</v>
      </c>
      <c r="B77" s="52" t="s">
        <v>12</v>
      </c>
      <c r="C77" s="52" t="s">
        <v>714</v>
      </c>
      <c r="D77" s="52" t="s">
        <v>8</v>
      </c>
      <c r="E77" s="103">
        <f>E78</f>
        <v>10000</v>
      </c>
    </row>
    <row r="78" spans="1:5" outlineLevel="6" x14ac:dyDescent="0.25">
      <c r="A78" s="51" t="s">
        <v>18</v>
      </c>
      <c r="B78" s="52" t="s">
        <v>12</v>
      </c>
      <c r="C78" s="52" t="s">
        <v>714</v>
      </c>
      <c r="D78" s="52" t="s">
        <v>19</v>
      </c>
      <c r="E78" s="103">
        <f>E79</f>
        <v>10000</v>
      </c>
    </row>
    <row r="79" spans="1:5" ht="20.25" customHeight="1" outlineLevel="6" x14ac:dyDescent="0.25">
      <c r="A79" s="51" t="s">
        <v>20</v>
      </c>
      <c r="B79" s="52" t="s">
        <v>12</v>
      </c>
      <c r="C79" s="52" t="s">
        <v>714</v>
      </c>
      <c r="D79" s="52" t="s">
        <v>21</v>
      </c>
      <c r="E79" s="103">
        <v>10000</v>
      </c>
    </row>
    <row r="80" spans="1:5" outlineLevel="4" x14ac:dyDescent="0.25">
      <c r="A80" s="51" t="s">
        <v>242</v>
      </c>
      <c r="B80" s="52" t="s">
        <v>12</v>
      </c>
      <c r="C80" s="52" t="s">
        <v>167</v>
      </c>
      <c r="D80" s="52" t="s">
        <v>8</v>
      </c>
      <c r="E80" s="103">
        <f>E81</f>
        <v>1482979</v>
      </c>
    </row>
    <row r="81" spans="1:5" ht="56.25" outlineLevel="5" x14ac:dyDescent="0.25">
      <c r="A81" s="51" t="s">
        <v>14</v>
      </c>
      <c r="B81" s="52" t="s">
        <v>12</v>
      </c>
      <c r="C81" s="52" t="s">
        <v>167</v>
      </c>
      <c r="D81" s="52" t="s">
        <v>15</v>
      </c>
      <c r="E81" s="103">
        <f>E82</f>
        <v>1482979</v>
      </c>
    </row>
    <row r="82" spans="1:5" outlineLevel="6" x14ac:dyDescent="0.25">
      <c r="A82" s="51" t="s">
        <v>16</v>
      </c>
      <c r="B82" s="52" t="s">
        <v>12</v>
      </c>
      <c r="C82" s="52" t="s">
        <v>167</v>
      </c>
      <c r="D82" s="52" t="s">
        <v>17</v>
      </c>
      <c r="E82" s="103">
        <v>1482979</v>
      </c>
    </row>
    <row r="83" spans="1:5" outlineLevel="4" x14ac:dyDescent="0.25">
      <c r="A83" s="51" t="s">
        <v>44</v>
      </c>
      <c r="B83" s="52" t="s">
        <v>12</v>
      </c>
      <c r="C83" s="52" t="s">
        <v>151</v>
      </c>
      <c r="D83" s="52" t="s">
        <v>8</v>
      </c>
      <c r="E83" s="103">
        <f>E84</f>
        <v>763775.85</v>
      </c>
    </row>
    <row r="84" spans="1:5" ht="56.25" outlineLevel="5" x14ac:dyDescent="0.25">
      <c r="A84" s="51" t="s">
        <v>14</v>
      </c>
      <c r="B84" s="52" t="s">
        <v>12</v>
      </c>
      <c r="C84" s="52" t="s">
        <v>151</v>
      </c>
      <c r="D84" s="52" t="s">
        <v>15</v>
      </c>
      <c r="E84" s="103">
        <f>E85</f>
        <v>763775.85</v>
      </c>
    </row>
    <row r="85" spans="1:5" outlineLevel="6" x14ac:dyDescent="0.25">
      <c r="A85" s="51" t="s">
        <v>16</v>
      </c>
      <c r="B85" s="52" t="s">
        <v>12</v>
      </c>
      <c r="C85" s="52" t="s">
        <v>151</v>
      </c>
      <c r="D85" s="52" t="s">
        <v>17</v>
      </c>
      <c r="E85" s="103">
        <v>763775.85</v>
      </c>
    </row>
    <row r="86" spans="1:5" outlineLevel="6" x14ac:dyDescent="0.25">
      <c r="A86" s="51" t="s">
        <v>660</v>
      </c>
      <c r="B86" s="52" t="s">
        <v>661</v>
      </c>
      <c r="C86" s="52" t="s">
        <v>145</v>
      </c>
      <c r="D86" s="52" t="s">
        <v>8</v>
      </c>
      <c r="E86" s="103">
        <f>E87</f>
        <v>16878110.16</v>
      </c>
    </row>
    <row r="87" spans="1:5" ht="18.75" customHeight="1" outlineLevel="6" x14ac:dyDescent="0.25">
      <c r="A87" s="51" t="s">
        <v>154</v>
      </c>
      <c r="B87" s="52" t="s">
        <v>661</v>
      </c>
      <c r="C87" s="52" t="s">
        <v>146</v>
      </c>
      <c r="D87" s="52" t="s">
        <v>8</v>
      </c>
      <c r="E87" s="103">
        <f>E88</f>
        <v>16878110.16</v>
      </c>
    </row>
    <row r="88" spans="1:5" outlineLevel="6" x14ac:dyDescent="0.25">
      <c r="A88" s="51" t="s">
        <v>376</v>
      </c>
      <c r="B88" s="52" t="s">
        <v>661</v>
      </c>
      <c r="C88" s="52" t="s">
        <v>377</v>
      </c>
      <c r="D88" s="52" t="s">
        <v>8</v>
      </c>
      <c r="E88" s="103">
        <f>E89</f>
        <v>16878110.16</v>
      </c>
    </row>
    <row r="89" spans="1:5" outlineLevel="6" x14ac:dyDescent="0.25">
      <c r="A89" s="51" t="s">
        <v>22</v>
      </c>
      <c r="B89" s="52" t="s">
        <v>661</v>
      </c>
      <c r="C89" s="52" t="s">
        <v>377</v>
      </c>
      <c r="D89" s="52" t="s">
        <v>23</v>
      </c>
      <c r="E89" s="103">
        <f>E90</f>
        <v>16878110.16</v>
      </c>
    </row>
    <row r="90" spans="1:5" outlineLevel="6" x14ac:dyDescent="0.25">
      <c r="A90" s="51" t="s">
        <v>662</v>
      </c>
      <c r="B90" s="52" t="s">
        <v>661</v>
      </c>
      <c r="C90" s="52" t="s">
        <v>377</v>
      </c>
      <c r="D90" s="52" t="s">
        <v>663</v>
      </c>
      <c r="E90" s="103">
        <v>16878110.16</v>
      </c>
    </row>
    <row r="91" spans="1:5" outlineLevel="1" x14ac:dyDescent="0.25">
      <c r="A91" s="51" t="s">
        <v>26</v>
      </c>
      <c r="B91" s="52" t="s">
        <v>27</v>
      </c>
      <c r="C91" s="52" t="s">
        <v>145</v>
      </c>
      <c r="D91" s="52" t="s">
        <v>8</v>
      </c>
      <c r="E91" s="103">
        <f>E92+E109+E114+E122+E129</f>
        <v>73270780.010000005</v>
      </c>
    </row>
    <row r="92" spans="1:5" ht="37.5" outlineLevel="2" x14ac:dyDescent="0.25">
      <c r="A92" s="96" t="s">
        <v>474</v>
      </c>
      <c r="B92" s="72" t="s">
        <v>27</v>
      </c>
      <c r="C92" s="72" t="s">
        <v>148</v>
      </c>
      <c r="D92" s="72" t="s">
        <v>8</v>
      </c>
      <c r="E92" s="103">
        <f>E93+E97+E105</f>
        <v>18155679.740000002</v>
      </c>
    </row>
    <row r="93" spans="1:5" ht="37.5" outlineLevel="3" x14ac:dyDescent="0.25">
      <c r="A93" s="51" t="s">
        <v>258</v>
      </c>
      <c r="B93" s="52" t="s">
        <v>27</v>
      </c>
      <c r="C93" s="52" t="s">
        <v>400</v>
      </c>
      <c r="D93" s="52" t="s">
        <v>8</v>
      </c>
      <c r="E93" s="103">
        <f>E94</f>
        <v>127300</v>
      </c>
    </row>
    <row r="94" spans="1:5" outlineLevel="4" x14ac:dyDescent="0.25">
      <c r="A94" s="51" t="s">
        <v>413</v>
      </c>
      <c r="B94" s="52" t="s">
        <v>27</v>
      </c>
      <c r="C94" s="52" t="s">
        <v>414</v>
      </c>
      <c r="D94" s="52" t="s">
        <v>8</v>
      </c>
      <c r="E94" s="103">
        <f>E95</f>
        <v>127300</v>
      </c>
    </row>
    <row r="95" spans="1:5" outlineLevel="5" x14ac:dyDescent="0.25">
      <c r="A95" s="51" t="s">
        <v>18</v>
      </c>
      <c r="B95" s="52" t="s">
        <v>27</v>
      </c>
      <c r="C95" s="52" t="s">
        <v>414</v>
      </c>
      <c r="D95" s="52" t="s">
        <v>19</v>
      </c>
      <c r="E95" s="103">
        <f>E96</f>
        <v>127300</v>
      </c>
    </row>
    <row r="96" spans="1:5" ht="20.25" customHeight="1" outlineLevel="6" x14ac:dyDescent="0.25">
      <c r="A96" s="51" t="s">
        <v>20</v>
      </c>
      <c r="B96" s="52" t="s">
        <v>27</v>
      </c>
      <c r="C96" s="52" t="s">
        <v>414</v>
      </c>
      <c r="D96" s="52" t="s">
        <v>21</v>
      </c>
      <c r="E96" s="103">
        <v>127300</v>
      </c>
    </row>
    <row r="97" spans="1:5" ht="18" customHeight="1" outlineLevel="6" x14ac:dyDescent="0.25">
      <c r="A97" s="51" t="s">
        <v>260</v>
      </c>
      <c r="B97" s="52" t="s">
        <v>27</v>
      </c>
      <c r="C97" s="52" t="s">
        <v>276</v>
      </c>
      <c r="D97" s="52" t="s">
        <v>8</v>
      </c>
      <c r="E97" s="103">
        <f>E98</f>
        <v>16528379.74</v>
      </c>
    </row>
    <row r="98" spans="1:5" ht="37.5" outlineLevel="4" x14ac:dyDescent="0.25">
      <c r="A98" s="51" t="s">
        <v>46</v>
      </c>
      <c r="B98" s="52" t="s">
        <v>27</v>
      </c>
      <c r="C98" s="52" t="s">
        <v>152</v>
      </c>
      <c r="D98" s="52" t="s">
        <v>8</v>
      </c>
      <c r="E98" s="103">
        <f>E99+E101+E103</f>
        <v>16528379.74</v>
      </c>
    </row>
    <row r="99" spans="1:5" ht="56.25" outlineLevel="5" x14ac:dyDescent="0.25">
      <c r="A99" s="51" t="s">
        <v>14</v>
      </c>
      <c r="B99" s="52" t="s">
        <v>27</v>
      </c>
      <c r="C99" s="52" t="s">
        <v>152</v>
      </c>
      <c r="D99" s="52" t="s">
        <v>15</v>
      </c>
      <c r="E99" s="103">
        <f>E100</f>
        <v>7471287</v>
      </c>
    </row>
    <row r="100" spans="1:5" outlineLevel="6" x14ac:dyDescent="0.25">
      <c r="A100" s="51" t="s">
        <v>47</v>
      </c>
      <c r="B100" s="52" t="s">
        <v>27</v>
      </c>
      <c r="C100" s="52" t="s">
        <v>152</v>
      </c>
      <c r="D100" s="52" t="s">
        <v>48</v>
      </c>
      <c r="E100" s="103">
        <v>7471287</v>
      </c>
    </row>
    <row r="101" spans="1:5" outlineLevel="5" x14ac:dyDescent="0.25">
      <c r="A101" s="51" t="s">
        <v>18</v>
      </c>
      <c r="B101" s="52" t="s">
        <v>27</v>
      </c>
      <c r="C101" s="52" t="s">
        <v>152</v>
      </c>
      <c r="D101" s="52" t="s">
        <v>19</v>
      </c>
      <c r="E101" s="103">
        <f>E102</f>
        <v>8407922.7400000002</v>
      </c>
    </row>
    <row r="102" spans="1:5" ht="20.25" customHeight="1" outlineLevel="6" x14ac:dyDescent="0.25">
      <c r="A102" s="51" t="s">
        <v>20</v>
      </c>
      <c r="B102" s="52" t="s">
        <v>27</v>
      </c>
      <c r="C102" s="52" t="s">
        <v>152</v>
      </c>
      <c r="D102" s="52" t="s">
        <v>21</v>
      </c>
      <c r="E102" s="103">
        <v>8407922.7400000002</v>
      </c>
    </row>
    <row r="103" spans="1:5" outlineLevel="5" x14ac:dyDescent="0.25">
      <c r="A103" s="51" t="s">
        <v>22</v>
      </c>
      <c r="B103" s="52" t="s">
        <v>27</v>
      </c>
      <c r="C103" s="52" t="s">
        <v>152</v>
      </c>
      <c r="D103" s="52" t="s">
        <v>23</v>
      </c>
      <c r="E103" s="103">
        <f>E104</f>
        <v>649170</v>
      </c>
    </row>
    <row r="104" spans="1:5" outlineLevel="6" x14ac:dyDescent="0.25">
      <c r="A104" s="51" t="s">
        <v>24</v>
      </c>
      <c r="B104" s="52" t="s">
        <v>27</v>
      </c>
      <c r="C104" s="52" t="s">
        <v>152</v>
      </c>
      <c r="D104" s="52" t="s">
        <v>25</v>
      </c>
      <c r="E104" s="103">
        <v>649170</v>
      </c>
    </row>
    <row r="105" spans="1:5" outlineLevel="6" x14ac:dyDescent="0.25">
      <c r="A105" s="53" t="s">
        <v>668</v>
      </c>
      <c r="B105" s="52" t="s">
        <v>27</v>
      </c>
      <c r="C105" s="52" t="s">
        <v>329</v>
      </c>
      <c r="D105" s="52" t="s">
        <v>8</v>
      </c>
      <c r="E105" s="103">
        <f>E106</f>
        <v>1500000</v>
      </c>
    </row>
    <row r="106" spans="1:5" outlineLevel="6" x14ac:dyDescent="0.25">
      <c r="A106" s="53" t="s">
        <v>669</v>
      </c>
      <c r="B106" s="52" t="s">
        <v>27</v>
      </c>
      <c r="C106" s="52" t="s">
        <v>670</v>
      </c>
      <c r="D106" s="52" t="s">
        <v>8</v>
      </c>
      <c r="E106" s="103">
        <f>E107</f>
        <v>1500000</v>
      </c>
    </row>
    <row r="107" spans="1:5" outlineLevel="6" x14ac:dyDescent="0.25">
      <c r="A107" s="51" t="s">
        <v>18</v>
      </c>
      <c r="B107" s="52" t="s">
        <v>27</v>
      </c>
      <c r="C107" s="52" t="s">
        <v>670</v>
      </c>
      <c r="D107" s="52" t="s">
        <v>19</v>
      </c>
      <c r="E107" s="103">
        <f>E108</f>
        <v>1500000</v>
      </c>
    </row>
    <row r="108" spans="1:5" ht="21" customHeight="1" outlineLevel="6" x14ac:dyDescent="0.25">
      <c r="A108" s="51" t="s">
        <v>20</v>
      </c>
      <c r="B108" s="52" t="s">
        <v>27</v>
      </c>
      <c r="C108" s="52" t="s">
        <v>670</v>
      </c>
      <c r="D108" s="52" t="s">
        <v>21</v>
      </c>
      <c r="E108" s="103">
        <v>1500000</v>
      </c>
    </row>
    <row r="109" spans="1:5" ht="37.5" outlineLevel="6" x14ac:dyDescent="0.25">
      <c r="A109" s="96" t="s">
        <v>543</v>
      </c>
      <c r="B109" s="72" t="s">
        <v>27</v>
      </c>
      <c r="C109" s="72" t="s">
        <v>153</v>
      </c>
      <c r="D109" s="72" t="s">
        <v>8</v>
      </c>
      <c r="E109" s="103">
        <f>E110</f>
        <v>188250</v>
      </c>
    </row>
    <row r="110" spans="1:5" outlineLevel="6" x14ac:dyDescent="0.25">
      <c r="A110" s="51" t="s">
        <v>415</v>
      </c>
      <c r="B110" s="52" t="s">
        <v>27</v>
      </c>
      <c r="C110" s="52" t="s">
        <v>278</v>
      </c>
      <c r="D110" s="52" t="s">
        <v>8</v>
      </c>
      <c r="E110" s="103">
        <f>E111</f>
        <v>188250</v>
      </c>
    </row>
    <row r="111" spans="1:5" outlineLevel="6" x14ac:dyDescent="0.25">
      <c r="A111" s="51" t="s">
        <v>416</v>
      </c>
      <c r="B111" s="52" t="s">
        <v>27</v>
      </c>
      <c r="C111" s="52" t="s">
        <v>417</v>
      </c>
      <c r="D111" s="52" t="s">
        <v>8</v>
      </c>
      <c r="E111" s="103">
        <f>E112</f>
        <v>188250</v>
      </c>
    </row>
    <row r="112" spans="1:5" outlineLevel="6" x14ac:dyDescent="0.25">
      <c r="A112" s="51" t="s">
        <v>18</v>
      </c>
      <c r="B112" s="52" t="s">
        <v>27</v>
      </c>
      <c r="C112" s="52" t="s">
        <v>417</v>
      </c>
      <c r="D112" s="52" t="s">
        <v>19</v>
      </c>
      <c r="E112" s="103">
        <f>E113</f>
        <v>188250</v>
      </c>
    </row>
    <row r="113" spans="1:5" ht="20.25" customHeight="1" outlineLevel="6" x14ac:dyDescent="0.25">
      <c r="A113" s="51" t="s">
        <v>20</v>
      </c>
      <c r="B113" s="52" t="s">
        <v>27</v>
      </c>
      <c r="C113" s="52" t="s">
        <v>417</v>
      </c>
      <c r="D113" s="52" t="s">
        <v>21</v>
      </c>
      <c r="E113" s="103">
        <v>188250</v>
      </c>
    </row>
    <row r="114" spans="1:5" ht="37.5" outlineLevel="6" x14ac:dyDescent="0.25">
      <c r="A114" s="96" t="s">
        <v>544</v>
      </c>
      <c r="B114" s="72" t="s">
        <v>27</v>
      </c>
      <c r="C114" s="72" t="s">
        <v>402</v>
      </c>
      <c r="D114" s="72" t="s">
        <v>8</v>
      </c>
      <c r="E114" s="103">
        <f>E115</f>
        <v>1736708</v>
      </c>
    </row>
    <row r="115" spans="1:5" ht="20.25" customHeight="1" outlineLevel="6" x14ac:dyDescent="0.25">
      <c r="A115" s="54" t="s">
        <v>418</v>
      </c>
      <c r="B115" s="52" t="s">
        <v>27</v>
      </c>
      <c r="C115" s="52" t="s">
        <v>404</v>
      </c>
      <c r="D115" s="52" t="s">
        <v>8</v>
      </c>
      <c r="E115" s="103">
        <f>E116+E119</f>
        <v>1736708</v>
      </c>
    </row>
    <row r="116" spans="1:5" ht="37.5" outlineLevel="6" x14ac:dyDescent="0.25">
      <c r="A116" s="54" t="s">
        <v>419</v>
      </c>
      <c r="B116" s="52" t="s">
        <v>27</v>
      </c>
      <c r="C116" s="52" t="s">
        <v>420</v>
      </c>
      <c r="D116" s="52" t="s">
        <v>8</v>
      </c>
      <c r="E116" s="103">
        <f>E117</f>
        <v>1696138</v>
      </c>
    </row>
    <row r="117" spans="1:5" outlineLevel="6" x14ac:dyDescent="0.25">
      <c r="A117" s="51" t="s">
        <v>18</v>
      </c>
      <c r="B117" s="52" t="s">
        <v>27</v>
      </c>
      <c r="C117" s="52" t="s">
        <v>420</v>
      </c>
      <c r="D117" s="52" t="s">
        <v>19</v>
      </c>
      <c r="E117" s="103">
        <f>E118</f>
        <v>1696138</v>
      </c>
    </row>
    <row r="118" spans="1:5" ht="21.75" customHeight="1" outlineLevel="6" x14ac:dyDescent="0.25">
      <c r="A118" s="51" t="s">
        <v>20</v>
      </c>
      <c r="B118" s="52" t="s">
        <v>27</v>
      </c>
      <c r="C118" s="52" t="s">
        <v>420</v>
      </c>
      <c r="D118" s="52" t="s">
        <v>21</v>
      </c>
      <c r="E118" s="103">
        <v>1696138</v>
      </c>
    </row>
    <row r="119" spans="1:5" ht="21" customHeight="1" outlineLevel="6" x14ac:dyDescent="0.25">
      <c r="A119" s="54" t="s">
        <v>421</v>
      </c>
      <c r="B119" s="52" t="s">
        <v>27</v>
      </c>
      <c r="C119" s="52" t="s">
        <v>405</v>
      </c>
      <c r="D119" s="52" t="s">
        <v>8</v>
      </c>
      <c r="E119" s="103">
        <f>E120</f>
        <v>40570</v>
      </c>
    </row>
    <row r="120" spans="1:5" ht="21" customHeight="1" outlineLevel="6" x14ac:dyDescent="0.25">
      <c r="A120" s="51" t="s">
        <v>18</v>
      </c>
      <c r="B120" s="52" t="s">
        <v>27</v>
      </c>
      <c r="C120" s="52" t="s">
        <v>405</v>
      </c>
      <c r="D120" s="52" t="s">
        <v>19</v>
      </c>
      <c r="E120" s="103">
        <f>E121</f>
        <v>40570</v>
      </c>
    </row>
    <row r="121" spans="1:5" ht="21" customHeight="1" outlineLevel="6" x14ac:dyDescent="0.25">
      <c r="A121" s="51" t="s">
        <v>20</v>
      </c>
      <c r="B121" s="52" t="s">
        <v>27</v>
      </c>
      <c r="C121" s="52" t="s">
        <v>405</v>
      </c>
      <c r="D121" s="52" t="s">
        <v>21</v>
      </c>
      <c r="E121" s="103">
        <v>40570</v>
      </c>
    </row>
    <row r="122" spans="1:5" ht="37.5" outlineLevel="6" x14ac:dyDescent="0.25">
      <c r="A122" s="96" t="s">
        <v>475</v>
      </c>
      <c r="B122" s="72" t="s">
        <v>27</v>
      </c>
      <c r="C122" s="72" t="s">
        <v>422</v>
      </c>
      <c r="D122" s="72" t="s">
        <v>8</v>
      </c>
      <c r="E122" s="103">
        <f>E123</f>
        <v>11256953.49</v>
      </c>
    </row>
    <row r="123" spans="1:5" ht="37.5" outlineLevel="6" x14ac:dyDescent="0.25">
      <c r="A123" s="51" t="s">
        <v>259</v>
      </c>
      <c r="B123" s="52" t="s">
        <v>27</v>
      </c>
      <c r="C123" s="52" t="s">
        <v>423</v>
      </c>
      <c r="D123" s="52" t="s">
        <v>8</v>
      </c>
      <c r="E123" s="103">
        <f>E124</f>
        <v>11256953.49</v>
      </c>
    </row>
    <row r="124" spans="1:5" ht="37.5" customHeight="1" outlineLevel="6" x14ac:dyDescent="0.25">
      <c r="A124" s="51" t="s">
        <v>45</v>
      </c>
      <c r="B124" s="52" t="s">
        <v>27</v>
      </c>
      <c r="C124" s="52" t="s">
        <v>424</v>
      </c>
      <c r="D124" s="52" t="s">
        <v>8</v>
      </c>
      <c r="E124" s="103">
        <f>E125+E127</f>
        <v>11256953.49</v>
      </c>
    </row>
    <row r="125" spans="1:5" outlineLevel="6" x14ac:dyDescent="0.25">
      <c r="A125" s="51" t="s">
        <v>18</v>
      </c>
      <c r="B125" s="52" t="s">
        <v>27</v>
      </c>
      <c r="C125" s="52" t="s">
        <v>424</v>
      </c>
      <c r="D125" s="52" t="s">
        <v>19</v>
      </c>
      <c r="E125" s="103">
        <f>E126</f>
        <v>11049173.49</v>
      </c>
    </row>
    <row r="126" spans="1:5" ht="18.75" customHeight="1" outlineLevel="6" x14ac:dyDescent="0.25">
      <c r="A126" s="51" t="s">
        <v>20</v>
      </c>
      <c r="B126" s="52" t="s">
        <v>27</v>
      </c>
      <c r="C126" s="52" t="s">
        <v>424</v>
      </c>
      <c r="D126" s="52" t="s">
        <v>21</v>
      </c>
      <c r="E126" s="103">
        <v>11049173.49</v>
      </c>
    </row>
    <row r="127" spans="1:5" outlineLevel="6" x14ac:dyDescent="0.25">
      <c r="A127" s="51" t="s">
        <v>22</v>
      </c>
      <c r="B127" s="52" t="s">
        <v>27</v>
      </c>
      <c r="C127" s="52" t="s">
        <v>424</v>
      </c>
      <c r="D127" s="52" t="s">
        <v>23</v>
      </c>
      <c r="E127" s="103">
        <f>E128</f>
        <v>207780</v>
      </c>
    </row>
    <row r="128" spans="1:5" outlineLevel="6" x14ac:dyDescent="0.25">
      <c r="A128" s="51" t="s">
        <v>24</v>
      </c>
      <c r="B128" s="52" t="s">
        <v>27</v>
      </c>
      <c r="C128" s="52" t="s">
        <v>424</v>
      </c>
      <c r="D128" s="52" t="s">
        <v>25</v>
      </c>
      <c r="E128" s="103">
        <v>207780</v>
      </c>
    </row>
    <row r="129" spans="1:5" outlineLevel="2" x14ac:dyDescent="0.25">
      <c r="A129" s="51" t="s">
        <v>241</v>
      </c>
      <c r="B129" s="52" t="s">
        <v>27</v>
      </c>
      <c r="C129" s="52" t="s">
        <v>146</v>
      </c>
      <c r="D129" s="52" t="s">
        <v>8</v>
      </c>
      <c r="E129" s="103">
        <f>E130+E133+E140+E143+E146+E149+E152+E156</f>
        <v>41933188.780000001</v>
      </c>
    </row>
    <row r="130" spans="1:5" outlineLevel="2" x14ac:dyDescent="0.25">
      <c r="A130" s="51" t="s">
        <v>376</v>
      </c>
      <c r="B130" s="52" t="s">
        <v>27</v>
      </c>
      <c r="C130" s="52" t="s">
        <v>377</v>
      </c>
      <c r="D130" s="52" t="s">
        <v>8</v>
      </c>
      <c r="E130" s="103">
        <f>E131</f>
        <v>10841.2</v>
      </c>
    </row>
    <row r="131" spans="1:5" outlineLevel="2" x14ac:dyDescent="0.25">
      <c r="A131" s="51" t="s">
        <v>18</v>
      </c>
      <c r="B131" s="52" t="s">
        <v>27</v>
      </c>
      <c r="C131" s="52" t="s">
        <v>377</v>
      </c>
      <c r="D131" s="52" t="s">
        <v>19</v>
      </c>
      <c r="E131" s="103">
        <f>E132</f>
        <v>10841.2</v>
      </c>
    </row>
    <row r="132" spans="1:5" ht="21.75" customHeight="1" outlineLevel="2" x14ac:dyDescent="0.25">
      <c r="A132" s="51" t="s">
        <v>20</v>
      </c>
      <c r="B132" s="52" t="s">
        <v>27</v>
      </c>
      <c r="C132" s="52" t="s">
        <v>377</v>
      </c>
      <c r="D132" s="52" t="s">
        <v>21</v>
      </c>
      <c r="E132" s="103">
        <v>10841.2</v>
      </c>
    </row>
    <row r="133" spans="1:5" ht="37.5" outlineLevel="4" x14ac:dyDescent="0.25">
      <c r="A133" s="51" t="s">
        <v>13</v>
      </c>
      <c r="B133" s="52" t="s">
        <v>27</v>
      </c>
      <c r="C133" s="52" t="s">
        <v>147</v>
      </c>
      <c r="D133" s="52" t="s">
        <v>8</v>
      </c>
      <c r="E133" s="103">
        <f>E134+E136+E138</f>
        <v>21748018.359999999</v>
      </c>
    </row>
    <row r="134" spans="1:5" ht="56.25" outlineLevel="5" x14ac:dyDescent="0.25">
      <c r="A134" s="51" t="s">
        <v>14</v>
      </c>
      <c r="B134" s="52" t="s">
        <v>27</v>
      </c>
      <c r="C134" s="52" t="s">
        <v>147</v>
      </c>
      <c r="D134" s="52" t="s">
        <v>15</v>
      </c>
      <c r="E134" s="103">
        <f>E135</f>
        <v>21720018.359999999</v>
      </c>
    </row>
    <row r="135" spans="1:5" outlineLevel="6" x14ac:dyDescent="0.25">
      <c r="A135" s="51" t="s">
        <v>16</v>
      </c>
      <c r="B135" s="52" t="s">
        <v>27</v>
      </c>
      <c r="C135" s="52" t="s">
        <v>147</v>
      </c>
      <c r="D135" s="52" t="s">
        <v>17</v>
      </c>
      <c r="E135" s="103">
        <v>21720018.359999999</v>
      </c>
    </row>
    <row r="136" spans="1:5" outlineLevel="6" x14ac:dyDescent="0.25">
      <c r="A136" s="51" t="s">
        <v>18</v>
      </c>
      <c r="B136" s="52" t="s">
        <v>27</v>
      </c>
      <c r="C136" s="52" t="s">
        <v>147</v>
      </c>
      <c r="D136" s="52" t="s">
        <v>19</v>
      </c>
      <c r="E136" s="103">
        <f>E137</f>
        <v>20000</v>
      </c>
    </row>
    <row r="137" spans="1:5" ht="21" customHeight="1" outlineLevel="6" x14ac:dyDescent="0.25">
      <c r="A137" s="51" t="s">
        <v>20</v>
      </c>
      <c r="B137" s="52" t="s">
        <v>27</v>
      </c>
      <c r="C137" s="52" t="s">
        <v>147</v>
      </c>
      <c r="D137" s="52" t="s">
        <v>21</v>
      </c>
      <c r="E137" s="103">
        <v>20000</v>
      </c>
    </row>
    <row r="138" spans="1:5" outlineLevel="6" x14ac:dyDescent="0.25">
      <c r="A138" s="51" t="s">
        <v>103</v>
      </c>
      <c r="B138" s="52" t="s">
        <v>27</v>
      </c>
      <c r="C138" s="52" t="s">
        <v>147</v>
      </c>
      <c r="D138" s="52" t="s">
        <v>104</v>
      </c>
      <c r="E138" s="103">
        <f>E139</f>
        <v>8000</v>
      </c>
    </row>
    <row r="139" spans="1:5" outlineLevel="6" x14ac:dyDescent="0.25">
      <c r="A139" s="51" t="s">
        <v>110</v>
      </c>
      <c r="B139" s="52" t="s">
        <v>27</v>
      </c>
      <c r="C139" s="52" t="s">
        <v>147</v>
      </c>
      <c r="D139" s="52" t="s">
        <v>111</v>
      </c>
      <c r="E139" s="103">
        <v>8000</v>
      </c>
    </row>
    <row r="140" spans="1:5" ht="37.5" outlineLevel="6" x14ac:dyDescent="0.25">
      <c r="A140" s="51" t="s">
        <v>711</v>
      </c>
      <c r="B140" s="52" t="s">
        <v>27</v>
      </c>
      <c r="C140" s="52" t="s">
        <v>714</v>
      </c>
      <c r="D140" s="52" t="s">
        <v>8</v>
      </c>
      <c r="E140" s="103">
        <f>E141</f>
        <v>10000</v>
      </c>
    </row>
    <row r="141" spans="1:5" outlineLevel="6" x14ac:dyDescent="0.25">
      <c r="A141" s="51" t="s">
        <v>22</v>
      </c>
      <c r="B141" s="52" t="s">
        <v>27</v>
      </c>
      <c r="C141" s="52" t="s">
        <v>714</v>
      </c>
      <c r="D141" s="52" t="s">
        <v>23</v>
      </c>
      <c r="E141" s="103">
        <f>E142</f>
        <v>10000</v>
      </c>
    </row>
    <row r="142" spans="1:5" ht="19.5" customHeight="1" outlineLevel="6" x14ac:dyDescent="0.25">
      <c r="A142" s="51" t="s">
        <v>664</v>
      </c>
      <c r="B142" s="52" t="s">
        <v>27</v>
      </c>
      <c r="C142" s="52" t="s">
        <v>714</v>
      </c>
      <c r="D142" s="52" t="s">
        <v>25</v>
      </c>
      <c r="E142" s="103">
        <v>10000</v>
      </c>
    </row>
    <row r="143" spans="1:5" ht="20.25" customHeight="1" outlineLevel="6" x14ac:dyDescent="0.25">
      <c r="A143" s="51" t="s">
        <v>295</v>
      </c>
      <c r="B143" s="52" t="s">
        <v>27</v>
      </c>
      <c r="C143" s="52" t="s">
        <v>296</v>
      </c>
      <c r="D143" s="52" t="s">
        <v>8</v>
      </c>
      <c r="E143" s="103">
        <f>E144</f>
        <v>178000</v>
      </c>
    </row>
    <row r="144" spans="1:5" outlineLevel="6" x14ac:dyDescent="0.25">
      <c r="A144" s="51" t="s">
        <v>18</v>
      </c>
      <c r="B144" s="52" t="s">
        <v>27</v>
      </c>
      <c r="C144" s="52" t="s">
        <v>296</v>
      </c>
      <c r="D144" s="52" t="s">
        <v>19</v>
      </c>
      <c r="E144" s="103">
        <f>E145</f>
        <v>178000</v>
      </c>
    </row>
    <row r="145" spans="1:5" ht="20.25" customHeight="1" outlineLevel="6" x14ac:dyDescent="0.25">
      <c r="A145" s="51" t="s">
        <v>20</v>
      </c>
      <c r="B145" s="52" t="s">
        <v>27</v>
      </c>
      <c r="C145" s="52" t="s">
        <v>296</v>
      </c>
      <c r="D145" s="52" t="s">
        <v>21</v>
      </c>
      <c r="E145" s="103">
        <v>178000</v>
      </c>
    </row>
    <row r="146" spans="1:5" outlineLevel="6" x14ac:dyDescent="0.25">
      <c r="A146" s="51" t="s">
        <v>325</v>
      </c>
      <c r="B146" s="52" t="s">
        <v>27</v>
      </c>
      <c r="C146" s="52" t="s">
        <v>328</v>
      </c>
      <c r="D146" s="52" t="s">
        <v>8</v>
      </c>
      <c r="E146" s="103">
        <f>E147</f>
        <v>50433</v>
      </c>
    </row>
    <row r="147" spans="1:5" outlineLevel="6" x14ac:dyDescent="0.25">
      <c r="A147" s="51" t="s">
        <v>18</v>
      </c>
      <c r="B147" s="52" t="s">
        <v>27</v>
      </c>
      <c r="C147" s="52" t="s">
        <v>328</v>
      </c>
      <c r="D147" s="52" t="s">
        <v>19</v>
      </c>
      <c r="E147" s="103">
        <f>E148</f>
        <v>50433</v>
      </c>
    </row>
    <row r="148" spans="1:5" ht="20.25" customHeight="1" outlineLevel="6" x14ac:dyDescent="0.25">
      <c r="A148" s="51" t="s">
        <v>20</v>
      </c>
      <c r="B148" s="52" t="s">
        <v>27</v>
      </c>
      <c r="C148" s="52" t="s">
        <v>328</v>
      </c>
      <c r="D148" s="52" t="s">
        <v>21</v>
      </c>
      <c r="E148" s="103">
        <v>50433</v>
      </c>
    </row>
    <row r="149" spans="1:5" ht="20.25" customHeight="1" outlineLevel="6" x14ac:dyDescent="0.25">
      <c r="A149" s="51" t="s">
        <v>716</v>
      </c>
      <c r="B149" s="52" t="s">
        <v>27</v>
      </c>
      <c r="C149" s="52" t="s">
        <v>717</v>
      </c>
      <c r="D149" s="52" t="s">
        <v>8</v>
      </c>
      <c r="E149" s="103">
        <f>E150</f>
        <v>49567</v>
      </c>
    </row>
    <row r="150" spans="1:5" ht="20.25" customHeight="1" outlineLevel="6" x14ac:dyDescent="0.25">
      <c r="A150" s="51" t="s">
        <v>18</v>
      </c>
      <c r="B150" s="52" t="s">
        <v>27</v>
      </c>
      <c r="C150" s="52" t="s">
        <v>717</v>
      </c>
      <c r="D150" s="52" t="s">
        <v>19</v>
      </c>
      <c r="E150" s="103">
        <f>E151</f>
        <v>49567</v>
      </c>
    </row>
    <row r="151" spans="1:5" ht="20.25" customHeight="1" outlineLevel="6" x14ac:dyDescent="0.25">
      <c r="A151" s="51" t="s">
        <v>20</v>
      </c>
      <c r="B151" s="52" t="s">
        <v>27</v>
      </c>
      <c r="C151" s="52" t="s">
        <v>717</v>
      </c>
      <c r="D151" s="52" t="s">
        <v>21</v>
      </c>
      <c r="E151" s="103">
        <v>49567</v>
      </c>
    </row>
    <row r="152" spans="1:5" ht="16.5" customHeight="1" outlineLevel="6" x14ac:dyDescent="0.25">
      <c r="A152" s="51" t="s">
        <v>646</v>
      </c>
      <c r="B152" s="52" t="s">
        <v>27</v>
      </c>
      <c r="C152" s="52" t="s">
        <v>647</v>
      </c>
      <c r="D152" s="52" t="s">
        <v>8</v>
      </c>
      <c r="E152" s="103">
        <f>E153</f>
        <v>8545287.3200000003</v>
      </c>
    </row>
    <row r="153" spans="1:5" outlineLevel="6" x14ac:dyDescent="0.25">
      <c r="A153" s="51" t="s">
        <v>22</v>
      </c>
      <c r="B153" s="52" t="s">
        <v>27</v>
      </c>
      <c r="C153" s="52" t="s">
        <v>647</v>
      </c>
      <c r="D153" s="52" t="s">
        <v>23</v>
      </c>
      <c r="E153" s="103">
        <f>E154+E155</f>
        <v>8545287.3200000003</v>
      </c>
    </row>
    <row r="154" spans="1:5" ht="20.25" customHeight="1" outlineLevel="6" x14ac:dyDescent="0.25">
      <c r="A154" s="51" t="s">
        <v>648</v>
      </c>
      <c r="B154" s="52" t="s">
        <v>27</v>
      </c>
      <c r="C154" s="52" t="s">
        <v>647</v>
      </c>
      <c r="D154" s="52" t="s">
        <v>649</v>
      </c>
      <c r="E154" s="103">
        <v>604038.14</v>
      </c>
    </row>
    <row r="155" spans="1:5" ht="20.25" customHeight="1" outlineLevel="6" x14ac:dyDescent="0.25">
      <c r="A155" s="51" t="s">
        <v>664</v>
      </c>
      <c r="B155" s="52" t="s">
        <v>27</v>
      </c>
      <c r="C155" s="52" t="s">
        <v>647</v>
      </c>
      <c r="D155" s="52" t="s">
        <v>25</v>
      </c>
      <c r="E155" s="103">
        <v>7941249.1799999997</v>
      </c>
    </row>
    <row r="156" spans="1:5" outlineLevel="6" x14ac:dyDescent="0.25">
      <c r="A156" s="51" t="s">
        <v>336</v>
      </c>
      <c r="B156" s="52" t="s">
        <v>27</v>
      </c>
      <c r="C156" s="52" t="s">
        <v>335</v>
      </c>
      <c r="D156" s="52" t="s">
        <v>8</v>
      </c>
      <c r="E156" s="103">
        <f>E190+E162+E157+E165+E170+E175+E180+E185+E195</f>
        <v>11341041.9</v>
      </c>
    </row>
    <row r="157" spans="1:5" ht="56.25" outlineLevel="4" x14ac:dyDescent="0.25">
      <c r="A157" s="32" t="s">
        <v>519</v>
      </c>
      <c r="B157" s="52" t="s">
        <v>27</v>
      </c>
      <c r="C157" s="52" t="s">
        <v>348</v>
      </c>
      <c r="D157" s="52" t="s">
        <v>8</v>
      </c>
      <c r="E157" s="103">
        <f>E158+E160</f>
        <v>2400990</v>
      </c>
    </row>
    <row r="158" spans="1:5" ht="56.25" outlineLevel="5" x14ac:dyDescent="0.25">
      <c r="A158" s="51" t="s">
        <v>14</v>
      </c>
      <c r="B158" s="52" t="s">
        <v>27</v>
      </c>
      <c r="C158" s="52" t="s">
        <v>348</v>
      </c>
      <c r="D158" s="52" t="s">
        <v>15</v>
      </c>
      <c r="E158" s="103">
        <f>E159</f>
        <v>2121294.63</v>
      </c>
    </row>
    <row r="159" spans="1:5" outlineLevel="6" x14ac:dyDescent="0.25">
      <c r="A159" s="51" t="s">
        <v>16</v>
      </c>
      <c r="B159" s="52" t="s">
        <v>27</v>
      </c>
      <c r="C159" s="52" t="s">
        <v>348</v>
      </c>
      <c r="D159" s="52" t="s">
        <v>17</v>
      </c>
      <c r="E159" s="103">
        <v>2121294.63</v>
      </c>
    </row>
    <row r="160" spans="1:5" outlineLevel="5" x14ac:dyDescent="0.25">
      <c r="A160" s="51" t="s">
        <v>18</v>
      </c>
      <c r="B160" s="52" t="s">
        <v>27</v>
      </c>
      <c r="C160" s="52" t="s">
        <v>348</v>
      </c>
      <c r="D160" s="52" t="s">
        <v>19</v>
      </c>
      <c r="E160" s="103">
        <f>E161</f>
        <v>279695.37</v>
      </c>
    </row>
    <row r="161" spans="1:5" ht="20.25" customHeight="1" outlineLevel="6" x14ac:dyDescent="0.25">
      <c r="A161" s="51" t="s">
        <v>20</v>
      </c>
      <c r="B161" s="52" t="s">
        <v>27</v>
      </c>
      <c r="C161" s="52" t="s">
        <v>348</v>
      </c>
      <c r="D161" s="52" t="s">
        <v>21</v>
      </c>
      <c r="E161" s="103">
        <v>279695.37</v>
      </c>
    </row>
    <row r="162" spans="1:5" ht="37.5" outlineLevel="6" x14ac:dyDescent="0.25">
      <c r="A162" s="51" t="s">
        <v>687</v>
      </c>
      <c r="B162" s="52" t="s">
        <v>27</v>
      </c>
      <c r="C162" s="52" t="s">
        <v>688</v>
      </c>
      <c r="D162" s="52" t="s">
        <v>8</v>
      </c>
      <c r="E162" s="103">
        <f>E163</f>
        <v>342042</v>
      </c>
    </row>
    <row r="163" spans="1:5" ht="56.25" outlineLevel="6" x14ac:dyDescent="0.25">
      <c r="A163" s="51" t="s">
        <v>14</v>
      </c>
      <c r="B163" s="52" t="s">
        <v>27</v>
      </c>
      <c r="C163" s="52" t="s">
        <v>688</v>
      </c>
      <c r="D163" s="52" t="s">
        <v>15</v>
      </c>
      <c r="E163" s="103">
        <f>E164</f>
        <v>342042</v>
      </c>
    </row>
    <row r="164" spans="1:5" outlineLevel="6" x14ac:dyDescent="0.25">
      <c r="A164" s="51" t="s">
        <v>16</v>
      </c>
      <c r="B164" s="52" t="s">
        <v>27</v>
      </c>
      <c r="C164" s="52" t="s">
        <v>688</v>
      </c>
      <c r="D164" s="52" t="s">
        <v>17</v>
      </c>
      <c r="E164" s="103">
        <v>342042</v>
      </c>
    </row>
    <row r="165" spans="1:5" ht="56.25" outlineLevel="4" x14ac:dyDescent="0.25">
      <c r="A165" s="32" t="s">
        <v>479</v>
      </c>
      <c r="B165" s="52" t="s">
        <v>27</v>
      </c>
      <c r="C165" s="52" t="s">
        <v>349</v>
      </c>
      <c r="D165" s="52" t="s">
        <v>8</v>
      </c>
      <c r="E165" s="103">
        <f>E166+E168</f>
        <v>1181384</v>
      </c>
    </row>
    <row r="166" spans="1:5" ht="56.25" outlineLevel="5" x14ac:dyDescent="0.25">
      <c r="A166" s="51" t="s">
        <v>14</v>
      </c>
      <c r="B166" s="52" t="s">
        <v>27</v>
      </c>
      <c r="C166" s="52" t="s">
        <v>349</v>
      </c>
      <c r="D166" s="52" t="s">
        <v>15</v>
      </c>
      <c r="E166" s="103">
        <f>E167</f>
        <v>1057193.3799999999</v>
      </c>
    </row>
    <row r="167" spans="1:5" outlineLevel="6" x14ac:dyDescent="0.25">
      <c r="A167" s="51" t="s">
        <v>16</v>
      </c>
      <c r="B167" s="52" t="s">
        <v>27</v>
      </c>
      <c r="C167" s="52" t="s">
        <v>349</v>
      </c>
      <c r="D167" s="52" t="s">
        <v>17</v>
      </c>
      <c r="E167" s="103">
        <v>1057193.3799999999</v>
      </c>
    </row>
    <row r="168" spans="1:5" outlineLevel="5" x14ac:dyDescent="0.25">
      <c r="A168" s="51" t="s">
        <v>18</v>
      </c>
      <c r="B168" s="52" t="s">
        <v>27</v>
      </c>
      <c r="C168" s="52" t="s">
        <v>349</v>
      </c>
      <c r="D168" s="52" t="s">
        <v>19</v>
      </c>
      <c r="E168" s="103">
        <f>E169</f>
        <v>124190.62</v>
      </c>
    </row>
    <row r="169" spans="1:5" ht="21" customHeight="1" outlineLevel="6" x14ac:dyDescent="0.25">
      <c r="A169" s="51" t="s">
        <v>20</v>
      </c>
      <c r="B169" s="52" t="s">
        <v>27</v>
      </c>
      <c r="C169" s="52" t="s">
        <v>349</v>
      </c>
      <c r="D169" s="52" t="s">
        <v>21</v>
      </c>
      <c r="E169" s="103">
        <v>124190.62</v>
      </c>
    </row>
    <row r="170" spans="1:5" ht="37.5" customHeight="1" outlineLevel="4" x14ac:dyDescent="0.25">
      <c r="A170" s="32" t="s">
        <v>478</v>
      </c>
      <c r="B170" s="52" t="s">
        <v>27</v>
      </c>
      <c r="C170" s="52" t="s">
        <v>350</v>
      </c>
      <c r="D170" s="52" t="s">
        <v>8</v>
      </c>
      <c r="E170" s="103">
        <f>E171+E173</f>
        <v>765954</v>
      </c>
    </row>
    <row r="171" spans="1:5" ht="56.25" outlineLevel="5" x14ac:dyDescent="0.25">
      <c r="A171" s="51" t="s">
        <v>14</v>
      </c>
      <c r="B171" s="52" t="s">
        <v>27</v>
      </c>
      <c r="C171" s="52" t="s">
        <v>350</v>
      </c>
      <c r="D171" s="52" t="s">
        <v>15</v>
      </c>
      <c r="E171" s="103">
        <f>E172</f>
        <v>760156.16000000003</v>
      </c>
    </row>
    <row r="172" spans="1:5" outlineLevel="6" x14ac:dyDescent="0.25">
      <c r="A172" s="51" t="s">
        <v>16</v>
      </c>
      <c r="B172" s="52" t="s">
        <v>27</v>
      </c>
      <c r="C172" s="52" t="s">
        <v>350</v>
      </c>
      <c r="D172" s="52" t="s">
        <v>17</v>
      </c>
      <c r="E172" s="103">
        <v>760156.16000000003</v>
      </c>
    </row>
    <row r="173" spans="1:5" outlineLevel="6" x14ac:dyDescent="0.25">
      <c r="A173" s="51" t="s">
        <v>18</v>
      </c>
      <c r="B173" s="52" t="s">
        <v>27</v>
      </c>
      <c r="C173" s="52" t="s">
        <v>350</v>
      </c>
      <c r="D173" s="52" t="s">
        <v>19</v>
      </c>
      <c r="E173" s="103">
        <f>E174</f>
        <v>5797.84</v>
      </c>
    </row>
    <row r="174" spans="1:5" ht="22.5" customHeight="1" outlineLevel="6" x14ac:dyDescent="0.25">
      <c r="A174" s="51" t="s">
        <v>20</v>
      </c>
      <c r="B174" s="52" t="s">
        <v>27</v>
      </c>
      <c r="C174" s="52" t="s">
        <v>350</v>
      </c>
      <c r="D174" s="52" t="s">
        <v>21</v>
      </c>
      <c r="E174" s="103">
        <v>5797.84</v>
      </c>
    </row>
    <row r="175" spans="1:5" ht="38.25" customHeight="1" outlineLevel="4" x14ac:dyDescent="0.25">
      <c r="A175" s="32" t="s">
        <v>477</v>
      </c>
      <c r="B175" s="52" t="s">
        <v>27</v>
      </c>
      <c r="C175" s="52" t="s">
        <v>351</v>
      </c>
      <c r="D175" s="52" t="s">
        <v>8</v>
      </c>
      <c r="E175" s="103">
        <f>E176+E178</f>
        <v>774981</v>
      </c>
    </row>
    <row r="176" spans="1:5" ht="56.25" outlineLevel="5" x14ac:dyDescent="0.25">
      <c r="A176" s="51" t="s">
        <v>14</v>
      </c>
      <c r="B176" s="52" t="s">
        <v>27</v>
      </c>
      <c r="C176" s="52" t="s">
        <v>351</v>
      </c>
      <c r="D176" s="52" t="s">
        <v>15</v>
      </c>
      <c r="E176" s="103">
        <f>E177</f>
        <v>729981</v>
      </c>
    </row>
    <row r="177" spans="1:5" outlineLevel="6" x14ac:dyDescent="0.25">
      <c r="A177" s="51" t="s">
        <v>16</v>
      </c>
      <c r="B177" s="52" t="s">
        <v>27</v>
      </c>
      <c r="C177" s="52" t="s">
        <v>351</v>
      </c>
      <c r="D177" s="52" t="s">
        <v>17</v>
      </c>
      <c r="E177" s="103">
        <v>729981</v>
      </c>
    </row>
    <row r="178" spans="1:5" outlineLevel="5" x14ac:dyDescent="0.25">
      <c r="A178" s="51" t="s">
        <v>18</v>
      </c>
      <c r="B178" s="52" t="s">
        <v>27</v>
      </c>
      <c r="C178" s="52" t="s">
        <v>351</v>
      </c>
      <c r="D178" s="52" t="s">
        <v>19</v>
      </c>
      <c r="E178" s="103">
        <f>E179</f>
        <v>45000</v>
      </c>
    </row>
    <row r="179" spans="1:5" ht="22.5" customHeight="1" outlineLevel="6" x14ac:dyDescent="0.25">
      <c r="A179" s="51" t="s">
        <v>20</v>
      </c>
      <c r="B179" s="52" t="s">
        <v>27</v>
      </c>
      <c r="C179" s="52" t="s">
        <v>351</v>
      </c>
      <c r="D179" s="52" t="s">
        <v>21</v>
      </c>
      <c r="E179" s="103">
        <v>45000</v>
      </c>
    </row>
    <row r="180" spans="1:5" ht="37.5" outlineLevel="6" x14ac:dyDescent="0.25">
      <c r="A180" s="51" t="s">
        <v>506</v>
      </c>
      <c r="B180" s="52" t="s">
        <v>27</v>
      </c>
      <c r="C180" s="52" t="s">
        <v>507</v>
      </c>
      <c r="D180" s="52" t="s">
        <v>8</v>
      </c>
      <c r="E180" s="103">
        <f>E181+E183</f>
        <v>1819318</v>
      </c>
    </row>
    <row r="181" spans="1:5" ht="56.25" outlineLevel="6" x14ac:dyDescent="0.25">
      <c r="A181" s="51" t="s">
        <v>14</v>
      </c>
      <c r="B181" s="52" t="s">
        <v>27</v>
      </c>
      <c r="C181" s="52" t="s">
        <v>507</v>
      </c>
      <c r="D181" s="52" t="s">
        <v>15</v>
      </c>
      <c r="E181" s="103">
        <f>E182</f>
        <v>1374299.71</v>
      </c>
    </row>
    <row r="182" spans="1:5" outlineLevel="6" x14ac:dyDescent="0.25">
      <c r="A182" s="51" t="s">
        <v>16</v>
      </c>
      <c r="B182" s="52" t="s">
        <v>27</v>
      </c>
      <c r="C182" s="52" t="s">
        <v>507</v>
      </c>
      <c r="D182" s="52" t="s">
        <v>17</v>
      </c>
      <c r="E182" s="103">
        <v>1374299.71</v>
      </c>
    </row>
    <row r="183" spans="1:5" outlineLevel="6" x14ac:dyDescent="0.25">
      <c r="A183" s="51" t="s">
        <v>18</v>
      </c>
      <c r="B183" s="52" t="s">
        <v>27</v>
      </c>
      <c r="C183" s="52" t="s">
        <v>507</v>
      </c>
      <c r="D183" s="52" t="s">
        <v>19</v>
      </c>
      <c r="E183" s="103">
        <f>E184</f>
        <v>445018.29</v>
      </c>
    </row>
    <row r="184" spans="1:5" ht="20.25" customHeight="1" outlineLevel="6" x14ac:dyDescent="0.25">
      <c r="A184" s="51" t="s">
        <v>20</v>
      </c>
      <c r="B184" s="52" t="s">
        <v>27</v>
      </c>
      <c r="C184" s="52" t="s">
        <v>507</v>
      </c>
      <c r="D184" s="52" t="s">
        <v>21</v>
      </c>
      <c r="E184" s="103">
        <v>445018.29</v>
      </c>
    </row>
    <row r="185" spans="1:5" ht="57.75" customHeight="1" outlineLevel="6" x14ac:dyDescent="0.25">
      <c r="A185" s="51" t="s">
        <v>659</v>
      </c>
      <c r="B185" s="52" t="s">
        <v>27</v>
      </c>
      <c r="C185" s="52" t="s">
        <v>665</v>
      </c>
      <c r="D185" s="52" t="s">
        <v>8</v>
      </c>
      <c r="E185" s="103">
        <f>E186+E188</f>
        <v>2691416</v>
      </c>
    </row>
    <row r="186" spans="1:5" ht="56.25" outlineLevel="6" x14ac:dyDescent="0.25">
      <c r="A186" s="51" t="s">
        <v>14</v>
      </c>
      <c r="B186" s="52" t="s">
        <v>27</v>
      </c>
      <c r="C186" s="52" t="s">
        <v>665</v>
      </c>
      <c r="D186" s="52" t="s">
        <v>15</v>
      </c>
      <c r="E186" s="103">
        <f>E187</f>
        <v>1929040</v>
      </c>
    </row>
    <row r="187" spans="1:5" outlineLevel="6" x14ac:dyDescent="0.25">
      <c r="A187" s="51" t="s">
        <v>16</v>
      </c>
      <c r="B187" s="52" t="s">
        <v>27</v>
      </c>
      <c r="C187" s="52" t="s">
        <v>665</v>
      </c>
      <c r="D187" s="52" t="s">
        <v>17</v>
      </c>
      <c r="E187" s="103">
        <v>1929040</v>
      </c>
    </row>
    <row r="188" spans="1:5" outlineLevel="6" x14ac:dyDescent="0.25">
      <c r="A188" s="51" t="s">
        <v>18</v>
      </c>
      <c r="B188" s="52" t="s">
        <v>27</v>
      </c>
      <c r="C188" s="52" t="s">
        <v>665</v>
      </c>
      <c r="D188" s="52" t="s">
        <v>19</v>
      </c>
      <c r="E188" s="103">
        <f>E189</f>
        <v>762376</v>
      </c>
    </row>
    <row r="189" spans="1:5" ht="20.25" customHeight="1" outlineLevel="6" x14ac:dyDescent="0.25">
      <c r="A189" s="51" t="s">
        <v>20</v>
      </c>
      <c r="B189" s="52" t="s">
        <v>27</v>
      </c>
      <c r="C189" s="52" t="s">
        <v>665</v>
      </c>
      <c r="D189" s="52" t="s">
        <v>21</v>
      </c>
      <c r="E189" s="103">
        <v>762376</v>
      </c>
    </row>
    <row r="190" spans="1:5" ht="35.25" customHeight="1" outlineLevel="6" x14ac:dyDescent="0.25">
      <c r="A190" s="32" t="s">
        <v>476</v>
      </c>
      <c r="B190" s="52" t="s">
        <v>27</v>
      </c>
      <c r="C190" s="52" t="s">
        <v>371</v>
      </c>
      <c r="D190" s="52" t="s">
        <v>8</v>
      </c>
      <c r="E190" s="103">
        <f>E191+E193</f>
        <v>721831.3</v>
      </c>
    </row>
    <row r="191" spans="1:5" ht="56.25" outlineLevel="6" x14ac:dyDescent="0.25">
      <c r="A191" s="51" t="s">
        <v>14</v>
      </c>
      <c r="B191" s="52" t="s">
        <v>27</v>
      </c>
      <c r="C191" s="52" t="s">
        <v>371</v>
      </c>
      <c r="D191" s="52" t="s">
        <v>15</v>
      </c>
      <c r="E191" s="103">
        <f>E192</f>
        <v>608805</v>
      </c>
    </row>
    <row r="192" spans="1:5" outlineLevel="6" x14ac:dyDescent="0.25">
      <c r="A192" s="51" t="s">
        <v>16</v>
      </c>
      <c r="B192" s="52" t="s">
        <v>27</v>
      </c>
      <c r="C192" s="52" t="s">
        <v>371</v>
      </c>
      <c r="D192" s="52" t="s">
        <v>17</v>
      </c>
      <c r="E192" s="103">
        <v>608805</v>
      </c>
    </row>
    <row r="193" spans="1:9" outlineLevel="6" x14ac:dyDescent="0.25">
      <c r="A193" s="51" t="s">
        <v>18</v>
      </c>
      <c r="B193" s="52" t="s">
        <v>27</v>
      </c>
      <c r="C193" s="52" t="s">
        <v>371</v>
      </c>
      <c r="D193" s="52" t="s">
        <v>19</v>
      </c>
      <c r="E193" s="103">
        <f>E194</f>
        <v>113026.3</v>
      </c>
    </row>
    <row r="194" spans="1:9" ht="21" customHeight="1" outlineLevel="6" x14ac:dyDescent="0.25">
      <c r="A194" s="51" t="s">
        <v>20</v>
      </c>
      <c r="B194" s="52" t="s">
        <v>27</v>
      </c>
      <c r="C194" s="52" t="s">
        <v>371</v>
      </c>
      <c r="D194" s="52" t="s">
        <v>21</v>
      </c>
      <c r="E194" s="103">
        <v>113026.3</v>
      </c>
    </row>
    <row r="195" spans="1:9" ht="56.25" outlineLevel="6" x14ac:dyDescent="0.25">
      <c r="A195" s="51" t="s">
        <v>686</v>
      </c>
      <c r="B195" s="52" t="s">
        <v>27</v>
      </c>
      <c r="C195" s="52" t="s">
        <v>676</v>
      </c>
      <c r="D195" s="52" t="s">
        <v>8</v>
      </c>
      <c r="E195" s="103">
        <f>E196</f>
        <v>643125.6</v>
      </c>
    </row>
    <row r="196" spans="1:9" outlineLevel="6" x14ac:dyDescent="0.25">
      <c r="A196" s="51" t="s">
        <v>18</v>
      </c>
      <c r="B196" s="52" t="s">
        <v>27</v>
      </c>
      <c r="C196" s="52" t="s">
        <v>676</v>
      </c>
      <c r="D196" s="52" t="s">
        <v>19</v>
      </c>
      <c r="E196" s="103">
        <f>E197</f>
        <v>643125.6</v>
      </c>
    </row>
    <row r="197" spans="1:9" ht="21" customHeight="1" outlineLevel="6" x14ac:dyDescent="0.25">
      <c r="A197" s="51" t="s">
        <v>20</v>
      </c>
      <c r="B197" s="52" t="s">
        <v>27</v>
      </c>
      <c r="C197" s="52" t="s">
        <v>676</v>
      </c>
      <c r="D197" s="52" t="s">
        <v>21</v>
      </c>
      <c r="E197" s="103">
        <v>643125.6</v>
      </c>
    </row>
    <row r="198" spans="1:9" s="3" customFormat="1" ht="19.5" customHeight="1" x14ac:dyDescent="0.25">
      <c r="A198" s="49" t="s">
        <v>54</v>
      </c>
      <c r="B198" s="50" t="s">
        <v>55</v>
      </c>
      <c r="C198" s="50" t="s">
        <v>145</v>
      </c>
      <c r="D198" s="50" t="s">
        <v>8</v>
      </c>
      <c r="E198" s="107">
        <f>E199</f>
        <v>24423496</v>
      </c>
      <c r="F198" s="92"/>
      <c r="G198" s="128"/>
      <c r="H198" s="128"/>
      <c r="I198" s="128"/>
    </row>
    <row r="199" spans="1:9" ht="37.5" outlineLevel="1" x14ac:dyDescent="0.25">
      <c r="A199" s="51" t="s">
        <v>56</v>
      </c>
      <c r="B199" s="52" t="s">
        <v>57</v>
      </c>
      <c r="C199" s="52" t="s">
        <v>145</v>
      </c>
      <c r="D199" s="52" t="s">
        <v>8</v>
      </c>
      <c r="E199" s="103">
        <f>E200</f>
        <v>24423496</v>
      </c>
    </row>
    <row r="200" spans="1:9" outlineLevel="3" x14ac:dyDescent="0.25">
      <c r="A200" s="51" t="s">
        <v>241</v>
      </c>
      <c r="B200" s="52" t="s">
        <v>57</v>
      </c>
      <c r="C200" s="52" t="s">
        <v>146</v>
      </c>
      <c r="D200" s="52" t="s">
        <v>8</v>
      </c>
      <c r="E200" s="103">
        <f>E201+E204</f>
        <v>24423496</v>
      </c>
    </row>
    <row r="201" spans="1:9" ht="19.5" customHeight="1" outlineLevel="4" x14ac:dyDescent="0.25">
      <c r="A201" s="51" t="s">
        <v>58</v>
      </c>
      <c r="B201" s="52" t="s">
        <v>57</v>
      </c>
      <c r="C201" s="52" t="s">
        <v>155</v>
      </c>
      <c r="D201" s="52" t="s">
        <v>8</v>
      </c>
      <c r="E201" s="103">
        <f>E202</f>
        <v>250000</v>
      </c>
    </row>
    <row r="202" spans="1:9" outlineLevel="5" x14ac:dyDescent="0.25">
      <c r="A202" s="51" t="s">
        <v>18</v>
      </c>
      <c r="B202" s="52" t="s">
        <v>57</v>
      </c>
      <c r="C202" s="52" t="s">
        <v>155</v>
      </c>
      <c r="D202" s="52" t="s">
        <v>19</v>
      </c>
      <c r="E202" s="103">
        <f>E203</f>
        <v>250000</v>
      </c>
    </row>
    <row r="203" spans="1:9" ht="18.75" customHeight="1" outlineLevel="6" x14ac:dyDescent="0.25">
      <c r="A203" s="51" t="s">
        <v>20</v>
      </c>
      <c r="B203" s="52" t="s">
        <v>57</v>
      </c>
      <c r="C203" s="52" t="s">
        <v>155</v>
      </c>
      <c r="D203" s="52" t="s">
        <v>21</v>
      </c>
      <c r="E203" s="103">
        <v>250000</v>
      </c>
    </row>
    <row r="204" spans="1:9" ht="37.5" outlineLevel="6" x14ac:dyDescent="0.25">
      <c r="A204" s="51" t="s">
        <v>729</v>
      </c>
      <c r="B204" s="52" t="s">
        <v>57</v>
      </c>
      <c r="C204" s="52" t="s">
        <v>732</v>
      </c>
      <c r="D204" s="52" t="s">
        <v>8</v>
      </c>
      <c r="E204" s="103">
        <f>E205</f>
        <v>24173496</v>
      </c>
    </row>
    <row r="205" spans="1:9" outlineLevel="6" x14ac:dyDescent="0.25">
      <c r="A205" s="51" t="s">
        <v>18</v>
      </c>
      <c r="B205" s="52" t="s">
        <v>57</v>
      </c>
      <c r="C205" s="52" t="s">
        <v>732</v>
      </c>
      <c r="D205" s="52" t="s">
        <v>19</v>
      </c>
      <c r="E205" s="103">
        <f>E206</f>
        <v>24173496</v>
      </c>
    </row>
    <row r="206" spans="1:9" ht="19.5" customHeight="1" outlineLevel="6" x14ac:dyDescent="0.25">
      <c r="A206" s="51" t="s">
        <v>20</v>
      </c>
      <c r="B206" s="52" t="s">
        <v>57</v>
      </c>
      <c r="C206" s="52" t="s">
        <v>732</v>
      </c>
      <c r="D206" s="52" t="s">
        <v>21</v>
      </c>
      <c r="E206" s="103">
        <v>24173496</v>
      </c>
    </row>
    <row r="207" spans="1:9" s="3" customFormat="1" x14ac:dyDescent="0.25">
      <c r="A207" s="49" t="s">
        <v>138</v>
      </c>
      <c r="B207" s="50" t="s">
        <v>59</v>
      </c>
      <c r="C207" s="50" t="s">
        <v>145</v>
      </c>
      <c r="D207" s="50" t="s">
        <v>8</v>
      </c>
      <c r="E207" s="107">
        <f>E208+E214+E220+E232</f>
        <v>24594977.780000001</v>
      </c>
      <c r="F207" s="92"/>
      <c r="G207" s="128"/>
      <c r="H207" s="128"/>
      <c r="I207" s="128"/>
    </row>
    <row r="208" spans="1:9" s="3" customFormat="1" x14ac:dyDescent="0.25">
      <c r="A208" s="51" t="s">
        <v>140</v>
      </c>
      <c r="B208" s="52" t="s">
        <v>141</v>
      </c>
      <c r="C208" s="52" t="s">
        <v>145</v>
      </c>
      <c r="D208" s="52" t="s">
        <v>8</v>
      </c>
      <c r="E208" s="103">
        <f>E209</f>
        <v>316850</v>
      </c>
      <c r="G208" s="128"/>
      <c r="H208" s="128"/>
      <c r="I208" s="128"/>
    </row>
    <row r="209" spans="1:9" s="3" customFormat="1" x14ac:dyDescent="0.25">
      <c r="A209" s="51" t="s">
        <v>241</v>
      </c>
      <c r="B209" s="52" t="s">
        <v>141</v>
      </c>
      <c r="C209" s="52" t="s">
        <v>146</v>
      </c>
      <c r="D209" s="52" t="s">
        <v>8</v>
      </c>
      <c r="E209" s="103">
        <f>E210</f>
        <v>316850</v>
      </c>
      <c r="G209" s="128"/>
      <c r="H209" s="128"/>
      <c r="I209" s="128"/>
    </row>
    <row r="210" spans="1:9" s="3" customFormat="1" x14ac:dyDescent="0.25">
      <c r="A210" s="51" t="s">
        <v>336</v>
      </c>
      <c r="B210" s="52" t="s">
        <v>141</v>
      </c>
      <c r="C210" s="52" t="s">
        <v>335</v>
      </c>
      <c r="D210" s="52" t="s">
        <v>8</v>
      </c>
      <c r="E210" s="103">
        <f>E211</f>
        <v>316850</v>
      </c>
      <c r="G210" s="128"/>
      <c r="H210" s="128"/>
      <c r="I210" s="128"/>
    </row>
    <row r="211" spans="1:9" s="3" customFormat="1" ht="55.5" customHeight="1" x14ac:dyDescent="0.25">
      <c r="A211" s="54" t="s">
        <v>480</v>
      </c>
      <c r="B211" s="52" t="s">
        <v>141</v>
      </c>
      <c r="C211" s="52" t="s">
        <v>347</v>
      </c>
      <c r="D211" s="52" t="s">
        <v>8</v>
      </c>
      <c r="E211" s="103">
        <f>E212</f>
        <v>316850</v>
      </c>
      <c r="G211" s="128"/>
      <c r="H211" s="128"/>
      <c r="I211" s="128"/>
    </row>
    <row r="212" spans="1:9" s="3" customFormat="1" x14ac:dyDescent="0.25">
      <c r="A212" s="51" t="s">
        <v>18</v>
      </c>
      <c r="B212" s="52" t="s">
        <v>141</v>
      </c>
      <c r="C212" s="52" t="s">
        <v>347</v>
      </c>
      <c r="D212" s="52" t="s">
        <v>19</v>
      </c>
      <c r="E212" s="103">
        <f>E213</f>
        <v>316850</v>
      </c>
      <c r="G212" s="128"/>
      <c r="H212" s="128"/>
      <c r="I212" s="128"/>
    </row>
    <row r="213" spans="1:9" s="3" customFormat="1" ht="22.5" customHeight="1" x14ac:dyDescent="0.25">
      <c r="A213" s="51" t="s">
        <v>20</v>
      </c>
      <c r="B213" s="52" t="s">
        <v>141</v>
      </c>
      <c r="C213" s="52" t="s">
        <v>347</v>
      </c>
      <c r="D213" s="52" t="s">
        <v>21</v>
      </c>
      <c r="E213" s="103">
        <v>316850</v>
      </c>
      <c r="G213" s="128"/>
      <c r="H213" s="128"/>
      <c r="I213" s="128"/>
    </row>
    <row r="214" spans="1:9" s="3" customFormat="1" x14ac:dyDescent="0.25">
      <c r="A214" s="51" t="s">
        <v>363</v>
      </c>
      <c r="B214" s="52" t="s">
        <v>364</v>
      </c>
      <c r="C214" s="52" t="s">
        <v>145</v>
      </c>
      <c r="D214" s="52" t="s">
        <v>8</v>
      </c>
      <c r="E214" s="103">
        <f>E215</f>
        <v>3223</v>
      </c>
      <c r="G214" s="128"/>
      <c r="H214" s="128"/>
      <c r="I214" s="128"/>
    </row>
    <row r="215" spans="1:9" s="3" customFormat="1" ht="21" customHeight="1" x14ac:dyDescent="0.25">
      <c r="A215" s="51" t="s">
        <v>154</v>
      </c>
      <c r="B215" s="52" t="s">
        <v>364</v>
      </c>
      <c r="C215" s="52" t="s">
        <v>146</v>
      </c>
      <c r="D215" s="52" t="s">
        <v>8</v>
      </c>
      <c r="E215" s="103">
        <f>E216</f>
        <v>3223</v>
      </c>
      <c r="G215" s="128"/>
      <c r="H215" s="128"/>
      <c r="I215" s="128"/>
    </row>
    <row r="216" spans="1:9" s="3" customFormat="1" x14ac:dyDescent="0.25">
      <c r="A216" s="51" t="s">
        <v>336</v>
      </c>
      <c r="B216" s="52" t="s">
        <v>364</v>
      </c>
      <c r="C216" s="52" t="s">
        <v>335</v>
      </c>
      <c r="D216" s="52" t="s">
        <v>8</v>
      </c>
      <c r="E216" s="103">
        <f>E217</f>
        <v>3223</v>
      </c>
      <c r="G216" s="128"/>
      <c r="H216" s="128"/>
      <c r="I216" s="128"/>
    </row>
    <row r="217" spans="1:9" s="3" customFormat="1" ht="76.5" customHeight="1" x14ac:dyDescent="0.25">
      <c r="A217" s="32" t="s">
        <v>482</v>
      </c>
      <c r="B217" s="52" t="s">
        <v>364</v>
      </c>
      <c r="C217" s="52" t="s">
        <v>481</v>
      </c>
      <c r="D217" s="52" t="s">
        <v>8</v>
      </c>
      <c r="E217" s="103">
        <f>E218</f>
        <v>3223</v>
      </c>
      <c r="G217" s="128"/>
      <c r="H217" s="128"/>
      <c r="I217" s="128"/>
    </row>
    <row r="218" spans="1:9" s="3" customFormat="1" x14ac:dyDescent="0.25">
      <c r="A218" s="51" t="s">
        <v>18</v>
      </c>
      <c r="B218" s="52" t="s">
        <v>364</v>
      </c>
      <c r="C218" s="52" t="s">
        <v>481</v>
      </c>
      <c r="D218" s="52" t="s">
        <v>19</v>
      </c>
      <c r="E218" s="103">
        <f>E219</f>
        <v>3223</v>
      </c>
      <c r="G218" s="128"/>
      <c r="H218" s="128"/>
      <c r="I218" s="128"/>
    </row>
    <row r="219" spans="1:9" s="3" customFormat="1" ht="21" customHeight="1" x14ac:dyDescent="0.25">
      <c r="A219" s="51" t="s">
        <v>20</v>
      </c>
      <c r="B219" s="52" t="s">
        <v>364</v>
      </c>
      <c r="C219" s="52" t="s">
        <v>481</v>
      </c>
      <c r="D219" s="52" t="s">
        <v>21</v>
      </c>
      <c r="E219" s="103">
        <v>3223</v>
      </c>
      <c r="G219" s="128"/>
      <c r="H219" s="128"/>
      <c r="I219" s="128"/>
    </row>
    <row r="220" spans="1:9" outlineLevel="6" x14ac:dyDescent="0.25">
      <c r="A220" s="51" t="s">
        <v>62</v>
      </c>
      <c r="B220" s="52" t="s">
        <v>63</v>
      </c>
      <c r="C220" s="52" t="s">
        <v>145</v>
      </c>
      <c r="D220" s="52" t="s">
        <v>8</v>
      </c>
      <c r="E220" s="103">
        <f>E221</f>
        <v>23061904.780000001</v>
      </c>
    </row>
    <row r="221" spans="1:9" ht="41.25" customHeight="1" outlineLevel="6" x14ac:dyDescent="0.25">
      <c r="A221" s="96" t="s">
        <v>425</v>
      </c>
      <c r="B221" s="72" t="s">
        <v>63</v>
      </c>
      <c r="C221" s="72" t="s">
        <v>426</v>
      </c>
      <c r="D221" s="72" t="s">
        <v>8</v>
      </c>
      <c r="E221" s="103">
        <f>E222</f>
        <v>23061904.780000001</v>
      </c>
    </row>
    <row r="222" spans="1:9" ht="19.5" customHeight="1" outlineLevel="6" x14ac:dyDescent="0.25">
      <c r="A222" s="51" t="s">
        <v>427</v>
      </c>
      <c r="B222" s="52" t="s">
        <v>63</v>
      </c>
      <c r="C222" s="52" t="s">
        <v>428</v>
      </c>
      <c r="D222" s="52" t="s">
        <v>8</v>
      </c>
      <c r="E222" s="103">
        <f>E223+E229+E226</f>
        <v>23061904.780000001</v>
      </c>
    </row>
    <row r="223" spans="1:9" ht="39.75" customHeight="1" outlineLevel="6" x14ac:dyDescent="0.25">
      <c r="A223" s="99" t="s">
        <v>429</v>
      </c>
      <c r="B223" s="52" t="s">
        <v>63</v>
      </c>
      <c r="C223" s="52" t="s">
        <v>430</v>
      </c>
      <c r="D223" s="52" t="s">
        <v>8</v>
      </c>
      <c r="E223" s="103">
        <f>E224</f>
        <v>13153880</v>
      </c>
    </row>
    <row r="224" spans="1:9" outlineLevel="6" x14ac:dyDescent="0.25">
      <c r="A224" s="51" t="s">
        <v>18</v>
      </c>
      <c r="B224" s="52" t="s">
        <v>63</v>
      </c>
      <c r="C224" s="52" t="s">
        <v>430</v>
      </c>
      <c r="D224" s="52" t="s">
        <v>19</v>
      </c>
      <c r="E224" s="103">
        <f>E225</f>
        <v>13153880</v>
      </c>
    </row>
    <row r="225" spans="1:5" ht="21" customHeight="1" outlineLevel="6" x14ac:dyDescent="0.25">
      <c r="A225" s="51" t="s">
        <v>20</v>
      </c>
      <c r="B225" s="52" t="s">
        <v>63</v>
      </c>
      <c r="C225" s="52" t="s">
        <v>430</v>
      </c>
      <c r="D225" s="52" t="s">
        <v>21</v>
      </c>
      <c r="E225" s="103">
        <v>13153880</v>
      </c>
    </row>
    <row r="226" spans="1:5" ht="56.25" outlineLevel="6" x14ac:dyDescent="0.25">
      <c r="A226" s="32" t="s">
        <v>483</v>
      </c>
      <c r="B226" s="52" t="s">
        <v>63</v>
      </c>
      <c r="C226" s="52" t="s">
        <v>514</v>
      </c>
      <c r="D226" s="52" t="s">
        <v>8</v>
      </c>
      <c r="E226" s="103">
        <f>E227</f>
        <v>9814327.4199999999</v>
      </c>
    </row>
    <row r="227" spans="1:5" outlineLevel="6" x14ac:dyDescent="0.25">
      <c r="A227" s="51" t="s">
        <v>18</v>
      </c>
      <c r="B227" s="52" t="s">
        <v>63</v>
      </c>
      <c r="C227" s="52" t="s">
        <v>514</v>
      </c>
      <c r="D227" s="52" t="s">
        <v>19</v>
      </c>
      <c r="E227" s="103">
        <f>E228</f>
        <v>9814327.4199999999</v>
      </c>
    </row>
    <row r="228" spans="1:5" ht="21.75" customHeight="1" outlineLevel="6" x14ac:dyDescent="0.25">
      <c r="A228" s="51" t="s">
        <v>20</v>
      </c>
      <c r="B228" s="52" t="s">
        <v>63</v>
      </c>
      <c r="C228" s="52" t="s">
        <v>514</v>
      </c>
      <c r="D228" s="52" t="s">
        <v>21</v>
      </c>
      <c r="E228" s="103">
        <v>9814327.4199999999</v>
      </c>
    </row>
    <row r="229" spans="1:5" ht="37.5" outlineLevel="6" x14ac:dyDescent="0.25">
      <c r="A229" s="51" t="s">
        <v>341</v>
      </c>
      <c r="B229" s="52" t="s">
        <v>63</v>
      </c>
      <c r="C229" s="52" t="s">
        <v>513</v>
      </c>
      <c r="D229" s="52" t="s">
        <v>8</v>
      </c>
      <c r="E229" s="103">
        <f>E230</f>
        <v>93697.36</v>
      </c>
    </row>
    <row r="230" spans="1:5" outlineLevel="6" x14ac:dyDescent="0.25">
      <c r="A230" s="51" t="s">
        <v>18</v>
      </c>
      <c r="B230" s="52" t="s">
        <v>63</v>
      </c>
      <c r="C230" s="52" t="s">
        <v>513</v>
      </c>
      <c r="D230" s="52" t="s">
        <v>19</v>
      </c>
      <c r="E230" s="103">
        <f>E231</f>
        <v>93697.36</v>
      </c>
    </row>
    <row r="231" spans="1:5" ht="21" customHeight="1" outlineLevel="6" x14ac:dyDescent="0.25">
      <c r="A231" s="51" t="s">
        <v>20</v>
      </c>
      <c r="B231" s="52" t="s">
        <v>63</v>
      </c>
      <c r="C231" s="52" t="s">
        <v>513</v>
      </c>
      <c r="D231" s="52" t="s">
        <v>21</v>
      </c>
      <c r="E231" s="103">
        <v>93697.36</v>
      </c>
    </row>
    <row r="232" spans="1:5" outlineLevel="1" x14ac:dyDescent="0.25">
      <c r="A232" s="51" t="s">
        <v>65</v>
      </c>
      <c r="B232" s="52" t="s">
        <v>66</v>
      </c>
      <c r="C232" s="52" t="s">
        <v>145</v>
      </c>
      <c r="D232" s="52" t="s">
        <v>8</v>
      </c>
      <c r="E232" s="103">
        <f>E233</f>
        <v>1213000</v>
      </c>
    </row>
    <row r="233" spans="1:5" ht="38.25" customHeight="1" outlineLevel="1" x14ac:dyDescent="0.25">
      <c r="A233" s="96" t="s">
        <v>487</v>
      </c>
      <c r="B233" s="72" t="s">
        <v>66</v>
      </c>
      <c r="C233" s="72" t="s">
        <v>431</v>
      </c>
      <c r="D233" s="72" t="s">
        <v>8</v>
      </c>
      <c r="E233" s="103">
        <f>E234+E238</f>
        <v>1213000</v>
      </c>
    </row>
    <row r="234" spans="1:5" ht="18.75" customHeight="1" outlineLevel="1" x14ac:dyDescent="0.25">
      <c r="A234" s="51" t="s">
        <v>484</v>
      </c>
      <c r="B234" s="52" t="s">
        <v>66</v>
      </c>
      <c r="C234" s="52" t="s">
        <v>432</v>
      </c>
      <c r="D234" s="52" t="s">
        <v>8</v>
      </c>
      <c r="E234" s="103">
        <f>E235</f>
        <v>813000</v>
      </c>
    </row>
    <row r="235" spans="1:5" outlineLevel="1" x14ac:dyDescent="0.25">
      <c r="A235" s="51" t="s">
        <v>433</v>
      </c>
      <c r="B235" s="52" t="s">
        <v>66</v>
      </c>
      <c r="C235" s="52" t="s">
        <v>434</v>
      </c>
      <c r="D235" s="52" t="s">
        <v>8</v>
      </c>
      <c r="E235" s="103">
        <f>E236</f>
        <v>813000</v>
      </c>
    </row>
    <row r="236" spans="1:5" outlineLevel="1" x14ac:dyDescent="0.25">
      <c r="A236" s="51" t="s">
        <v>18</v>
      </c>
      <c r="B236" s="52" t="s">
        <v>66</v>
      </c>
      <c r="C236" s="52" t="s">
        <v>434</v>
      </c>
      <c r="D236" s="52" t="s">
        <v>19</v>
      </c>
      <c r="E236" s="103">
        <f>E237</f>
        <v>813000</v>
      </c>
    </row>
    <row r="237" spans="1:5" ht="19.5" customHeight="1" outlineLevel="1" x14ac:dyDescent="0.25">
      <c r="A237" s="51" t="s">
        <v>20</v>
      </c>
      <c r="B237" s="52" t="s">
        <v>66</v>
      </c>
      <c r="C237" s="52" t="s">
        <v>434</v>
      </c>
      <c r="D237" s="52" t="s">
        <v>21</v>
      </c>
      <c r="E237" s="103">
        <v>813000</v>
      </c>
    </row>
    <row r="238" spans="1:5" ht="18" customHeight="1" outlineLevel="4" x14ac:dyDescent="0.25">
      <c r="A238" s="54" t="s">
        <v>486</v>
      </c>
      <c r="B238" s="52" t="s">
        <v>66</v>
      </c>
      <c r="C238" s="52" t="s">
        <v>485</v>
      </c>
      <c r="D238" s="52" t="s">
        <v>8</v>
      </c>
      <c r="E238" s="103">
        <f>E239</f>
        <v>400000</v>
      </c>
    </row>
    <row r="239" spans="1:5" outlineLevel="5" x14ac:dyDescent="0.25">
      <c r="A239" s="51" t="s">
        <v>435</v>
      </c>
      <c r="B239" s="52" t="s">
        <v>66</v>
      </c>
      <c r="C239" s="52" t="s">
        <v>522</v>
      </c>
      <c r="D239" s="52" t="s">
        <v>8</v>
      </c>
      <c r="E239" s="103">
        <f>E240</f>
        <v>400000</v>
      </c>
    </row>
    <row r="240" spans="1:5" outlineLevel="6" x14ac:dyDescent="0.25">
      <c r="A240" s="51" t="s">
        <v>18</v>
      </c>
      <c r="B240" s="52" t="s">
        <v>66</v>
      </c>
      <c r="C240" s="52" t="s">
        <v>522</v>
      </c>
      <c r="D240" s="52" t="s">
        <v>19</v>
      </c>
      <c r="E240" s="103">
        <f>E241</f>
        <v>400000</v>
      </c>
    </row>
    <row r="241" spans="1:9" ht="21" customHeight="1" outlineLevel="6" x14ac:dyDescent="0.25">
      <c r="A241" s="51" t="s">
        <v>20</v>
      </c>
      <c r="B241" s="52" t="s">
        <v>66</v>
      </c>
      <c r="C241" s="52" t="s">
        <v>522</v>
      </c>
      <c r="D241" s="52" t="s">
        <v>21</v>
      </c>
      <c r="E241" s="103">
        <v>400000</v>
      </c>
    </row>
    <row r="242" spans="1:9" s="3" customFormat="1" ht="21.75" customHeight="1" x14ac:dyDescent="0.25">
      <c r="A242" s="49" t="s">
        <v>67</v>
      </c>
      <c r="B242" s="50" t="s">
        <v>68</v>
      </c>
      <c r="C242" s="50" t="s">
        <v>145</v>
      </c>
      <c r="D242" s="50" t="s">
        <v>8</v>
      </c>
      <c r="E242" s="107">
        <f>E243+E249+E269+E288</f>
        <v>73837418.780000001</v>
      </c>
      <c r="F242" s="92"/>
      <c r="G242" s="128"/>
      <c r="H242" s="128"/>
      <c r="I242" s="128"/>
    </row>
    <row r="243" spans="1:9" s="3" customFormat="1" x14ac:dyDescent="0.25">
      <c r="A243" s="51" t="s">
        <v>69</v>
      </c>
      <c r="B243" s="52" t="s">
        <v>70</v>
      </c>
      <c r="C243" s="52" t="s">
        <v>145</v>
      </c>
      <c r="D243" s="52" t="s">
        <v>8</v>
      </c>
      <c r="E243" s="103">
        <f>E244</f>
        <v>1596538</v>
      </c>
      <c r="G243" s="128"/>
      <c r="H243" s="128"/>
      <c r="I243" s="128"/>
    </row>
    <row r="244" spans="1:9" s="3" customFormat="1" ht="37.5" x14ac:dyDescent="0.25">
      <c r="A244" s="96" t="s">
        <v>720</v>
      </c>
      <c r="B244" s="72" t="s">
        <v>70</v>
      </c>
      <c r="C244" s="72" t="s">
        <v>422</v>
      </c>
      <c r="D244" s="72" t="s">
        <v>8</v>
      </c>
      <c r="E244" s="103">
        <f>E245</f>
        <v>1596538</v>
      </c>
      <c r="G244" s="128"/>
      <c r="H244" s="128"/>
      <c r="I244" s="128"/>
    </row>
    <row r="245" spans="1:9" s="3" customFormat="1" ht="37.5" x14ac:dyDescent="0.25">
      <c r="A245" s="51" t="s">
        <v>436</v>
      </c>
      <c r="B245" s="52" t="s">
        <v>70</v>
      </c>
      <c r="C245" s="52" t="s">
        <v>423</v>
      </c>
      <c r="D245" s="52" t="s">
        <v>8</v>
      </c>
      <c r="E245" s="103">
        <f>E246</f>
        <v>1596538</v>
      </c>
      <c r="G245" s="128"/>
      <c r="H245" s="128"/>
      <c r="I245" s="128"/>
    </row>
    <row r="246" spans="1:9" s="3" customFormat="1" x14ac:dyDescent="0.25">
      <c r="A246" s="51" t="s">
        <v>437</v>
      </c>
      <c r="B246" s="52" t="s">
        <v>70</v>
      </c>
      <c r="C246" s="52" t="s">
        <v>438</v>
      </c>
      <c r="D246" s="52" t="s">
        <v>8</v>
      </c>
      <c r="E246" s="103">
        <f>E247</f>
        <v>1596538</v>
      </c>
      <c r="G246" s="128"/>
      <c r="H246" s="128"/>
      <c r="I246" s="128"/>
    </row>
    <row r="247" spans="1:9" s="3" customFormat="1" x14ac:dyDescent="0.25">
      <c r="A247" s="51" t="s">
        <v>18</v>
      </c>
      <c r="B247" s="52" t="s">
        <v>70</v>
      </c>
      <c r="C247" s="52" t="s">
        <v>438</v>
      </c>
      <c r="D247" s="52" t="s">
        <v>19</v>
      </c>
      <c r="E247" s="103">
        <f>E248</f>
        <v>1596538</v>
      </c>
      <c r="G247" s="128"/>
      <c r="H247" s="128"/>
      <c r="I247" s="128"/>
    </row>
    <row r="248" spans="1:9" s="3" customFormat="1" ht="22.5" customHeight="1" x14ac:dyDescent="0.25">
      <c r="A248" s="51" t="s">
        <v>20</v>
      </c>
      <c r="B248" s="52" t="s">
        <v>70</v>
      </c>
      <c r="C248" s="52" t="s">
        <v>438</v>
      </c>
      <c r="D248" s="52" t="s">
        <v>21</v>
      </c>
      <c r="E248" s="103">
        <v>1596538</v>
      </c>
      <c r="G248" s="128"/>
      <c r="H248" s="128"/>
      <c r="I248" s="128"/>
    </row>
    <row r="249" spans="1:9" s="3" customFormat="1" x14ac:dyDescent="0.25">
      <c r="A249" s="51" t="s">
        <v>71</v>
      </c>
      <c r="B249" s="52" t="s">
        <v>72</v>
      </c>
      <c r="C249" s="52" t="s">
        <v>145</v>
      </c>
      <c r="D249" s="52" t="s">
        <v>8</v>
      </c>
      <c r="E249" s="103">
        <f>E250</f>
        <v>63096974.619999997</v>
      </c>
      <c r="G249" s="128"/>
      <c r="H249" s="128"/>
      <c r="I249" s="128"/>
    </row>
    <row r="250" spans="1:9" s="3" customFormat="1" ht="39" customHeight="1" x14ac:dyDescent="0.25">
      <c r="A250" s="96" t="s">
        <v>439</v>
      </c>
      <c r="B250" s="72" t="s">
        <v>72</v>
      </c>
      <c r="C250" s="72" t="s">
        <v>156</v>
      </c>
      <c r="D250" s="72" t="s">
        <v>8</v>
      </c>
      <c r="E250" s="103">
        <f>E251+E265</f>
        <v>63096974.619999997</v>
      </c>
      <c r="G250" s="128"/>
      <c r="H250" s="128"/>
      <c r="I250" s="128"/>
    </row>
    <row r="251" spans="1:9" s="3" customFormat="1" ht="37.5" x14ac:dyDescent="0.25">
      <c r="A251" s="51" t="s">
        <v>440</v>
      </c>
      <c r="B251" s="52" t="s">
        <v>72</v>
      </c>
      <c r="C251" s="52" t="s">
        <v>441</v>
      </c>
      <c r="D251" s="52" t="s">
        <v>8</v>
      </c>
      <c r="E251" s="103">
        <f>E252+E259+E262</f>
        <v>30435648.079999998</v>
      </c>
      <c r="G251" s="128"/>
      <c r="H251" s="128"/>
      <c r="I251" s="128"/>
    </row>
    <row r="252" spans="1:9" s="3" customFormat="1" ht="54.75" customHeight="1" x14ac:dyDescent="0.25">
      <c r="A252" s="55" t="s">
        <v>73</v>
      </c>
      <c r="B252" s="52" t="s">
        <v>72</v>
      </c>
      <c r="C252" s="52" t="s">
        <v>442</v>
      </c>
      <c r="D252" s="52" t="s">
        <v>8</v>
      </c>
      <c r="E252" s="103">
        <f>E253+E255+E257</f>
        <v>13766994.969999999</v>
      </c>
      <c r="G252" s="128"/>
      <c r="H252" s="128"/>
      <c r="I252" s="128"/>
    </row>
    <row r="253" spans="1:9" s="3" customFormat="1" ht="21.75" customHeight="1" x14ac:dyDescent="0.25">
      <c r="A253" s="51" t="s">
        <v>18</v>
      </c>
      <c r="B253" s="52" t="s">
        <v>72</v>
      </c>
      <c r="C253" s="52" t="s">
        <v>442</v>
      </c>
      <c r="D253" s="52" t="s">
        <v>19</v>
      </c>
      <c r="E253" s="103">
        <f>E254</f>
        <v>5229507</v>
      </c>
      <c r="G253" s="128"/>
      <c r="H253" s="128"/>
      <c r="I253" s="128"/>
    </row>
    <row r="254" spans="1:9" s="3" customFormat="1" ht="21.75" customHeight="1" x14ac:dyDescent="0.25">
      <c r="A254" s="51" t="s">
        <v>20</v>
      </c>
      <c r="B254" s="52" t="s">
        <v>72</v>
      </c>
      <c r="C254" s="52" t="s">
        <v>442</v>
      </c>
      <c r="D254" s="52" t="s">
        <v>21</v>
      </c>
      <c r="E254" s="103">
        <v>5229507</v>
      </c>
      <c r="G254" s="128"/>
      <c r="H254" s="128"/>
      <c r="I254" s="128"/>
    </row>
    <row r="255" spans="1:9" s="3" customFormat="1" ht="37.5" x14ac:dyDescent="0.25">
      <c r="A255" s="51" t="s">
        <v>321</v>
      </c>
      <c r="B255" s="52" t="s">
        <v>72</v>
      </c>
      <c r="C255" s="52" t="s">
        <v>442</v>
      </c>
      <c r="D255" s="52" t="s">
        <v>322</v>
      </c>
      <c r="E255" s="103">
        <f>E256</f>
        <v>3410000</v>
      </c>
      <c r="G255" s="128"/>
      <c r="H255" s="128"/>
      <c r="I255" s="128"/>
    </row>
    <row r="256" spans="1:9" s="3" customFormat="1" x14ac:dyDescent="0.25">
      <c r="A256" s="51" t="s">
        <v>323</v>
      </c>
      <c r="B256" s="52" t="s">
        <v>72</v>
      </c>
      <c r="C256" s="52" t="s">
        <v>442</v>
      </c>
      <c r="D256" s="52" t="s">
        <v>324</v>
      </c>
      <c r="E256" s="103">
        <v>3410000</v>
      </c>
      <c r="G256" s="128"/>
      <c r="H256" s="128"/>
      <c r="I256" s="128"/>
    </row>
    <row r="257" spans="1:9" s="3" customFormat="1" x14ac:dyDescent="0.25">
      <c r="A257" s="51" t="s">
        <v>22</v>
      </c>
      <c r="B257" s="52" t="s">
        <v>72</v>
      </c>
      <c r="C257" s="52" t="s">
        <v>442</v>
      </c>
      <c r="D257" s="52" t="s">
        <v>23</v>
      </c>
      <c r="E257" s="103">
        <f>E258</f>
        <v>5127487.97</v>
      </c>
      <c r="G257" s="128"/>
      <c r="H257" s="128"/>
      <c r="I257" s="128"/>
    </row>
    <row r="258" spans="1:9" s="3" customFormat="1" ht="39.75" customHeight="1" x14ac:dyDescent="0.25">
      <c r="A258" s="51" t="s">
        <v>666</v>
      </c>
      <c r="B258" s="52" t="s">
        <v>72</v>
      </c>
      <c r="C258" s="52" t="s">
        <v>442</v>
      </c>
      <c r="D258" s="52" t="s">
        <v>61</v>
      </c>
      <c r="E258" s="103">
        <v>5127487.97</v>
      </c>
      <c r="G258" s="128"/>
      <c r="H258" s="128"/>
      <c r="I258" s="128"/>
    </row>
    <row r="259" spans="1:9" s="3" customFormat="1" ht="37.5" x14ac:dyDescent="0.25">
      <c r="A259" s="51" t="s">
        <v>298</v>
      </c>
      <c r="B259" s="52" t="s">
        <v>72</v>
      </c>
      <c r="C259" s="52" t="s">
        <v>443</v>
      </c>
      <c r="D259" s="52" t="s">
        <v>8</v>
      </c>
      <c r="E259" s="103">
        <f>E260</f>
        <v>4810004.1399999997</v>
      </c>
      <c r="G259" s="128"/>
      <c r="H259" s="128"/>
      <c r="I259" s="128"/>
    </row>
    <row r="260" spans="1:9" s="3" customFormat="1" x14ac:dyDescent="0.25">
      <c r="A260" s="51" t="s">
        <v>22</v>
      </c>
      <c r="B260" s="52" t="s">
        <v>72</v>
      </c>
      <c r="C260" s="52" t="s">
        <v>443</v>
      </c>
      <c r="D260" s="52" t="s">
        <v>23</v>
      </c>
      <c r="E260" s="103">
        <f>E261</f>
        <v>4810004.1399999997</v>
      </c>
      <c r="G260" s="128"/>
      <c r="H260" s="128"/>
      <c r="I260" s="128"/>
    </row>
    <row r="261" spans="1:9" s="3" customFormat="1" ht="37.5" x14ac:dyDescent="0.25">
      <c r="A261" s="51" t="s">
        <v>60</v>
      </c>
      <c r="B261" s="52" t="s">
        <v>72</v>
      </c>
      <c r="C261" s="52" t="s">
        <v>443</v>
      </c>
      <c r="D261" s="52" t="s">
        <v>61</v>
      </c>
      <c r="E261" s="103">
        <v>4810004.1399999997</v>
      </c>
      <c r="G261" s="128"/>
      <c r="H261" s="128"/>
      <c r="I261" s="128"/>
    </row>
    <row r="262" spans="1:9" s="3" customFormat="1" ht="37.5" x14ac:dyDescent="0.25">
      <c r="A262" s="51" t="s">
        <v>319</v>
      </c>
      <c r="B262" s="52" t="s">
        <v>72</v>
      </c>
      <c r="C262" s="52" t="s">
        <v>444</v>
      </c>
      <c r="D262" s="52" t="s">
        <v>8</v>
      </c>
      <c r="E262" s="103">
        <f>E263</f>
        <v>11858648.970000001</v>
      </c>
      <c r="G262" s="128"/>
      <c r="H262" s="128"/>
      <c r="I262" s="128"/>
    </row>
    <row r="263" spans="1:9" s="3" customFormat="1" x14ac:dyDescent="0.25">
      <c r="A263" s="51" t="s">
        <v>22</v>
      </c>
      <c r="B263" s="52" t="s">
        <v>72</v>
      </c>
      <c r="C263" s="52" t="s">
        <v>444</v>
      </c>
      <c r="D263" s="52" t="s">
        <v>23</v>
      </c>
      <c r="E263" s="103">
        <f>E264</f>
        <v>11858648.970000001</v>
      </c>
      <c r="G263" s="128"/>
      <c r="H263" s="128"/>
      <c r="I263" s="128"/>
    </row>
    <row r="264" spans="1:9" s="3" customFormat="1" ht="37.5" x14ac:dyDescent="0.25">
      <c r="A264" s="51" t="s">
        <v>60</v>
      </c>
      <c r="B264" s="52" t="s">
        <v>72</v>
      </c>
      <c r="C264" s="52" t="s">
        <v>444</v>
      </c>
      <c r="D264" s="52" t="s">
        <v>61</v>
      </c>
      <c r="E264" s="103">
        <v>11858648.970000001</v>
      </c>
      <c r="G264" s="128"/>
      <c r="H264" s="128"/>
      <c r="I264" s="128"/>
    </row>
    <row r="265" spans="1:9" s="3" customFormat="1" x14ac:dyDescent="0.25">
      <c r="A265" s="54" t="s">
        <v>639</v>
      </c>
      <c r="B265" s="52" t="s">
        <v>72</v>
      </c>
      <c r="C265" s="52" t="s">
        <v>640</v>
      </c>
      <c r="D265" s="52" t="s">
        <v>8</v>
      </c>
      <c r="E265" s="103">
        <f>E266</f>
        <v>32661326.539999999</v>
      </c>
      <c r="G265" s="128"/>
      <c r="H265" s="128"/>
      <c r="I265" s="128"/>
    </row>
    <row r="266" spans="1:9" s="3" customFormat="1" ht="37.5" customHeight="1" x14ac:dyDescent="0.25">
      <c r="A266" s="51" t="s">
        <v>656</v>
      </c>
      <c r="B266" s="52" t="s">
        <v>72</v>
      </c>
      <c r="C266" s="52" t="s">
        <v>653</v>
      </c>
      <c r="D266" s="52" t="s">
        <v>8</v>
      </c>
      <c r="E266" s="103">
        <f>E267</f>
        <v>32661326.539999999</v>
      </c>
      <c r="G266" s="128"/>
      <c r="H266" s="128"/>
      <c r="I266" s="128"/>
    </row>
    <row r="267" spans="1:9" s="3" customFormat="1" ht="37.5" x14ac:dyDescent="0.25">
      <c r="A267" s="51" t="s">
        <v>321</v>
      </c>
      <c r="B267" s="52" t="s">
        <v>72</v>
      </c>
      <c r="C267" s="52" t="s">
        <v>653</v>
      </c>
      <c r="D267" s="52" t="s">
        <v>322</v>
      </c>
      <c r="E267" s="103">
        <f>E268</f>
        <v>32661326.539999999</v>
      </c>
      <c r="G267" s="128"/>
      <c r="H267" s="128"/>
      <c r="I267" s="128"/>
    </row>
    <row r="268" spans="1:9" s="3" customFormat="1" x14ac:dyDescent="0.25">
      <c r="A268" s="51" t="s">
        <v>323</v>
      </c>
      <c r="B268" s="52" t="s">
        <v>72</v>
      </c>
      <c r="C268" s="52" t="s">
        <v>653</v>
      </c>
      <c r="D268" s="52" t="s">
        <v>324</v>
      </c>
      <c r="E268" s="103">
        <v>32661326.539999999</v>
      </c>
      <c r="G268" s="128"/>
      <c r="H268" s="128"/>
      <c r="I268" s="128"/>
    </row>
    <row r="269" spans="1:9" s="3" customFormat="1" x14ac:dyDescent="0.25">
      <c r="A269" s="51" t="s">
        <v>74</v>
      </c>
      <c r="B269" s="52" t="s">
        <v>75</v>
      </c>
      <c r="C269" s="52" t="s">
        <v>145</v>
      </c>
      <c r="D269" s="52" t="s">
        <v>8</v>
      </c>
      <c r="E269" s="103">
        <f>E270+E284</f>
        <v>2982290</v>
      </c>
      <c r="G269" s="128"/>
      <c r="H269" s="128"/>
      <c r="I269" s="128"/>
    </row>
    <row r="270" spans="1:9" s="3" customFormat="1" ht="37.5" x14ac:dyDescent="0.25">
      <c r="A270" s="96" t="s">
        <v>439</v>
      </c>
      <c r="B270" s="72" t="s">
        <v>75</v>
      </c>
      <c r="C270" s="72" t="s">
        <v>156</v>
      </c>
      <c r="D270" s="72" t="s">
        <v>8</v>
      </c>
      <c r="E270" s="103">
        <f>E271</f>
        <v>2963290</v>
      </c>
      <c r="G270" s="128"/>
      <c r="H270" s="128"/>
      <c r="I270" s="128"/>
    </row>
    <row r="271" spans="1:9" s="3" customFormat="1" x14ac:dyDescent="0.25">
      <c r="A271" s="51" t="s">
        <v>445</v>
      </c>
      <c r="B271" s="52" t="s">
        <v>75</v>
      </c>
      <c r="C271" s="52" t="s">
        <v>277</v>
      </c>
      <c r="D271" s="52" t="s">
        <v>8</v>
      </c>
      <c r="E271" s="103">
        <f>E272+E275+E278+E281</f>
        <v>2963290</v>
      </c>
      <c r="G271" s="128"/>
      <c r="H271" s="128"/>
      <c r="I271" s="128"/>
    </row>
    <row r="272" spans="1:9" s="3" customFormat="1" x14ac:dyDescent="0.25">
      <c r="A272" s="51" t="s">
        <v>452</v>
      </c>
      <c r="B272" s="52" t="s">
        <v>75</v>
      </c>
      <c r="C272" s="52" t="s">
        <v>671</v>
      </c>
      <c r="D272" s="52" t="s">
        <v>8</v>
      </c>
      <c r="E272" s="103">
        <f>E273</f>
        <v>2439025</v>
      </c>
      <c r="G272" s="128"/>
      <c r="H272" s="128"/>
      <c r="I272" s="128"/>
    </row>
    <row r="273" spans="1:9" s="3" customFormat="1" x14ac:dyDescent="0.25">
      <c r="A273" s="53" t="s">
        <v>18</v>
      </c>
      <c r="B273" s="52" t="s">
        <v>75</v>
      </c>
      <c r="C273" s="52" t="s">
        <v>671</v>
      </c>
      <c r="D273" s="52" t="s">
        <v>19</v>
      </c>
      <c r="E273" s="103">
        <f>E274</f>
        <v>2439025</v>
      </c>
      <c r="G273" s="128"/>
      <c r="H273" s="128"/>
      <c r="I273" s="128"/>
    </row>
    <row r="274" spans="1:9" s="3" customFormat="1" ht="20.25" customHeight="1" x14ac:dyDescent="0.25">
      <c r="A274" s="53" t="s">
        <v>20</v>
      </c>
      <c r="B274" s="52" t="s">
        <v>75</v>
      </c>
      <c r="C274" s="52" t="s">
        <v>671</v>
      </c>
      <c r="D274" s="52" t="s">
        <v>21</v>
      </c>
      <c r="E274" s="103">
        <v>2439025</v>
      </c>
      <c r="G274" s="128"/>
      <c r="H274" s="128"/>
      <c r="I274" s="128"/>
    </row>
    <row r="275" spans="1:9" s="3" customFormat="1" x14ac:dyDescent="0.25">
      <c r="A275" s="55" t="s">
        <v>76</v>
      </c>
      <c r="B275" s="52" t="s">
        <v>75</v>
      </c>
      <c r="C275" s="52" t="s">
        <v>446</v>
      </c>
      <c r="D275" s="52" t="s">
        <v>8</v>
      </c>
      <c r="E275" s="103">
        <f>E276</f>
        <v>231000</v>
      </c>
      <c r="G275" s="128"/>
      <c r="H275" s="128"/>
      <c r="I275" s="128"/>
    </row>
    <row r="276" spans="1:9" s="3" customFormat="1" x14ac:dyDescent="0.25">
      <c r="A276" s="51" t="s">
        <v>18</v>
      </c>
      <c r="B276" s="52" t="s">
        <v>75</v>
      </c>
      <c r="C276" s="52" t="s">
        <v>446</v>
      </c>
      <c r="D276" s="52" t="s">
        <v>19</v>
      </c>
      <c r="E276" s="103">
        <f>E277</f>
        <v>231000</v>
      </c>
      <c r="G276" s="128"/>
      <c r="H276" s="128"/>
      <c r="I276" s="128"/>
    </row>
    <row r="277" spans="1:9" s="3" customFormat="1" ht="21.75" customHeight="1" x14ac:dyDescent="0.25">
      <c r="A277" s="51" t="s">
        <v>20</v>
      </c>
      <c r="B277" s="52" t="s">
        <v>75</v>
      </c>
      <c r="C277" s="52" t="s">
        <v>446</v>
      </c>
      <c r="D277" s="52" t="s">
        <v>21</v>
      </c>
      <c r="E277" s="103">
        <v>231000</v>
      </c>
      <c r="G277" s="128"/>
      <c r="H277" s="128"/>
      <c r="I277" s="128"/>
    </row>
    <row r="278" spans="1:9" s="3" customFormat="1" ht="56.25" x14ac:dyDescent="0.25">
      <c r="A278" s="51" t="s">
        <v>696</v>
      </c>
      <c r="B278" s="52" t="s">
        <v>75</v>
      </c>
      <c r="C278" s="52" t="s">
        <v>697</v>
      </c>
      <c r="D278" s="52" t="s">
        <v>8</v>
      </c>
      <c r="E278" s="103">
        <f>E279</f>
        <v>273265</v>
      </c>
      <c r="G278" s="128"/>
      <c r="H278" s="128"/>
      <c r="I278" s="128"/>
    </row>
    <row r="279" spans="1:9" s="3" customFormat="1" x14ac:dyDescent="0.25">
      <c r="A279" s="51" t="s">
        <v>22</v>
      </c>
      <c r="B279" s="52" t="s">
        <v>75</v>
      </c>
      <c r="C279" s="52" t="s">
        <v>697</v>
      </c>
      <c r="D279" s="52" t="s">
        <v>23</v>
      </c>
      <c r="E279" s="103">
        <f>E280</f>
        <v>273265</v>
      </c>
      <c r="G279" s="128"/>
      <c r="H279" s="128"/>
      <c r="I279" s="128"/>
    </row>
    <row r="280" spans="1:9" s="3" customFormat="1" ht="38.25" customHeight="1" x14ac:dyDescent="0.25">
      <c r="A280" s="51" t="s">
        <v>700</v>
      </c>
      <c r="B280" s="52" t="s">
        <v>75</v>
      </c>
      <c r="C280" s="52" t="s">
        <v>697</v>
      </c>
      <c r="D280" s="52" t="s">
        <v>61</v>
      </c>
      <c r="E280" s="103">
        <v>273265</v>
      </c>
      <c r="G280" s="128"/>
      <c r="H280" s="128"/>
      <c r="I280" s="128"/>
    </row>
    <row r="281" spans="1:9" s="3" customFormat="1" ht="38.25" customHeight="1" x14ac:dyDescent="0.25">
      <c r="A281" s="51" t="s">
        <v>698</v>
      </c>
      <c r="B281" s="52" t="s">
        <v>75</v>
      </c>
      <c r="C281" s="52" t="s">
        <v>699</v>
      </c>
      <c r="D281" s="52" t="s">
        <v>8</v>
      </c>
      <c r="E281" s="103">
        <f>E282</f>
        <v>20000</v>
      </c>
      <c r="G281" s="128"/>
      <c r="H281" s="128"/>
      <c r="I281" s="128"/>
    </row>
    <row r="282" spans="1:9" s="3" customFormat="1" ht="18.75" customHeight="1" x14ac:dyDescent="0.25">
      <c r="A282" s="51" t="s">
        <v>22</v>
      </c>
      <c r="B282" s="52" t="s">
        <v>75</v>
      </c>
      <c r="C282" s="52" t="s">
        <v>699</v>
      </c>
      <c r="D282" s="52" t="s">
        <v>23</v>
      </c>
      <c r="E282" s="103">
        <f>E283</f>
        <v>20000</v>
      </c>
      <c r="G282" s="128"/>
      <c r="H282" s="128"/>
      <c r="I282" s="128"/>
    </row>
    <row r="283" spans="1:9" s="3" customFormat="1" ht="38.25" customHeight="1" x14ac:dyDescent="0.25">
      <c r="A283" s="51" t="s">
        <v>700</v>
      </c>
      <c r="B283" s="52" t="s">
        <v>75</v>
      </c>
      <c r="C283" s="52" t="s">
        <v>699</v>
      </c>
      <c r="D283" s="52" t="s">
        <v>61</v>
      </c>
      <c r="E283" s="103">
        <v>20000</v>
      </c>
      <c r="G283" s="128"/>
      <c r="H283" s="128"/>
      <c r="I283" s="128"/>
    </row>
    <row r="284" spans="1:9" s="3" customFormat="1" ht="19.5" customHeight="1" x14ac:dyDescent="0.25">
      <c r="A284" s="96" t="s">
        <v>154</v>
      </c>
      <c r="B284" s="72" t="s">
        <v>75</v>
      </c>
      <c r="C284" s="72" t="s">
        <v>146</v>
      </c>
      <c r="D284" s="72" t="s">
        <v>8</v>
      </c>
      <c r="E284" s="103">
        <f>E285</f>
        <v>19000</v>
      </c>
      <c r="G284" s="128"/>
      <c r="H284" s="128"/>
      <c r="I284" s="128"/>
    </row>
    <row r="285" spans="1:9" s="3" customFormat="1" ht="37.5" x14ac:dyDescent="0.25">
      <c r="A285" s="56" t="s">
        <v>357</v>
      </c>
      <c r="B285" s="52" t="s">
        <v>75</v>
      </c>
      <c r="C285" s="52" t="s">
        <v>365</v>
      </c>
      <c r="D285" s="52" t="s">
        <v>8</v>
      </c>
      <c r="E285" s="103">
        <f>E286</f>
        <v>19000</v>
      </c>
      <c r="G285" s="128"/>
      <c r="H285" s="128"/>
      <c r="I285" s="128"/>
    </row>
    <row r="286" spans="1:9" s="3" customFormat="1" x14ac:dyDescent="0.25">
      <c r="A286" s="51" t="s">
        <v>29</v>
      </c>
      <c r="B286" s="52" t="s">
        <v>75</v>
      </c>
      <c r="C286" s="52" t="s">
        <v>365</v>
      </c>
      <c r="D286" s="52" t="s">
        <v>30</v>
      </c>
      <c r="E286" s="103">
        <f>E287</f>
        <v>19000</v>
      </c>
      <c r="G286" s="128"/>
      <c r="H286" s="128"/>
      <c r="I286" s="128"/>
    </row>
    <row r="287" spans="1:9" s="3" customFormat="1" x14ac:dyDescent="0.25">
      <c r="A287" s="51" t="s">
        <v>358</v>
      </c>
      <c r="B287" s="52" t="s">
        <v>75</v>
      </c>
      <c r="C287" s="52" t="s">
        <v>365</v>
      </c>
      <c r="D287" s="52" t="s">
        <v>359</v>
      </c>
      <c r="E287" s="103">
        <v>19000</v>
      </c>
      <c r="G287" s="128"/>
      <c r="H287" s="128"/>
      <c r="I287" s="128"/>
    </row>
    <row r="288" spans="1:9" s="3" customFormat="1" x14ac:dyDescent="0.25">
      <c r="A288" s="51" t="s">
        <v>366</v>
      </c>
      <c r="B288" s="52" t="s">
        <v>367</v>
      </c>
      <c r="C288" s="52" t="s">
        <v>145</v>
      </c>
      <c r="D288" s="52" t="s">
        <v>8</v>
      </c>
      <c r="E288" s="103">
        <f>E289</f>
        <v>6161616.1600000001</v>
      </c>
      <c r="G288" s="128"/>
      <c r="H288" s="128"/>
      <c r="I288" s="128"/>
    </row>
    <row r="289" spans="1:9" s="3" customFormat="1" ht="37.5" x14ac:dyDescent="0.25">
      <c r="A289" s="96" t="s">
        <v>530</v>
      </c>
      <c r="B289" s="72" t="s">
        <v>367</v>
      </c>
      <c r="C289" s="72" t="s">
        <v>156</v>
      </c>
      <c r="D289" s="72" t="s">
        <v>8</v>
      </c>
      <c r="E289" s="103">
        <f>E290</f>
        <v>6161616.1600000001</v>
      </c>
      <c r="G289" s="128"/>
      <c r="H289" s="128"/>
      <c r="I289" s="128"/>
    </row>
    <row r="290" spans="1:9" s="3" customFormat="1" ht="37.5" x14ac:dyDescent="0.25">
      <c r="A290" s="51" t="s">
        <v>447</v>
      </c>
      <c r="B290" s="52" t="s">
        <v>367</v>
      </c>
      <c r="C290" s="52" t="s">
        <v>441</v>
      </c>
      <c r="D290" s="52" t="s">
        <v>8</v>
      </c>
      <c r="E290" s="103">
        <f>E294+E291</f>
        <v>6161616.1600000001</v>
      </c>
      <c r="G290" s="128"/>
      <c r="H290" s="128"/>
      <c r="I290" s="128"/>
    </row>
    <row r="291" spans="1:9" s="3" customFormat="1" ht="37.5" x14ac:dyDescent="0.25">
      <c r="A291" s="32" t="s">
        <v>490</v>
      </c>
      <c r="B291" s="52" t="s">
        <v>367</v>
      </c>
      <c r="C291" s="52" t="s">
        <v>449</v>
      </c>
      <c r="D291" s="52" t="s">
        <v>8</v>
      </c>
      <c r="E291" s="103">
        <f>E292</f>
        <v>6100000</v>
      </c>
      <c r="G291" s="128"/>
      <c r="H291" s="128"/>
      <c r="I291" s="128"/>
    </row>
    <row r="292" spans="1:9" s="3" customFormat="1" x14ac:dyDescent="0.25">
      <c r="A292" s="51" t="s">
        <v>22</v>
      </c>
      <c r="B292" s="52" t="s">
        <v>367</v>
      </c>
      <c r="C292" s="52" t="s">
        <v>449</v>
      </c>
      <c r="D292" s="52" t="s">
        <v>23</v>
      </c>
      <c r="E292" s="103">
        <f>E293</f>
        <v>6100000</v>
      </c>
      <c r="G292" s="128"/>
      <c r="H292" s="128"/>
      <c r="I292" s="128"/>
    </row>
    <row r="293" spans="1:9" s="3" customFormat="1" ht="37.5" x14ac:dyDescent="0.25">
      <c r="A293" s="51" t="s">
        <v>60</v>
      </c>
      <c r="B293" s="52" t="s">
        <v>367</v>
      </c>
      <c r="C293" s="52" t="s">
        <v>449</v>
      </c>
      <c r="D293" s="52" t="s">
        <v>61</v>
      </c>
      <c r="E293" s="103">
        <v>6100000</v>
      </c>
      <c r="G293" s="128"/>
      <c r="H293" s="128"/>
      <c r="I293" s="128"/>
    </row>
    <row r="294" spans="1:9" s="3" customFormat="1" ht="37.5" x14ac:dyDescent="0.25">
      <c r="A294" s="51" t="s">
        <v>386</v>
      </c>
      <c r="B294" s="52" t="s">
        <v>367</v>
      </c>
      <c r="C294" s="52" t="s">
        <v>448</v>
      </c>
      <c r="D294" s="52" t="s">
        <v>8</v>
      </c>
      <c r="E294" s="103">
        <f>E295</f>
        <v>61616.160000000003</v>
      </c>
      <c r="G294" s="128"/>
      <c r="H294" s="128"/>
      <c r="I294" s="128"/>
    </row>
    <row r="295" spans="1:9" s="3" customFormat="1" x14ac:dyDescent="0.25">
      <c r="A295" s="51" t="s">
        <v>22</v>
      </c>
      <c r="B295" s="52" t="s">
        <v>367</v>
      </c>
      <c r="C295" s="52" t="s">
        <v>448</v>
      </c>
      <c r="D295" s="52" t="s">
        <v>23</v>
      </c>
      <c r="E295" s="103">
        <f>E296</f>
        <v>61616.160000000003</v>
      </c>
      <c r="G295" s="128"/>
      <c r="H295" s="128"/>
      <c r="I295" s="128"/>
    </row>
    <row r="296" spans="1:9" s="3" customFormat="1" ht="37.5" x14ac:dyDescent="0.25">
      <c r="A296" s="51" t="s">
        <v>60</v>
      </c>
      <c r="B296" s="52" t="s">
        <v>367</v>
      </c>
      <c r="C296" s="52" t="s">
        <v>448</v>
      </c>
      <c r="D296" s="52" t="s">
        <v>61</v>
      </c>
      <c r="E296" s="103">
        <v>61616.160000000003</v>
      </c>
      <c r="G296" s="128"/>
      <c r="H296" s="128"/>
      <c r="I296" s="128"/>
    </row>
    <row r="297" spans="1:9" s="3" customFormat="1" x14ac:dyDescent="0.25">
      <c r="A297" s="49" t="s">
        <v>77</v>
      </c>
      <c r="B297" s="50" t="s">
        <v>78</v>
      </c>
      <c r="C297" s="50" t="s">
        <v>145</v>
      </c>
      <c r="D297" s="50" t="s">
        <v>8</v>
      </c>
      <c r="E297" s="107">
        <f>E298</f>
        <v>509616</v>
      </c>
      <c r="F297" s="92"/>
      <c r="G297" s="128"/>
      <c r="H297" s="128"/>
      <c r="I297" s="128"/>
    </row>
    <row r="298" spans="1:9" outlineLevel="1" x14ac:dyDescent="0.25">
      <c r="A298" s="51" t="s">
        <v>79</v>
      </c>
      <c r="B298" s="52" t="s">
        <v>80</v>
      </c>
      <c r="C298" s="52" t="s">
        <v>145</v>
      </c>
      <c r="D298" s="52" t="s">
        <v>8</v>
      </c>
      <c r="E298" s="103">
        <f>E299+E308</f>
        <v>509616</v>
      </c>
    </row>
    <row r="299" spans="1:9" ht="37.5" outlineLevel="2" x14ac:dyDescent="0.25">
      <c r="A299" s="96" t="s">
        <v>450</v>
      </c>
      <c r="B299" s="72" t="s">
        <v>80</v>
      </c>
      <c r="C299" s="72" t="s">
        <v>157</v>
      </c>
      <c r="D299" s="72" t="s">
        <v>8</v>
      </c>
      <c r="E299" s="103">
        <f>E300+E304</f>
        <v>464696</v>
      </c>
    </row>
    <row r="300" spans="1:9" ht="37.5" outlineLevel="2" x14ac:dyDescent="0.25">
      <c r="A300" s="51" t="s">
        <v>451</v>
      </c>
      <c r="B300" s="52" t="s">
        <v>80</v>
      </c>
      <c r="C300" s="52" t="s">
        <v>491</v>
      </c>
      <c r="D300" s="52" t="s">
        <v>8</v>
      </c>
      <c r="E300" s="103">
        <f>E301</f>
        <v>434696</v>
      </c>
    </row>
    <row r="301" spans="1:9" outlineLevel="4" x14ac:dyDescent="0.25">
      <c r="A301" s="51" t="s">
        <v>289</v>
      </c>
      <c r="B301" s="52" t="s">
        <v>80</v>
      </c>
      <c r="C301" s="52" t="s">
        <v>453</v>
      </c>
      <c r="D301" s="52" t="s">
        <v>8</v>
      </c>
      <c r="E301" s="103">
        <f>E302</f>
        <v>434696</v>
      </c>
    </row>
    <row r="302" spans="1:9" outlineLevel="5" x14ac:dyDescent="0.25">
      <c r="A302" s="51" t="s">
        <v>18</v>
      </c>
      <c r="B302" s="52" t="s">
        <v>80</v>
      </c>
      <c r="C302" s="52" t="s">
        <v>453</v>
      </c>
      <c r="D302" s="52" t="s">
        <v>19</v>
      </c>
      <c r="E302" s="103">
        <f>E303</f>
        <v>434696</v>
      </c>
    </row>
    <row r="303" spans="1:9" ht="19.5" customHeight="1" outlineLevel="6" x14ac:dyDescent="0.25">
      <c r="A303" s="51" t="s">
        <v>20</v>
      </c>
      <c r="B303" s="52" t="s">
        <v>80</v>
      </c>
      <c r="C303" s="52" t="s">
        <v>453</v>
      </c>
      <c r="D303" s="52" t="s">
        <v>21</v>
      </c>
      <c r="E303" s="103">
        <v>434696</v>
      </c>
    </row>
    <row r="304" spans="1:9" outlineLevel="4" x14ac:dyDescent="0.25">
      <c r="A304" s="51" t="s">
        <v>454</v>
      </c>
      <c r="B304" s="52" t="s">
        <v>80</v>
      </c>
      <c r="C304" s="52" t="s">
        <v>291</v>
      </c>
      <c r="D304" s="52" t="s">
        <v>8</v>
      </c>
      <c r="E304" s="103">
        <f>E305</f>
        <v>30000</v>
      </c>
    </row>
    <row r="305" spans="1:9" outlineLevel="5" x14ac:dyDescent="0.25">
      <c r="A305" s="51" t="s">
        <v>81</v>
      </c>
      <c r="B305" s="52" t="s">
        <v>80</v>
      </c>
      <c r="C305" s="52" t="s">
        <v>290</v>
      </c>
      <c r="D305" s="52" t="s">
        <v>8</v>
      </c>
      <c r="E305" s="103">
        <f>E306</f>
        <v>30000</v>
      </c>
    </row>
    <row r="306" spans="1:9" outlineLevel="6" x14ac:dyDescent="0.25">
      <c r="A306" s="51" t="s">
        <v>18</v>
      </c>
      <c r="B306" s="52" t="s">
        <v>80</v>
      </c>
      <c r="C306" s="52" t="s">
        <v>290</v>
      </c>
      <c r="D306" s="52" t="s">
        <v>19</v>
      </c>
      <c r="E306" s="103">
        <f>E307</f>
        <v>30000</v>
      </c>
    </row>
    <row r="307" spans="1:9" ht="21" customHeight="1" outlineLevel="6" x14ac:dyDescent="0.25">
      <c r="A307" s="51" t="s">
        <v>20</v>
      </c>
      <c r="B307" s="52" t="s">
        <v>80</v>
      </c>
      <c r="C307" s="52" t="s">
        <v>290</v>
      </c>
      <c r="D307" s="52" t="s">
        <v>21</v>
      </c>
      <c r="E307" s="103">
        <v>30000</v>
      </c>
    </row>
    <row r="308" spans="1:9" ht="56.25" outlineLevel="6" x14ac:dyDescent="0.25">
      <c r="A308" s="96" t="s">
        <v>547</v>
      </c>
      <c r="B308" s="72" t="s">
        <v>80</v>
      </c>
      <c r="C308" s="72" t="s">
        <v>456</v>
      </c>
      <c r="D308" s="72" t="s">
        <v>8</v>
      </c>
      <c r="E308" s="103">
        <f>E309</f>
        <v>44920</v>
      </c>
    </row>
    <row r="309" spans="1:9" ht="17.25" customHeight="1" outlineLevel="6" x14ac:dyDescent="0.25">
      <c r="A309" s="51" t="s">
        <v>457</v>
      </c>
      <c r="B309" s="52" t="s">
        <v>80</v>
      </c>
      <c r="C309" s="52" t="s">
        <v>458</v>
      </c>
      <c r="D309" s="52" t="s">
        <v>8</v>
      </c>
      <c r="E309" s="103">
        <f>E310</f>
        <v>44920</v>
      </c>
    </row>
    <row r="310" spans="1:9" outlineLevel="6" x14ac:dyDescent="0.25">
      <c r="A310" s="51" t="s">
        <v>459</v>
      </c>
      <c r="B310" s="52" t="s">
        <v>80</v>
      </c>
      <c r="C310" s="52" t="s">
        <v>460</v>
      </c>
      <c r="D310" s="52" t="s">
        <v>8</v>
      </c>
      <c r="E310" s="103">
        <f>E311</f>
        <v>44920</v>
      </c>
    </row>
    <row r="311" spans="1:9" outlineLevel="6" x14ac:dyDescent="0.25">
      <c r="A311" s="51" t="s">
        <v>18</v>
      </c>
      <c r="B311" s="52" t="s">
        <v>80</v>
      </c>
      <c r="C311" s="52" t="s">
        <v>460</v>
      </c>
      <c r="D311" s="52" t="s">
        <v>19</v>
      </c>
      <c r="E311" s="103">
        <f>E312</f>
        <v>44920</v>
      </c>
    </row>
    <row r="312" spans="1:9" ht="21.75" customHeight="1" outlineLevel="6" x14ac:dyDescent="0.25">
      <c r="A312" s="51" t="s">
        <v>20</v>
      </c>
      <c r="B312" s="52" t="s">
        <v>80</v>
      </c>
      <c r="C312" s="52" t="s">
        <v>460</v>
      </c>
      <c r="D312" s="52" t="s">
        <v>21</v>
      </c>
      <c r="E312" s="103">
        <v>44920</v>
      </c>
    </row>
    <row r="313" spans="1:9" s="3" customFormat="1" x14ac:dyDescent="0.25">
      <c r="A313" s="49" t="s">
        <v>82</v>
      </c>
      <c r="B313" s="50" t="s">
        <v>83</v>
      </c>
      <c r="C313" s="50" t="s">
        <v>145</v>
      </c>
      <c r="D313" s="50" t="s">
        <v>8</v>
      </c>
      <c r="E313" s="107">
        <f>E314+E337+E364+E390+E401</f>
        <v>503218478.20999998</v>
      </c>
      <c r="F313" s="92"/>
      <c r="G313" s="128"/>
      <c r="H313" s="128"/>
      <c r="I313" s="128"/>
    </row>
    <row r="314" spans="1:9" outlineLevel="1" x14ac:dyDescent="0.25">
      <c r="A314" s="51" t="s">
        <v>129</v>
      </c>
      <c r="B314" s="52" t="s">
        <v>130</v>
      </c>
      <c r="C314" s="52" t="s">
        <v>145</v>
      </c>
      <c r="D314" s="52" t="s">
        <v>8</v>
      </c>
      <c r="E314" s="103">
        <f>E315</f>
        <v>110193416.01000001</v>
      </c>
    </row>
    <row r="315" spans="1:9" ht="37.5" outlineLevel="2" x14ac:dyDescent="0.25">
      <c r="A315" s="96" t="s">
        <v>494</v>
      </c>
      <c r="B315" s="72" t="s">
        <v>130</v>
      </c>
      <c r="C315" s="72" t="s">
        <v>160</v>
      </c>
      <c r="D315" s="72" t="s">
        <v>8</v>
      </c>
      <c r="E315" s="103">
        <f>E316</f>
        <v>110193416.01000001</v>
      </c>
    </row>
    <row r="316" spans="1:9" ht="37.5" outlineLevel="3" x14ac:dyDescent="0.25">
      <c r="A316" s="51" t="s">
        <v>495</v>
      </c>
      <c r="B316" s="52" t="s">
        <v>130</v>
      </c>
      <c r="C316" s="52" t="s">
        <v>161</v>
      </c>
      <c r="D316" s="52" t="s">
        <v>8</v>
      </c>
      <c r="E316" s="103">
        <f>E317+E324</f>
        <v>110193416.01000001</v>
      </c>
    </row>
    <row r="317" spans="1:9" ht="37.5" outlineLevel="4" x14ac:dyDescent="0.25">
      <c r="A317" s="54" t="s">
        <v>245</v>
      </c>
      <c r="B317" s="52" t="s">
        <v>130</v>
      </c>
      <c r="C317" s="52" t="s">
        <v>264</v>
      </c>
      <c r="D317" s="52" t="s">
        <v>8</v>
      </c>
      <c r="E317" s="103">
        <f>E318+E321</f>
        <v>109010784</v>
      </c>
    </row>
    <row r="318" spans="1:9" ht="37.5" outlineLevel="5" x14ac:dyDescent="0.25">
      <c r="A318" s="51" t="s">
        <v>132</v>
      </c>
      <c r="B318" s="52" t="s">
        <v>130</v>
      </c>
      <c r="C318" s="52" t="s">
        <v>168</v>
      </c>
      <c r="D318" s="52" t="s">
        <v>8</v>
      </c>
      <c r="E318" s="103">
        <f>E319</f>
        <v>42507555</v>
      </c>
    </row>
    <row r="319" spans="1:9" ht="37.5" outlineLevel="6" x14ac:dyDescent="0.25">
      <c r="A319" s="51" t="s">
        <v>50</v>
      </c>
      <c r="B319" s="52" t="s">
        <v>130</v>
      </c>
      <c r="C319" s="52" t="s">
        <v>168</v>
      </c>
      <c r="D319" s="52" t="s">
        <v>51</v>
      </c>
      <c r="E319" s="103">
        <f>E320</f>
        <v>42507555</v>
      </c>
    </row>
    <row r="320" spans="1:9" outlineLevel="4" x14ac:dyDescent="0.25">
      <c r="A320" s="51" t="s">
        <v>87</v>
      </c>
      <c r="B320" s="52" t="s">
        <v>130</v>
      </c>
      <c r="C320" s="52" t="s">
        <v>168</v>
      </c>
      <c r="D320" s="52" t="s">
        <v>88</v>
      </c>
      <c r="E320" s="103">
        <v>42507555</v>
      </c>
    </row>
    <row r="321" spans="1:5" ht="57.75" customHeight="1" outlineLevel="5" x14ac:dyDescent="0.25">
      <c r="A321" s="54" t="s">
        <v>496</v>
      </c>
      <c r="B321" s="52" t="s">
        <v>130</v>
      </c>
      <c r="C321" s="52" t="s">
        <v>169</v>
      </c>
      <c r="D321" s="52" t="s">
        <v>8</v>
      </c>
      <c r="E321" s="103">
        <f>E322</f>
        <v>66503229</v>
      </c>
    </row>
    <row r="322" spans="1:5" ht="37.5" outlineLevel="6" x14ac:dyDescent="0.25">
      <c r="A322" s="51" t="s">
        <v>50</v>
      </c>
      <c r="B322" s="52" t="s">
        <v>130</v>
      </c>
      <c r="C322" s="52" t="s">
        <v>169</v>
      </c>
      <c r="D322" s="52" t="s">
        <v>51</v>
      </c>
      <c r="E322" s="103">
        <f>E323</f>
        <v>66503229</v>
      </c>
    </row>
    <row r="323" spans="1:5" outlineLevel="3" x14ac:dyDescent="0.25">
      <c r="A323" s="51" t="s">
        <v>87</v>
      </c>
      <c r="B323" s="52" t="s">
        <v>130</v>
      </c>
      <c r="C323" s="52" t="s">
        <v>169</v>
      </c>
      <c r="D323" s="52" t="s">
        <v>88</v>
      </c>
      <c r="E323" s="103">
        <v>66503229</v>
      </c>
    </row>
    <row r="324" spans="1:5" ht="18" customHeight="1" outlineLevel="3" x14ac:dyDescent="0.25">
      <c r="A324" s="54" t="s">
        <v>246</v>
      </c>
      <c r="B324" s="52" t="s">
        <v>130</v>
      </c>
      <c r="C324" s="52" t="s">
        <v>266</v>
      </c>
      <c r="D324" s="52" t="s">
        <v>8</v>
      </c>
      <c r="E324" s="103">
        <f>E334+E325+E331+E328</f>
        <v>1182632.01</v>
      </c>
    </row>
    <row r="325" spans="1:5" ht="20.25" customHeight="1" outlineLevel="6" x14ac:dyDescent="0.25">
      <c r="A325" s="51" t="s">
        <v>343</v>
      </c>
      <c r="B325" s="52" t="s">
        <v>130</v>
      </c>
      <c r="C325" s="52" t="s">
        <v>344</v>
      </c>
      <c r="D325" s="52" t="s">
        <v>8</v>
      </c>
      <c r="E325" s="103">
        <f>E326</f>
        <v>100000</v>
      </c>
    </row>
    <row r="326" spans="1:5" ht="37.5" outlineLevel="6" x14ac:dyDescent="0.25">
      <c r="A326" s="51" t="s">
        <v>50</v>
      </c>
      <c r="B326" s="52" t="s">
        <v>130</v>
      </c>
      <c r="C326" s="52" t="s">
        <v>344</v>
      </c>
      <c r="D326" s="52" t="s">
        <v>51</v>
      </c>
      <c r="E326" s="103">
        <f>E327</f>
        <v>100000</v>
      </c>
    </row>
    <row r="327" spans="1:5" outlineLevel="6" x14ac:dyDescent="0.25">
      <c r="A327" s="51" t="s">
        <v>87</v>
      </c>
      <c r="B327" s="52" t="s">
        <v>130</v>
      </c>
      <c r="C327" s="52" t="s">
        <v>344</v>
      </c>
      <c r="D327" s="52" t="s">
        <v>88</v>
      </c>
      <c r="E327" s="103">
        <v>100000</v>
      </c>
    </row>
    <row r="328" spans="1:5" outlineLevel="6" x14ac:dyDescent="0.25">
      <c r="A328" s="51" t="s">
        <v>326</v>
      </c>
      <c r="B328" s="52" t="s">
        <v>130</v>
      </c>
      <c r="C328" s="52" t="s">
        <v>345</v>
      </c>
      <c r="D328" s="52" t="s">
        <v>8</v>
      </c>
      <c r="E328" s="103">
        <f>E329</f>
        <v>42200</v>
      </c>
    </row>
    <row r="329" spans="1:5" ht="37.5" outlineLevel="6" x14ac:dyDescent="0.25">
      <c r="A329" s="51" t="s">
        <v>50</v>
      </c>
      <c r="B329" s="52" t="s">
        <v>130</v>
      </c>
      <c r="C329" s="52" t="s">
        <v>345</v>
      </c>
      <c r="D329" s="52" t="s">
        <v>51</v>
      </c>
      <c r="E329" s="103">
        <f>E330</f>
        <v>42200</v>
      </c>
    </row>
    <row r="330" spans="1:5" outlineLevel="6" x14ac:dyDescent="0.25">
      <c r="A330" s="51" t="s">
        <v>87</v>
      </c>
      <c r="B330" s="52" t="s">
        <v>130</v>
      </c>
      <c r="C330" s="52" t="s">
        <v>345</v>
      </c>
      <c r="D330" s="52" t="s">
        <v>88</v>
      </c>
      <c r="E330" s="103">
        <v>42200</v>
      </c>
    </row>
    <row r="331" spans="1:5" ht="37.5" outlineLevel="6" x14ac:dyDescent="0.25">
      <c r="A331" s="97" t="s">
        <v>654</v>
      </c>
      <c r="B331" s="52" t="s">
        <v>130</v>
      </c>
      <c r="C331" s="52" t="s">
        <v>655</v>
      </c>
      <c r="D331" s="52" t="s">
        <v>8</v>
      </c>
      <c r="E331" s="103">
        <f>E332</f>
        <v>140600</v>
      </c>
    </row>
    <row r="332" spans="1:5" ht="37.5" outlineLevel="6" x14ac:dyDescent="0.25">
      <c r="A332" s="51" t="s">
        <v>50</v>
      </c>
      <c r="B332" s="52" t="s">
        <v>130</v>
      </c>
      <c r="C332" s="52" t="s">
        <v>655</v>
      </c>
      <c r="D332" s="52" t="s">
        <v>51</v>
      </c>
      <c r="E332" s="103">
        <f>E333</f>
        <v>140600</v>
      </c>
    </row>
    <row r="333" spans="1:5" outlineLevel="6" x14ac:dyDescent="0.25">
      <c r="A333" s="51" t="s">
        <v>87</v>
      </c>
      <c r="B333" s="52" t="s">
        <v>130</v>
      </c>
      <c r="C333" s="52" t="s">
        <v>655</v>
      </c>
      <c r="D333" s="52" t="s">
        <v>88</v>
      </c>
      <c r="E333" s="103">
        <v>140600</v>
      </c>
    </row>
    <row r="334" spans="1:5" ht="58.5" customHeight="1" outlineLevel="3" x14ac:dyDescent="0.25">
      <c r="A334" s="32" t="s">
        <v>372</v>
      </c>
      <c r="B334" s="52" t="s">
        <v>130</v>
      </c>
      <c r="C334" s="52" t="s">
        <v>373</v>
      </c>
      <c r="D334" s="52" t="s">
        <v>8</v>
      </c>
      <c r="E334" s="103">
        <f>E335</f>
        <v>899832.01</v>
      </c>
    </row>
    <row r="335" spans="1:5" ht="37.5" outlineLevel="3" x14ac:dyDescent="0.25">
      <c r="A335" s="51" t="s">
        <v>321</v>
      </c>
      <c r="B335" s="52" t="s">
        <v>130</v>
      </c>
      <c r="C335" s="52" t="s">
        <v>373</v>
      </c>
      <c r="D335" s="52" t="s">
        <v>322</v>
      </c>
      <c r="E335" s="103">
        <f>E336</f>
        <v>899832.01</v>
      </c>
    </row>
    <row r="336" spans="1:5" outlineLevel="3" x14ac:dyDescent="0.25">
      <c r="A336" s="51" t="s">
        <v>323</v>
      </c>
      <c r="B336" s="52" t="s">
        <v>130</v>
      </c>
      <c r="C336" s="52" t="s">
        <v>373</v>
      </c>
      <c r="D336" s="52" t="s">
        <v>324</v>
      </c>
      <c r="E336" s="103">
        <v>899832.01</v>
      </c>
    </row>
    <row r="337" spans="1:5" outlineLevel="1" x14ac:dyDescent="0.25">
      <c r="A337" s="51" t="s">
        <v>84</v>
      </c>
      <c r="B337" s="52" t="s">
        <v>85</v>
      </c>
      <c r="C337" s="52" t="s">
        <v>145</v>
      </c>
      <c r="D337" s="52" t="s">
        <v>8</v>
      </c>
      <c r="E337" s="103">
        <f>E338</f>
        <v>329507776.38999999</v>
      </c>
    </row>
    <row r="338" spans="1:5" ht="37.5" outlineLevel="2" x14ac:dyDescent="0.25">
      <c r="A338" s="96" t="s">
        <v>494</v>
      </c>
      <c r="B338" s="72" t="s">
        <v>85</v>
      </c>
      <c r="C338" s="72" t="s">
        <v>160</v>
      </c>
      <c r="D338" s="72" t="s">
        <v>8</v>
      </c>
      <c r="E338" s="103">
        <f>E339</f>
        <v>329507776.38999999</v>
      </c>
    </row>
    <row r="339" spans="1:5" ht="37.5" outlineLevel="3" x14ac:dyDescent="0.25">
      <c r="A339" s="51" t="s">
        <v>498</v>
      </c>
      <c r="B339" s="52" t="s">
        <v>85</v>
      </c>
      <c r="C339" s="52" t="s">
        <v>170</v>
      </c>
      <c r="D339" s="52" t="s">
        <v>8</v>
      </c>
      <c r="E339" s="103">
        <f>E340+E353+E360</f>
        <v>329507776.38999999</v>
      </c>
    </row>
    <row r="340" spans="1:5" ht="37.5" outlineLevel="4" x14ac:dyDescent="0.25">
      <c r="A340" s="54" t="s">
        <v>248</v>
      </c>
      <c r="B340" s="52" t="s">
        <v>85</v>
      </c>
      <c r="C340" s="52" t="s">
        <v>267</v>
      </c>
      <c r="D340" s="52" t="s">
        <v>8</v>
      </c>
      <c r="E340" s="103">
        <f>E341+E344+E347+E350</f>
        <v>317500707.06999999</v>
      </c>
    </row>
    <row r="341" spans="1:5" ht="37.5" outlineLevel="4" x14ac:dyDescent="0.25">
      <c r="A341" s="57" t="s">
        <v>703</v>
      </c>
      <c r="B341" s="52" t="s">
        <v>85</v>
      </c>
      <c r="C341" s="52" t="s">
        <v>704</v>
      </c>
      <c r="D341" s="52" t="s">
        <v>8</v>
      </c>
      <c r="E341" s="103">
        <f>E342</f>
        <v>6405840</v>
      </c>
    </row>
    <row r="342" spans="1:5" ht="37.5" outlineLevel="4" x14ac:dyDescent="0.25">
      <c r="A342" s="51" t="s">
        <v>50</v>
      </c>
      <c r="B342" s="52" t="s">
        <v>85</v>
      </c>
      <c r="C342" s="52" t="s">
        <v>704</v>
      </c>
      <c r="D342" s="52" t="s">
        <v>51</v>
      </c>
      <c r="E342" s="103">
        <f>E343</f>
        <v>6405840</v>
      </c>
    </row>
    <row r="343" spans="1:5" outlineLevel="4" x14ac:dyDescent="0.25">
      <c r="A343" s="51" t="s">
        <v>87</v>
      </c>
      <c r="B343" s="52" t="s">
        <v>85</v>
      </c>
      <c r="C343" s="52" t="s">
        <v>704</v>
      </c>
      <c r="D343" s="52" t="s">
        <v>88</v>
      </c>
      <c r="E343" s="103">
        <v>6405840</v>
      </c>
    </row>
    <row r="344" spans="1:5" ht="37.5" outlineLevel="5" x14ac:dyDescent="0.25">
      <c r="A344" s="51" t="s">
        <v>133</v>
      </c>
      <c r="B344" s="52" t="s">
        <v>85</v>
      </c>
      <c r="C344" s="52" t="s">
        <v>171</v>
      </c>
      <c r="D344" s="52" t="s">
        <v>8</v>
      </c>
      <c r="E344" s="103">
        <f>E345</f>
        <v>88065635.069999993</v>
      </c>
    </row>
    <row r="345" spans="1:5" ht="37.5" outlineLevel="6" x14ac:dyDescent="0.25">
      <c r="A345" s="51" t="s">
        <v>50</v>
      </c>
      <c r="B345" s="52" t="s">
        <v>85</v>
      </c>
      <c r="C345" s="52" t="s">
        <v>171</v>
      </c>
      <c r="D345" s="52" t="s">
        <v>51</v>
      </c>
      <c r="E345" s="103">
        <f>E346</f>
        <v>88065635.069999993</v>
      </c>
    </row>
    <row r="346" spans="1:5" outlineLevel="4" x14ac:dyDescent="0.25">
      <c r="A346" s="51" t="s">
        <v>87</v>
      </c>
      <c r="B346" s="52" t="s">
        <v>85</v>
      </c>
      <c r="C346" s="52" t="s">
        <v>171</v>
      </c>
      <c r="D346" s="52" t="s">
        <v>88</v>
      </c>
      <c r="E346" s="103">
        <v>88065635.069999993</v>
      </c>
    </row>
    <row r="347" spans="1:5" ht="75.75" customHeight="1" outlineLevel="5" x14ac:dyDescent="0.25">
      <c r="A347" s="54" t="s">
        <v>499</v>
      </c>
      <c r="B347" s="52" t="s">
        <v>85</v>
      </c>
      <c r="C347" s="52" t="s">
        <v>172</v>
      </c>
      <c r="D347" s="52" t="s">
        <v>8</v>
      </c>
      <c r="E347" s="103">
        <f>E348</f>
        <v>217765232</v>
      </c>
    </row>
    <row r="348" spans="1:5" ht="37.5" outlineLevel="6" x14ac:dyDescent="0.25">
      <c r="A348" s="51" t="s">
        <v>50</v>
      </c>
      <c r="B348" s="52" t="s">
        <v>85</v>
      </c>
      <c r="C348" s="52" t="s">
        <v>172</v>
      </c>
      <c r="D348" s="52" t="s">
        <v>51</v>
      </c>
      <c r="E348" s="103">
        <f>E349</f>
        <v>217765232</v>
      </c>
    </row>
    <row r="349" spans="1:5" outlineLevel="6" x14ac:dyDescent="0.25">
      <c r="A349" s="51" t="s">
        <v>87</v>
      </c>
      <c r="B349" s="52" t="s">
        <v>85</v>
      </c>
      <c r="C349" s="52" t="s">
        <v>172</v>
      </c>
      <c r="D349" s="52" t="s">
        <v>88</v>
      </c>
      <c r="E349" s="103">
        <v>217765232</v>
      </c>
    </row>
    <row r="350" spans="1:5" ht="78" customHeight="1" outlineLevel="6" x14ac:dyDescent="0.25">
      <c r="A350" s="53" t="s">
        <v>705</v>
      </c>
      <c r="B350" s="52" t="s">
        <v>85</v>
      </c>
      <c r="C350" s="52" t="s">
        <v>706</v>
      </c>
      <c r="D350" s="52" t="s">
        <v>8</v>
      </c>
      <c r="E350" s="103">
        <f>E351</f>
        <v>5264000</v>
      </c>
    </row>
    <row r="351" spans="1:5" ht="37.5" outlineLevel="6" x14ac:dyDescent="0.25">
      <c r="A351" s="51" t="s">
        <v>50</v>
      </c>
      <c r="B351" s="52" t="s">
        <v>85</v>
      </c>
      <c r="C351" s="52" t="s">
        <v>706</v>
      </c>
      <c r="D351" s="52" t="s">
        <v>51</v>
      </c>
      <c r="E351" s="103">
        <f>E352</f>
        <v>5264000</v>
      </c>
    </row>
    <row r="352" spans="1:5" outlineLevel="6" x14ac:dyDescent="0.25">
      <c r="A352" s="51" t="s">
        <v>87</v>
      </c>
      <c r="B352" s="52" t="s">
        <v>85</v>
      </c>
      <c r="C352" s="52" t="s">
        <v>706</v>
      </c>
      <c r="D352" s="52" t="s">
        <v>88</v>
      </c>
      <c r="E352" s="103">
        <v>5264000</v>
      </c>
    </row>
    <row r="353" spans="1:5" ht="19.5" customHeight="1" outlineLevel="6" x14ac:dyDescent="0.25">
      <c r="A353" s="97" t="s">
        <v>249</v>
      </c>
      <c r="B353" s="52" t="s">
        <v>85</v>
      </c>
      <c r="C353" s="52" t="s">
        <v>265</v>
      </c>
      <c r="D353" s="52" t="s">
        <v>8</v>
      </c>
      <c r="E353" s="103">
        <f>E354+E357</f>
        <v>3042310</v>
      </c>
    </row>
    <row r="354" spans="1:5" outlineLevel="6" x14ac:dyDescent="0.25">
      <c r="A354" s="51" t="s">
        <v>326</v>
      </c>
      <c r="B354" s="52" t="s">
        <v>85</v>
      </c>
      <c r="C354" s="52" t="s">
        <v>327</v>
      </c>
      <c r="D354" s="52" t="s">
        <v>8</v>
      </c>
      <c r="E354" s="103">
        <f>E355</f>
        <v>209600</v>
      </c>
    </row>
    <row r="355" spans="1:5" ht="37.5" outlineLevel="6" x14ac:dyDescent="0.25">
      <c r="A355" s="51" t="s">
        <v>50</v>
      </c>
      <c r="B355" s="52" t="s">
        <v>85</v>
      </c>
      <c r="C355" s="52" t="s">
        <v>327</v>
      </c>
      <c r="D355" s="52" t="s">
        <v>51</v>
      </c>
      <c r="E355" s="103">
        <f>E356</f>
        <v>209600</v>
      </c>
    </row>
    <row r="356" spans="1:5" outlineLevel="6" x14ac:dyDescent="0.25">
      <c r="A356" s="51" t="s">
        <v>87</v>
      </c>
      <c r="B356" s="52" t="s">
        <v>85</v>
      </c>
      <c r="C356" s="52" t="s">
        <v>327</v>
      </c>
      <c r="D356" s="52" t="s">
        <v>88</v>
      </c>
      <c r="E356" s="103">
        <v>209600</v>
      </c>
    </row>
    <row r="357" spans="1:5" outlineLevel="6" x14ac:dyDescent="0.25">
      <c r="A357" s="95" t="s">
        <v>391</v>
      </c>
      <c r="B357" s="52" t="s">
        <v>85</v>
      </c>
      <c r="C357" s="52" t="s">
        <v>392</v>
      </c>
      <c r="D357" s="52" t="s">
        <v>8</v>
      </c>
      <c r="E357" s="103">
        <f>E358</f>
        <v>2832710</v>
      </c>
    </row>
    <row r="358" spans="1:5" ht="37.5" outlineLevel="6" x14ac:dyDescent="0.25">
      <c r="A358" s="51" t="s">
        <v>50</v>
      </c>
      <c r="B358" s="52" t="s">
        <v>85</v>
      </c>
      <c r="C358" s="52" t="s">
        <v>392</v>
      </c>
      <c r="D358" s="52" t="s">
        <v>51</v>
      </c>
      <c r="E358" s="103">
        <f>E359</f>
        <v>2832710</v>
      </c>
    </row>
    <row r="359" spans="1:5" outlineLevel="6" x14ac:dyDescent="0.25">
      <c r="A359" s="51" t="s">
        <v>87</v>
      </c>
      <c r="B359" s="52" t="s">
        <v>85</v>
      </c>
      <c r="C359" s="52" t="s">
        <v>392</v>
      </c>
      <c r="D359" s="52" t="s">
        <v>88</v>
      </c>
      <c r="E359" s="103">
        <v>2832710</v>
      </c>
    </row>
    <row r="360" spans="1:5" ht="20.25" customHeight="1" outlineLevel="6" x14ac:dyDescent="0.25">
      <c r="A360" s="97" t="s">
        <v>334</v>
      </c>
      <c r="B360" s="52" t="s">
        <v>85</v>
      </c>
      <c r="C360" s="52" t="s">
        <v>268</v>
      </c>
      <c r="D360" s="52" t="s">
        <v>8</v>
      </c>
      <c r="E360" s="103">
        <f>E361</f>
        <v>8964759.3200000003</v>
      </c>
    </row>
    <row r="361" spans="1:5" ht="59.25" customHeight="1" outlineLevel="6" x14ac:dyDescent="0.25">
      <c r="A361" s="56" t="s">
        <v>369</v>
      </c>
      <c r="B361" s="52" t="s">
        <v>85</v>
      </c>
      <c r="C361" s="52" t="s">
        <v>370</v>
      </c>
      <c r="D361" s="52" t="s">
        <v>8</v>
      </c>
      <c r="E361" s="103">
        <f>E362</f>
        <v>8964759.3200000003</v>
      </c>
    </row>
    <row r="362" spans="1:5" ht="37.5" outlineLevel="6" x14ac:dyDescent="0.25">
      <c r="A362" s="51" t="s">
        <v>50</v>
      </c>
      <c r="B362" s="52" t="s">
        <v>85</v>
      </c>
      <c r="C362" s="52" t="s">
        <v>370</v>
      </c>
      <c r="D362" s="52" t="s">
        <v>51</v>
      </c>
      <c r="E362" s="103">
        <f>E363</f>
        <v>8964759.3200000003</v>
      </c>
    </row>
    <row r="363" spans="1:5" outlineLevel="6" x14ac:dyDescent="0.25">
      <c r="A363" s="51" t="s">
        <v>87</v>
      </c>
      <c r="B363" s="52" t="s">
        <v>85</v>
      </c>
      <c r="C363" s="52" t="s">
        <v>370</v>
      </c>
      <c r="D363" s="52" t="s">
        <v>88</v>
      </c>
      <c r="E363" s="103">
        <v>8964759.3200000003</v>
      </c>
    </row>
    <row r="364" spans="1:5" outlineLevel="6" x14ac:dyDescent="0.25">
      <c r="A364" s="51" t="s">
        <v>305</v>
      </c>
      <c r="B364" s="52" t="s">
        <v>304</v>
      </c>
      <c r="C364" s="52" t="s">
        <v>145</v>
      </c>
      <c r="D364" s="52" t="s">
        <v>8</v>
      </c>
      <c r="E364" s="103">
        <f>E365+E385</f>
        <v>44176607.810000002</v>
      </c>
    </row>
    <row r="365" spans="1:5" ht="37.5" outlineLevel="6" x14ac:dyDescent="0.25">
      <c r="A365" s="96" t="s">
        <v>494</v>
      </c>
      <c r="B365" s="72" t="s">
        <v>304</v>
      </c>
      <c r="C365" s="72" t="s">
        <v>160</v>
      </c>
      <c r="D365" s="72" t="s">
        <v>8</v>
      </c>
      <c r="E365" s="103">
        <f>E366</f>
        <v>28739602.809999999</v>
      </c>
    </row>
    <row r="366" spans="1:5" ht="37.5" outlineLevel="3" x14ac:dyDescent="0.25">
      <c r="A366" s="51" t="s">
        <v>500</v>
      </c>
      <c r="B366" s="52" t="s">
        <v>304</v>
      </c>
      <c r="C366" s="52" t="s">
        <v>173</v>
      </c>
      <c r="D366" s="52" t="s">
        <v>8</v>
      </c>
      <c r="E366" s="103">
        <f>E367+E371+E378</f>
        <v>28739602.809999999</v>
      </c>
    </row>
    <row r="367" spans="1:5" ht="37.5" outlineLevel="4" x14ac:dyDescent="0.25">
      <c r="A367" s="98" t="s">
        <v>250</v>
      </c>
      <c r="B367" s="52" t="s">
        <v>304</v>
      </c>
      <c r="C367" s="52" t="s">
        <v>269</v>
      </c>
      <c r="D367" s="52" t="s">
        <v>8</v>
      </c>
      <c r="E367" s="103">
        <f>E368</f>
        <v>21603195.359999999</v>
      </c>
    </row>
    <row r="368" spans="1:5" ht="37.5" outlineLevel="5" x14ac:dyDescent="0.25">
      <c r="A368" s="51" t="s">
        <v>134</v>
      </c>
      <c r="B368" s="52" t="s">
        <v>304</v>
      </c>
      <c r="C368" s="52" t="s">
        <v>175</v>
      </c>
      <c r="D368" s="52" t="s">
        <v>8</v>
      </c>
      <c r="E368" s="103">
        <f>E369</f>
        <v>21603195.359999999</v>
      </c>
    </row>
    <row r="369" spans="1:5" ht="37.5" outlineLevel="6" x14ac:dyDescent="0.25">
      <c r="A369" s="51" t="s">
        <v>50</v>
      </c>
      <c r="B369" s="52" t="s">
        <v>304</v>
      </c>
      <c r="C369" s="52" t="s">
        <v>175</v>
      </c>
      <c r="D369" s="52" t="s">
        <v>51</v>
      </c>
      <c r="E369" s="103">
        <f>E370</f>
        <v>21603195.359999999</v>
      </c>
    </row>
    <row r="370" spans="1:5" outlineLevel="6" x14ac:dyDescent="0.25">
      <c r="A370" s="51" t="s">
        <v>87</v>
      </c>
      <c r="B370" s="52" t="s">
        <v>304</v>
      </c>
      <c r="C370" s="52" t="s">
        <v>175</v>
      </c>
      <c r="D370" s="52" t="s">
        <v>88</v>
      </c>
      <c r="E370" s="103">
        <v>21603195.359999999</v>
      </c>
    </row>
    <row r="371" spans="1:5" ht="37.5" outlineLevel="5" x14ac:dyDescent="0.25">
      <c r="A371" s="54" t="s">
        <v>501</v>
      </c>
      <c r="B371" s="52" t="s">
        <v>304</v>
      </c>
      <c r="C371" s="52" t="s">
        <v>270</v>
      </c>
      <c r="D371" s="52" t="s">
        <v>8</v>
      </c>
      <c r="E371" s="103">
        <f>E372+E375</f>
        <v>137100</v>
      </c>
    </row>
    <row r="372" spans="1:5" outlineLevel="6" x14ac:dyDescent="0.25">
      <c r="A372" s="51" t="s">
        <v>326</v>
      </c>
      <c r="B372" s="52" t="s">
        <v>304</v>
      </c>
      <c r="C372" s="52" t="s">
        <v>360</v>
      </c>
      <c r="D372" s="52" t="s">
        <v>8</v>
      </c>
      <c r="E372" s="103">
        <f>E373</f>
        <v>57800</v>
      </c>
    </row>
    <row r="373" spans="1:5" ht="37.5" outlineLevel="6" x14ac:dyDescent="0.25">
      <c r="A373" s="51" t="s">
        <v>50</v>
      </c>
      <c r="B373" s="52" t="s">
        <v>304</v>
      </c>
      <c r="C373" s="52" t="s">
        <v>360</v>
      </c>
      <c r="D373" s="52" t="s">
        <v>51</v>
      </c>
      <c r="E373" s="103">
        <f>E374</f>
        <v>57800</v>
      </c>
    </row>
    <row r="374" spans="1:5" outlineLevel="6" x14ac:dyDescent="0.25">
      <c r="A374" s="51" t="s">
        <v>87</v>
      </c>
      <c r="B374" s="52" t="s">
        <v>304</v>
      </c>
      <c r="C374" s="52" t="s">
        <v>360</v>
      </c>
      <c r="D374" s="52" t="s">
        <v>88</v>
      </c>
      <c r="E374" s="103">
        <v>57800</v>
      </c>
    </row>
    <row r="375" spans="1:5" outlineLevel="6" x14ac:dyDescent="0.25">
      <c r="A375" s="51" t="s">
        <v>131</v>
      </c>
      <c r="B375" s="52" t="s">
        <v>304</v>
      </c>
      <c r="C375" s="52" t="s">
        <v>174</v>
      </c>
      <c r="D375" s="52" t="s">
        <v>8</v>
      </c>
      <c r="E375" s="103">
        <f>E376</f>
        <v>79300</v>
      </c>
    </row>
    <row r="376" spans="1:5" ht="37.5" outlineLevel="6" x14ac:dyDescent="0.25">
      <c r="A376" s="51" t="s">
        <v>50</v>
      </c>
      <c r="B376" s="52" t="s">
        <v>304</v>
      </c>
      <c r="C376" s="52" t="s">
        <v>174</v>
      </c>
      <c r="D376" s="52" t="s">
        <v>51</v>
      </c>
      <c r="E376" s="103">
        <f>E377</f>
        <v>79300</v>
      </c>
    </row>
    <row r="377" spans="1:5" outlineLevel="6" x14ac:dyDescent="0.25">
      <c r="A377" s="51" t="s">
        <v>87</v>
      </c>
      <c r="B377" s="52" t="s">
        <v>304</v>
      </c>
      <c r="C377" s="52" t="s">
        <v>174</v>
      </c>
      <c r="D377" s="52" t="s">
        <v>88</v>
      </c>
      <c r="E377" s="103">
        <v>79300</v>
      </c>
    </row>
    <row r="378" spans="1:5" outlineLevel="6" x14ac:dyDescent="0.25">
      <c r="A378" s="51" t="s">
        <v>473</v>
      </c>
      <c r="B378" s="52" t="s">
        <v>304</v>
      </c>
      <c r="C378" s="52" t="s">
        <v>384</v>
      </c>
      <c r="D378" s="52" t="s">
        <v>8</v>
      </c>
      <c r="E378" s="103">
        <f>E379+E382</f>
        <v>6999307.4500000002</v>
      </c>
    </row>
    <row r="379" spans="1:5" ht="36.75" customHeight="1" outlineLevel="6" x14ac:dyDescent="0.25">
      <c r="A379" s="32" t="s">
        <v>542</v>
      </c>
      <c r="B379" s="52" t="s">
        <v>304</v>
      </c>
      <c r="C379" s="52" t="s">
        <v>641</v>
      </c>
      <c r="D379" s="52" t="s">
        <v>8</v>
      </c>
      <c r="E379" s="103">
        <f>E380</f>
        <v>6929314.3799999999</v>
      </c>
    </row>
    <row r="380" spans="1:5" ht="37.5" outlineLevel="6" x14ac:dyDescent="0.25">
      <c r="A380" s="51" t="s">
        <v>50</v>
      </c>
      <c r="B380" s="52" t="s">
        <v>304</v>
      </c>
      <c r="C380" s="52" t="s">
        <v>641</v>
      </c>
      <c r="D380" s="52" t="s">
        <v>51</v>
      </c>
      <c r="E380" s="103">
        <f>E381</f>
        <v>6929314.3799999999</v>
      </c>
    </row>
    <row r="381" spans="1:5" outlineLevel="6" x14ac:dyDescent="0.25">
      <c r="A381" s="51" t="s">
        <v>87</v>
      </c>
      <c r="B381" s="52" t="s">
        <v>304</v>
      </c>
      <c r="C381" s="52" t="s">
        <v>641</v>
      </c>
      <c r="D381" s="52" t="s">
        <v>88</v>
      </c>
      <c r="E381" s="103">
        <v>6929314.3799999999</v>
      </c>
    </row>
    <row r="382" spans="1:5" ht="19.5" customHeight="1" outlineLevel="6" x14ac:dyDescent="0.25">
      <c r="A382" s="32" t="s">
        <v>342</v>
      </c>
      <c r="B382" s="52" t="s">
        <v>304</v>
      </c>
      <c r="C382" s="52" t="s">
        <v>642</v>
      </c>
      <c r="D382" s="52" t="s">
        <v>8</v>
      </c>
      <c r="E382" s="103">
        <f>E383</f>
        <v>69993.070000000007</v>
      </c>
    </row>
    <row r="383" spans="1:5" ht="37.5" outlineLevel="6" x14ac:dyDescent="0.25">
      <c r="A383" s="51" t="s">
        <v>50</v>
      </c>
      <c r="B383" s="52" t="s">
        <v>304</v>
      </c>
      <c r="C383" s="52" t="s">
        <v>642</v>
      </c>
      <c r="D383" s="52" t="s">
        <v>51</v>
      </c>
      <c r="E383" s="103">
        <f>E384</f>
        <v>69993.070000000007</v>
      </c>
    </row>
    <row r="384" spans="1:5" outlineLevel="6" x14ac:dyDescent="0.25">
      <c r="A384" s="51" t="s">
        <v>87</v>
      </c>
      <c r="B384" s="52" t="s">
        <v>304</v>
      </c>
      <c r="C384" s="52" t="s">
        <v>642</v>
      </c>
      <c r="D384" s="52" t="s">
        <v>88</v>
      </c>
      <c r="E384" s="103">
        <v>69993.070000000007</v>
      </c>
    </row>
    <row r="385" spans="1:9" ht="37.5" outlineLevel="6" x14ac:dyDescent="0.25">
      <c r="A385" s="51" t="s">
        <v>461</v>
      </c>
      <c r="B385" s="52" t="s">
        <v>304</v>
      </c>
      <c r="C385" s="52" t="s">
        <v>158</v>
      </c>
      <c r="D385" s="52" t="s">
        <v>8</v>
      </c>
      <c r="E385" s="103">
        <f>E386</f>
        <v>15437005</v>
      </c>
    </row>
    <row r="386" spans="1:9" ht="21" customHeight="1" outlineLevel="6" x14ac:dyDescent="0.25">
      <c r="A386" s="51" t="s">
        <v>462</v>
      </c>
      <c r="B386" s="52" t="s">
        <v>304</v>
      </c>
      <c r="C386" s="52" t="s">
        <v>273</v>
      </c>
      <c r="D386" s="52" t="s">
        <v>8</v>
      </c>
      <c r="E386" s="103">
        <f>E387</f>
        <v>15437005</v>
      </c>
    </row>
    <row r="387" spans="1:9" ht="37.5" outlineLevel="6" x14ac:dyDescent="0.25">
      <c r="A387" s="51" t="s">
        <v>86</v>
      </c>
      <c r="B387" s="52" t="s">
        <v>304</v>
      </c>
      <c r="C387" s="52" t="s">
        <v>159</v>
      </c>
      <c r="D387" s="52" t="s">
        <v>8</v>
      </c>
      <c r="E387" s="103">
        <f>E388</f>
        <v>15437005</v>
      </c>
    </row>
    <row r="388" spans="1:9" ht="37.5" outlineLevel="6" x14ac:dyDescent="0.25">
      <c r="A388" s="51" t="s">
        <v>50</v>
      </c>
      <c r="B388" s="52" t="s">
        <v>304</v>
      </c>
      <c r="C388" s="52" t="s">
        <v>159</v>
      </c>
      <c r="D388" s="52" t="s">
        <v>51</v>
      </c>
      <c r="E388" s="103">
        <f>E389</f>
        <v>15437005</v>
      </c>
    </row>
    <row r="389" spans="1:9" outlineLevel="6" x14ac:dyDescent="0.25">
      <c r="A389" s="51" t="s">
        <v>87</v>
      </c>
      <c r="B389" s="52" t="s">
        <v>304</v>
      </c>
      <c r="C389" s="52" t="s">
        <v>159</v>
      </c>
      <c r="D389" s="52" t="s">
        <v>88</v>
      </c>
      <c r="E389" s="103">
        <v>15437005</v>
      </c>
    </row>
    <row r="390" spans="1:9" outlineLevel="1" x14ac:dyDescent="0.25">
      <c r="A390" s="51" t="s">
        <v>89</v>
      </c>
      <c r="B390" s="52" t="s">
        <v>90</v>
      </c>
      <c r="C390" s="52" t="s">
        <v>145</v>
      </c>
      <c r="D390" s="52" t="s">
        <v>8</v>
      </c>
      <c r="E390" s="103">
        <f>E391</f>
        <v>144000</v>
      </c>
    </row>
    <row r="391" spans="1:9" s="91" customFormat="1" ht="37.5" outlineLevel="2" x14ac:dyDescent="0.25">
      <c r="A391" s="96" t="s">
        <v>494</v>
      </c>
      <c r="B391" s="72" t="s">
        <v>90</v>
      </c>
      <c r="C391" s="72" t="s">
        <v>160</v>
      </c>
      <c r="D391" s="72" t="s">
        <v>8</v>
      </c>
      <c r="E391" s="105">
        <f>E392+E397</f>
        <v>144000</v>
      </c>
      <c r="G391" s="143"/>
      <c r="H391" s="143"/>
      <c r="I391" s="143"/>
    </row>
    <row r="392" spans="1:9" ht="37.5" outlineLevel="3" x14ac:dyDescent="0.25">
      <c r="A392" s="51" t="s">
        <v>497</v>
      </c>
      <c r="B392" s="52" t="s">
        <v>90</v>
      </c>
      <c r="C392" s="52" t="s">
        <v>170</v>
      </c>
      <c r="D392" s="52" t="s">
        <v>8</v>
      </c>
      <c r="E392" s="103">
        <f>E393</f>
        <v>70000</v>
      </c>
    </row>
    <row r="393" spans="1:9" ht="18.75" customHeight="1" outlineLevel="3" x14ac:dyDescent="0.25">
      <c r="A393" s="97" t="s">
        <v>249</v>
      </c>
      <c r="B393" s="52" t="s">
        <v>90</v>
      </c>
      <c r="C393" s="52" t="s">
        <v>265</v>
      </c>
      <c r="D393" s="52" t="s">
        <v>8</v>
      </c>
      <c r="E393" s="103">
        <f>E394</f>
        <v>70000</v>
      </c>
    </row>
    <row r="394" spans="1:9" outlineLevel="3" x14ac:dyDescent="0.25">
      <c r="A394" s="51" t="s">
        <v>536</v>
      </c>
      <c r="B394" s="52" t="s">
        <v>90</v>
      </c>
      <c r="C394" s="52" t="s">
        <v>280</v>
      </c>
      <c r="D394" s="52" t="s">
        <v>8</v>
      </c>
      <c r="E394" s="103">
        <f>E395</f>
        <v>70000</v>
      </c>
    </row>
    <row r="395" spans="1:9" outlineLevel="3" x14ac:dyDescent="0.25">
      <c r="A395" s="51" t="s">
        <v>18</v>
      </c>
      <c r="B395" s="52" t="s">
        <v>90</v>
      </c>
      <c r="C395" s="52" t="s">
        <v>280</v>
      </c>
      <c r="D395" s="52" t="s">
        <v>19</v>
      </c>
      <c r="E395" s="103">
        <f>E396</f>
        <v>70000</v>
      </c>
    </row>
    <row r="396" spans="1:9" ht="21" customHeight="1" outlineLevel="4" x14ac:dyDescent="0.25">
      <c r="A396" s="51" t="s">
        <v>20</v>
      </c>
      <c r="B396" s="52" t="s">
        <v>90</v>
      </c>
      <c r="C396" s="52" t="s">
        <v>280</v>
      </c>
      <c r="D396" s="52" t="s">
        <v>21</v>
      </c>
      <c r="E396" s="103">
        <v>70000</v>
      </c>
    </row>
    <row r="397" spans="1:9" outlineLevel="6" x14ac:dyDescent="0.25">
      <c r="A397" s="57" t="s">
        <v>283</v>
      </c>
      <c r="B397" s="52" t="s">
        <v>90</v>
      </c>
      <c r="C397" s="52" t="s">
        <v>282</v>
      </c>
      <c r="D397" s="52" t="s">
        <v>8</v>
      </c>
      <c r="E397" s="103">
        <f>E398</f>
        <v>74000</v>
      </c>
    </row>
    <row r="398" spans="1:9" outlineLevel="6" x14ac:dyDescent="0.25">
      <c r="A398" s="51" t="s">
        <v>91</v>
      </c>
      <c r="B398" s="52" t="s">
        <v>90</v>
      </c>
      <c r="C398" s="52" t="s">
        <v>177</v>
      </c>
      <c r="D398" s="52" t="s">
        <v>8</v>
      </c>
      <c r="E398" s="103">
        <f>E399</f>
        <v>74000</v>
      </c>
    </row>
    <row r="399" spans="1:9" outlineLevel="6" x14ac:dyDescent="0.25">
      <c r="A399" s="51" t="s">
        <v>18</v>
      </c>
      <c r="B399" s="52" t="s">
        <v>90</v>
      </c>
      <c r="C399" s="52" t="s">
        <v>177</v>
      </c>
      <c r="D399" s="52" t="s">
        <v>19</v>
      </c>
      <c r="E399" s="103">
        <f>E400</f>
        <v>74000</v>
      </c>
    </row>
    <row r="400" spans="1:9" ht="21.75" customHeight="1" outlineLevel="6" x14ac:dyDescent="0.25">
      <c r="A400" s="51" t="s">
        <v>20</v>
      </c>
      <c r="B400" s="52" t="s">
        <v>90</v>
      </c>
      <c r="C400" s="52" t="s">
        <v>177</v>
      </c>
      <c r="D400" s="52" t="s">
        <v>21</v>
      </c>
      <c r="E400" s="103">
        <v>74000</v>
      </c>
    </row>
    <row r="401" spans="1:5" outlineLevel="1" x14ac:dyDescent="0.25">
      <c r="A401" s="51" t="s">
        <v>135</v>
      </c>
      <c r="B401" s="52" t="s">
        <v>136</v>
      </c>
      <c r="C401" s="52" t="s">
        <v>145</v>
      </c>
      <c r="D401" s="52" t="s">
        <v>8</v>
      </c>
      <c r="E401" s="103">
        <f>E402</f>
        <v>19196678</v>
      </c>
    </row>
    <row r="402" spans="1:5" ht="37.5" outlineLevel="2" x14ac:dyDescent="0.25">
      <c r="A402" s="96" t="s">
        <v>503</v>
      </c>
      <c r="B402" s="72" t="s">
        <v>136</v>
      </c>
      <c r="C402" s="72" t="s">
        <v>160</v>
      </c>
      <c r="D402" s="72" t="s">
        <v>8</v>
      </c>
      <c r="E402" s="103">
        <f>E403</f>
        <v>19196678</v>
      </c>
    </row>
    <row r="403" spans="1:5" ht="37.5" outlineLevel="4" x14ac:dyDescent="0.25">
      <c r="A403" s="54" t="s">
        <v>252</v>
      </c>
      <c r="B403" s="52" t="s">
        <v>136</v>
      </c>
      <c r="C403" s="52" t="s">
        <v>271</v>
      </c>
      <c r="D403" s="52" t="s">
        <v>8</v>
      </c>
      <c r="E403" s="103">
        <f>E404+E411+E414+E421</f>
        <v>19196678</v>
      </c>
    </row>
    <row r="404" spans="1:5" ht="37.5" outlineLevel="5" x14ac:dyDescent="0.25">
      <c r="A404" s="51" t="s">
        <v>13</v>
      </c>
      <c r="B404" s="52" t="s">
        <v>136</v>
      </c>
      <c r="C404" s="52" t="s">
        <v>178</v>
      </c>
      <c r="D404" s="52" t="s">
        <v>8</v>
      </c>
      <c r="E404" s="103">
        <f>E405+E407+E409</f>
        <v>3642440</v>
      </c>
    </row>
    <row r="405" spans="1:5" ht="56.25" outlineLevel="6" x14ac:dyDescent="0.25">
      <c r="A405" s="51" t="s">
        <v>14</v>
      </c>
      <c r="B405" s="52" t="s">
        <v>136</v>
      </c>
      <c r="C405" s="52" t="s">
        <v>178</v>
      </c>
      <c r="D405" s="52" t="s">
        <v>15</v>
      </c>
      <c r="E405" s="103">
        <f>E406</f>
        <v>3348600</v>
      </c>
    </row>
    <row r="406" spans="1:5" outlineLevel="5" x14ac:dyDescent="0.25">
      <c r="A406" s="51" t="s">
        <v>16</v>
      </c>
      <c r="B406" s="52" t="s">
        <v>136</v>
      </c>
      <c r="C406" s="52" t="s">
        <v>178</v>
      </c>
      <c r="D406" s="52" t="s">
        <v>17</v>
      </c>
      <c r="E406" s="103">
        <v>3348600</v>
      </c>
    </row>
    <row r="407" spans="1:5" outlineLevel="6" x14ac:dyDescent="0.25">
      <c r="A407" s="51" t="s">
        <v>18</v>
      </c>
      <c r="B407" s="52" t="s">
        <v>136</v>
      </c>
      <c r="C407" s="52" t="s">
        <v>178</v>
      </c>
      <c r="D407" s="52" t="s">
        <v>19</v>
      </c>
      <c r="E407" s="103">
        <f>E408</f>
        <v>106340</v>
      </c>
    </row>
    <row r="408" spans="1:5" ht="19.5" customHeight="1" outlineLevel="6" x14ac:dyDescent="0.25">
      <c r="A408" s="51" t="s">
        <v>20</v>
      </c>
      <c r="B408" s="52" t="s">
        <v>136</v>
      </c>
      <c r="C408" s="52" t="s">
        <v>178</v>
      </c>
      <c r="D408" s="52" t="s">
        <v>21</v>
      </c>
      <c r="E408" s="103">
        <v>106340</v>
      </c>
    </row>
    <row r="409" spans="1:5" outlineLevel="6" x14ac:dyDescent="0.25">
      <c r="A409" s="51" t="s">
        <v>22</v>
      </c>
      <c r="B409" s="52" t="s">
        <v>136</v>
      </c>
      <c r="C409" s="52" t="s">
        <v>178</v>
      </c>
      <c r="D409" s="52" t="s">
        <v>23</v>
      </c>
      <c r="E409" s="103">
        <f>E410</f>
        <v>187500</v>
      </c>
    </row>
    <row r="410" spans="1:5" outlineLevel="4" x14ac:dyDescent="0.25">
      <c r="A410" s="51" t="s">
        <v>24</v>
      </c>
      <c r="B410" s="52" t="s">
        <v>136</v>
      </c>
      <c r="C410" s="52" t="s">
        <v>178</v>
      </c>
      <c r="D410" s="52" t="s">
        <v>25</v>
      </c>
      <c r="E410" s="103">
        <v>187500</v>
      </c>
    </row>
    <row r="411" spans="1:5" ht="37.5" outlineLevel="4" x14ac:dyDescent="0.25">
      <c r="A411" s="51" t="s">
        <v>711</v>
      </c>
      <c r="B411" s="52" t="s">
        <v>136</v>
      </c>
      <c r="C411" s="52" t="s">
        <v>741</v>
      </c>
      <c r="D411" s="52" t="s">
        <v>8</v>
      </c>
      <c r="E411" s="103">
        <f>E412</f>
        <v>10000</v>
      </c>
    </row>
    <row r="412" spans="1:5" outlineLevel="4" x14ac:dyDescent="0.25">
      <c r="A412" s="51" t="s">
        <v>18</v>
      </c>
      <c r="B412" s="52" t="s">
        <v>136</v>
      </c>
      <c r="C412" s="52" t="s">
        <v>741</v>
      </c>
      <c r="D412" s="52" t="s">
        <v>19</v>
      </c>
      <c r="E412" s="103">
        <f>E413</f>
        <v>10000</v>
      </c>
    </row>
    <row r="413" spans="1:5" ht="20.25" customHeight="1" outlineLevel="4" x14ac:dyDescent="0.25">
      <c r="A413" s="51" t="s">
        <v>20</v>
      </c>
      <c r="B413" s="52" t="s">
        <v>136</v>
      </c>
      <c r="C413" s="52" t="s">
        <v>741</v>
      </c>
      <c r="D413" s="52" t="s">
        <v>21</v>
      </c>
      <c r="E413" s="103">
        <v>10000</v>
      </c>
    </row>
    <row r="414" spans="1:5" ht="37.5" outlineLevel="5" x14ac:dyDescent="0.25">
      <c r="A414" s="51" t="s">
        <v>46</v>
      </c>
      <c r="B414" s="52" t="s">
        <v>136</v>
      </c>
      <c r="C414" s="52" t="s">
        <v>179</v>
      </c>
      <c r="D414" s="52" t="s">
        <v>8</v>
      </c>
      <c r="E414" s="103">
        <f>E415+E417+E419</f>
        <v>13500839</v>
      </c>
    </row>
    <row r="415" spans="1:5" ht="56.25" outlineLevel="6" x14ac:dyDescent="0.25">
      <c r="A415" s="51" t="s">
        <v>14</v>
      </c>
      <c r="B415" s="52" t="s">
        <v>136</v>
      </c>
      <c r="C415" s="52" t="s">
        <v>179</v>
      </c>
      <c r="D415" s="52" t="s">
        <v>15</v>
      </c>
      <c r="E415" s="103">
        <f>E416</f>
        <v>10727139</v>
      </c>
    </row>
    <row r="416" spans="1:5" outlineLevel="5" x14ac:dyDescent="0.25">
      <c r="A416" s="51" t="s">
        <v>47</v>
      </c>
      <c r="B416" s="52" t="s">
        <v>136</v>
      </c>
      <c r="C416" s="52" t="s">
        <v>179</v>
      </c>
      <c r="D416" s="52" t="s">
        <v>48</v>
      </c>
      <c r="E416" s="103">
        <v>10727139</v>
      </c>
    </row>
    <row r="417" spans="1:9" outlineLevel="6" x14ac:dyDescent="0.25">
      <c r="A417" s="51" t="s">
        <v>18</v>
      </c>
      <c r="B417" s="52" t="s">
        <v>136</v>
      </c>
      <c r="C417" s="52" t="s">
        <v>179</v>
      </c>
      <c r="D417" s="52" t="s">
        <v>19</v>
      </c>
      <c r="E417" s="103">
        <f>E418</f>
        <v>2726700</v>
      </c>
    </row>
    <row r="418" spans="1:9" ht="20.25" customHeight="1" outlineLevel="6" x14ac:dyDescent="0.25">
      <c r="A418" s="51" t="s">
        <v>20</v>
      </c>
      <c r="B418" s="52" t="s">
        <v>136</v>
      </c>
      <c r="C418" s="52" t="s">
        <v>179</v>
      </c>
      <c r="D418" s="52" t="s">
        <v>21</v>
      </c>
      <c r="E418" s="103">
        <v>2726700</v>
      </c>
    </row>
    <row r="419" spans="1:9" outlineLevel="6" x14ac:dyDescent="0.25">
      <c r="A419" s="51" t="s">
        <v>22</v>
      </c>
      <c r="B419" s="52" t="s">
        <v>136</v>
      </c>
      <c r="C419" s="52" t="s">
        <v>179</v>
      </c>
      <c r="D419" s="52" t="s">
        <v>23</v>
      </c>
      <c r="E419" s="103">
        <f>E420</f>
        <v>47000</v>
      </c>
    </row>
    <row r="420" spans="1:9" outlineLevel="6" x14ac:dyDescent="0.25">
      <c r="A420" s="51" t="s">
        <v>24</v>
      </c>
      <c r="B420" s="52" t="s">
        <v>136</v>
      </c>
      <c r="C420" s="52" t="s">
        <v>179</v>
      </c>
      <c r="D420" s="52" t="s">
        <v>25</v>
      </c>
      <c r="E420" s="103">
        <v>47000</v>
      </c>
    </row>
    <row r="421" spans="1:9" ht="37.5" outlineLevel="6" x14ac:dyDescent="0.25">
      <c r="A421" s="57" t="s">
        <v>49</v>
      </c>
      <c r="B421" s="52" t="s">
        <v>136</v>
      </c>
      <c r="C421" s="52" t="s">
        <v>180</v>
      </c>
      <c r="D421" s="52" t="s">
        <v>8</v>
      </c>
      <c r="E421" s="103">
        <f>E422</f>
        <v>2043399</v>
      </c>
    </row>
    <row r="422" spans="1:9" ht="37.5" outlineLevel="6" x14ac:dyDescent="0.25">
      <c r="A422" s="51" t="s">
        <v>50</v>
      </c>
      <c r="B422" s="52" t="s">
        <v>136</v>
      </c>
      <c r="C422" s="52" t="s">
        <v>180</v>
      </c>
      <c r="D422" s="52" t="s">
        <v>51</v>
      </c>
      <c r="E422" s="103">
        <f>E423</f>
        <v>2043399</v>
      </c>
    </row>
    <row r="423" spans="1:9" outlineLevel="6" x14ac:dyDescent="0.25">
      <c r="A423" s="51" t="s">
        <v>52</v>
      </c>
      <c r="B423" s="52" t="s">
        <v>136</v>
      </c>
      <c r="C423" s="52" t="s">
        <v>180</v>
      </c>
      <c r="D423" s="52" t="s">
        <v>53</v>
      </c>
      <c r="E423" s="103">
        <v>2043399</v>
      </c>
    </row>
    <row r="424" spans="1:9" s="3" customFormat="1" x14ac:dyDescent="0.25">
      <c r="A424" s="49" t="s">
        <v>92</v>
      </c>
      <c r="B424" s="50" t="s">
        <v>93</v>
      </c>
      <c r="C424" s="50" t="s">
        <v>145</v>
      </c>
      <c r="D424" s="50" t="s">
        <v>8</v>
      </c>
      <c r="E424" s="107">
        <f>E425</f>
        <v>9099975.9499999993</v>
      </c>
      <c r="F424" s="92"/>
      <c r="G424" s="128"/>
      <c r="H424" s="128"/>
      <c r="I424" s="128"/>
    </row>
    <row r="425" spans="1:9" outlineLevel="1" x14ac:dyDescent="0.25">
      <c r="A425" s="51" t="s">
        <v>94</v>
      </c>
      <c r="B425" s="52" t="s">
        <v>95</v>
      </c>
      <c r="C425" s="52" t="s">
        <v>145</v>
      </c>
      <c r="D425" s="52" t="s">
        <v>8</v>
      </c>
      <c r="E425" s="103">
        <f>E426</f>
        <v>9099975.9499999993</v>
      </c>
    </row>
    <row r="426" spans="1:9" ht="37.5" outlineLevel="2" x14ac:dyDescent="0.25">
      <c r="A426" s="96" t="s">
        <v>463</v>
      </c>
      <c r="B426" s="72" t="s">
        <v>95</v>
      </c>
      <c r="C426" s="72" t="s">
        <v>158</v>
      </c>
      <c r="D426" s="72" t="s">
        <v>8</v>
      </c>
      <c r="E426" s="103">
        <f>E427+E437</f>
        <v>9099975.9499999993</v>
      </c>
    </row>
    <row r="427" spans="1:9" ht="21" customHeight="1" outlineLevel="2" x14ac:dyDescent="0.25">
      <c r="A427" s="51" t="s">
        <v>464</v>
      </c>
      <c r="B427" s="52" t="s">
        <v>95</v>
      </c>
      <c r="C427" s="52" t="s">
        <v>272</v>
      </c>
      <c r="D427" s="52" t="s">
        <v>8</v>
      </c>
      <c r="E427" s="103">
        <f>E434+E428+E431</f>
        <v>7891254.9500000002</v>
      </c>
    </row>
    <row r="428" spans="1:9" ht="37.5" outlineLevel="6" x14ac:dyDescent="0.25">
      <c r="A428" s="57" t="s">
        <v>97</v>
      </c>
      <c r="B428" s="52" t="s">
        <v>95</v>
      </c>
      <c r="C428" s="52" t="s">
        <v>163</v>
      </c>
      <c r="D428" s="52" t="s">
        <v>8</v>
      </c>
      <c r="E428" s="103">
        <f>E429</f>
        <v>7740500</v>
      </c>
    </row>
    <row r="429" spans="1:9" ht="37.5" outlineLevel="6" x14ac:dyDescent="0.25">
      <c r="A429" s="51" t="s">
        <v>50</v>
      </c>
      <c r="B429" s="52" t="s">
        <v>95</v>
      </c>
      <c r="C429" s="52" t="s">
        <v>163</v>
      </c>
      <c r="D429" s="52" t="s">
        <v>51</v>
      </c>
      <c r="E429" s="103">
        <f>E430</f>
        <v>7740500</v>
      </c>
    </row>
    <row r="430" spans="1:9" outlineLevel="6" x14ac:dyDescent="0.25">
      <c r="A430" s="51" t="s">
        <v>87</v>
      </c>
      <c r="B430" s="52" t="s">
        <v>95</v>
      </c>
      <c r="C430" s="52" t="s">
        <v>163</v>
      </c>
      <c r="D430" s="52" t="s">
        <v>88</v>
      </c>
      <c r="E430" s="103">
        <v>7740500</v>
      </c>
    </row>
    <row r="431" spans="1:9" ht="56.25" outlineLevel="6" x14ac:dyDescent="0.25">
      <c r="A431" s="32" t="s">
        <v>492</v>
      </c>
      <c r="B431" s="52" t="s">
        <v>95</v>
      </c>
      <c r="C431" s="52" t="s">
        <v>368</v>
      </c>
      <c r="D431" s="52" t="s">
        <v>8</v>
      </c>
      <c r="E431" s="103">
        <f>E432</f>
        <v>149247.45000000001</v>
      </c>
    </row>
    <row r="432" spans="1:9" ht="37.5" outlineLevel="6" x14ac:dyDescent="0.25">
      <c r="A432" s="51" t="s">
        <v>50</v>
      </c>
      <c r="B432" s="52" t="s">
        <v>95</v>
      </c>
      <c r="C432" s="52" t="s">
        <v>368</v>
      </c>
      <c r="D432" s="52" t="s">
        <v>51</v>
      </c>
      <c r="E432" s="103">
        <f>E433</f>
        <v>149247.45000000001</v>
      </c>
    </row>
    <row r="433" spans="1:9" outlineLevel="4" x14ac:dyDescent="0.25">
      <c r="A433" s="51" t="s">
        <v>87</v>
      </c>
      <c r="B433" s="52" t="s">
        <v>95</v>
      </c>
      <c r="C433" s="52" t="s">
        <v>368</v>
      </c>
      <c r="D433" s="52" t="s">
        <v>88</v>
      </c>
      <c r="E433" s="103">
        <v>149247.45000000001</v>
      </c>
    </row>
    <row r="434" spans="1:9" ht="40.5" customHeight="1" outlineLevel="2" x14ac:dyDescent="0.25">
      <c r="A434" s="51" t="s">
        <v>387</v>
      </c>
      <c r="B434" s="52" t="s">
        <v>95</v>
      </c>
      <c r="C434" s="52" t="s">
        <v>388</v>
      </c>
      <c r="D434" s="52" t="s">
        <v>8</v>
      </c>
      <c r="E434" s="103">
        <f>E435</f>
        <v>1507.5</v>
      </c>
    </row>
    <row r="435" spans="1:9" ht="37.5" outlineLevel="2" x14ac:dyDescent="0.25">
      <c r="A435" s="51" t="s">
        <v>50</v>
      </c>
      <c r="B435" s="52" t="s">
        <v>95</v>
      </c>
      <c r="C435" s="52" t="s">
        <v>388</v>
      </c>
      <c r="D435" s="52" t="s">
        <v>51</v>
      </c>
      <c r="E435" s="103">
        <f>E436</f>
        <v>1507.5</v>
      </c>
    </row>
    <row r="436" spans="1:9" outlineLevel="6" x14ac:dyDescent="0.25">
      <c r="A436" s="51" t="s">
        <v>87</v>
      </c>
      <c r="B436" s="52" t="s">
        <v>95</v>
      </c>
      <c r="C436" s="52" t="s">
        <v>388</v>
      </c>
      <c r="D436" s="52" t="s">
        <v>88</v>
      </c>
      <c r="E436" s="103">
        <v>1507.5</v>
      </c>
    </row>
    <row r="437" spans="1:9" outlineLevel="5" x14ac:dyDescent="0.25">
      <c r="A437" s="51" t="s">
        <v>254</v>
      </c>
      <c r="B437" s="52" t="s">
        <v>95</v>
      </c>
      <c r="C437" s="52" t="s">
        <v>274</v>
      </c>
      <c r="D437" s="52" t="s">
        <v>8</v>
      </c>
      <c r="E437" s="103">
        <f>E438+E442+E445</f>
        <v>1208721</v>
      </c>
    </row>
    <row r="438" spans="1:9" outlineLevel="6" x14ac:dyDescent="0.25">
      <c r="A438" s="51" t="s">
        <v>96</v>
      </c>
      <c r="B438" s="52" t="s">
        <v>95</v>
      </c>
      <c r="C438" s="52" t="s">
        <v>162</v>
      </c>
      <c r="D438" s="52" t="s">
        <v>8</v>
      </c>
      <c r="E438" s="103">
        <f>E439</f>
        <v>1000661</v>
      </c>
    </row>
    <row r="439" spans="1:9" ht="37.5" outlineLevel="6" x14ac:dyDescent="0.25">
      <c r="A439" s="51" t="s">
        <v>50</v>
      </c>
      <c r="B439" s="52" t="s">
        <v>95</v>
      </c>
      <c r="C439" s="52" t="s">
        <v>162</v>
      </c>
      <c r="D439" s="52" t="s">
        <v>51</v>
      </c>
      <c r="E439" s="103">
        <f>E440+E441</f>
        <v>1000661</v>
      </c>
    </row>
    <row r="440" spans="1:9" outlineLevel="6" x14ac:dyDescent="0.25">
      <c r="A440" s="51" t="s">
        <v>87</v>
      </c>
      <c r="B440" s="52" t="s">
        <v>95</v>
      </c>
      <c r="C440" s="52" t="s">
        <v>162</v>
      </c>
      <c r="D440" s="52" t="s">
        <v>88</v>
      </c>
      <c r="E440" s="103">
        <v>886661</v>
      </c>
    </row>
    <row r="441" spans="1:9" ht="37.5" outlineLevel="6" x14ac:dyDescent="0.25">
      <c r="A441" s="51" t="s">
        <v>465</v>
      </c>
      <c r="B441" s="52" t="s">
        <v>95</v>
      </c>
      <c r="C441" s="52" t="s">
        <v>162</v>
      </c>
      <c r="D441" s="52" t="s">
        <v>300</v>
      </c>
      <c r="E441" s="103">
        <v>114000</v>
      </c>
    </row>
    <row r="442" spans="1:9" ht="56.25" outlineLevel="6" x14ac:dyDescent="0.25">
      <c r="A442" s="53" t="s">
        <v>696</v>
      </c>
      <c r="B442" s="52" t="s">
        <v>95</v>
      </c>
      <c r="C442" s="52" t="s">
        <v>701</v>
      </c>
      <c r="D442" s="52" t="s">
        <v>8</v>
      </c>
      <c r="E442" s="103">
        <f>E443</f>
        <v>203060</v>
      </c>
    </row>
    <row r="443" spans="1:9" outlineLevel="6" x14ac:dyDescent="0.25">
      <c r="A443" s="51" t="s">
        <v>22</v>
      </c>
      <c r="B443" s="52" t="s">
        <v>95</v>
      </c>
      <c r="C443" s="52" t="s">
        <v>701</v>
      </c>
      <c r="D443" s="52" t="s">
        <v>23</v>
      </c>
      <c r="E443" s="103">
        <f>E444</f>
        <v>203060</v>
      </c>
    </row>
    <row r="444" spans="1:9" ht="37.5" outlineLevel="6" x14ac:dyDescent="0.25">
      <c r="A444" s="51" t="s">
        <v>60</v>
      </c>
      <c r="B444" s="52" t="s">
        <v>95</v>
      </c>
      <c r="C444" s="52" t="s">
        <v>701</v>
      </c>
      <c r="D444" s="52" t="s">
        <v>61</v>
      </c>
      <c r="E444" s="103">
        <v>203060</v>
      </c>
    </row>
    <row r="445" spans="1:9" ht="37.5" outlineLevel="6" x14ac:dyDescent="0.25">
      <c r="A445" s="53" t="s">
        <v>698</v>
      </c>
      <c r="B445" s="52" t="s">
        <v>95</v>
      </c>
      <c r="C445" s="52" t="s">
        <v>702</v>
      </c>
      <c r="D445" s="52" t="s">
        <v>8</v>
      </c>
      <c r="E445" s="103">
        <f>E446</f>
        <v>5000</v>
      </c>
    </row>
    <row r="446" spans="1:9" outlineLevel="6" x14ac:dyDescent="0.25">
      <c r="A446" s="51" t="s">
        <v>22</v>
      </c>
      <c r="B446" s="52" t="s">
        <v>95</v>
      </c>
      <c r="C446" s="52" t="s">
        <v>702</v>
      </c>
      <c r="D446" s="52" t="s">
        <v>23</v>
      </c>
      <c r="E446" s="103">
        <f>E447</f>
        <v>5000</v>
      </c>
    </row>
    <row r="447" spans="1:9" ht="37.5" outlineLevel="6" x14ac:dyDescent="0.25">
      <c r="A447" s="51" t="s">
        <v>60</v>
      </c>
      <c r="B447" s="52" t="s">
        <v>95</v>
      </c>
      <c r="C447" s="52" t="s">
        <v>702</v>
      </c>
      <c r="D447" s="52" t="s">
        <v>61</v>
      </c>
      <c r="E447" s="103">
        <v>5000</v>
      </c>
    </row>
    <row r="448" spans="1:9" s="3" customFormat="1" x14ac:dyDescent="0.25">
      <c r="A448" s="49" t="s">
        <v>98</v>
      </c>
      <c r="B448" s="50" t="s">
        <v>99</v>
      </c>
      <c r="C448" s="50" t="s">
        <v>145</v>
      </c>
      <c r="D448" s="50" t="s">
        <v>8</v>
      </c>
      <c r="E448" s="107">
        <f>E449+E464+E454</f>
        <v>40788660.870000005</v>
      </c>
      <c r="F448" s="92"/>
      <c r="G448" s="128"/>
      <c r="H448" s="128"/>
      <c r="I448" s="128"/>
    </row>
    <row r="449" spans="1:5" outlineLevel="1" x14ac:dyDescent="0.25">
      <c r="A449" s="51" t="s">
        <v>100</v>
      </c>
      <c r="B449" s="52" t="s">
        <v>101</v>
      </c>
      <c r="C449" s="52" t="s">
        <v>145</v>
      </c>
      <c r="D449" s="52" t="s">
        <v>8</v>
      </c>
      <c r="E449" s="103">
        <f>E450</f>
        <v>3754953.91</v>
      </c>
    </row>
    <row r="450" spans="1:5" outlineLevel="3" x14ac:dyDescent="0.25">
      <c r="A450" s="51" t="s">
        <v>241</v>
      </c>
      <c r="B450" s="52" t="s">
        <v>101</v>
      </c>
      <c r="C450" s="52" t="s">
        <v>146</v>
      </c>
      <c r="D450" s="52" t="s">
        <v>8</v>
      </c>
      <c r="E450" s="103">
        <f>E451</f>
        <v>3754953.91</v>
      </c>
    </row>
    <row r="451" spans="1:5" outlineLevel="4" x14ac:dyDescent="0.25">
      <c r="A451" s="51" t="s">
        <v>102</v>
      </c>
      <c r="B451" s="52" t="s">
        <v>101</v>
      </c>
      <c r="C451" s="52" t="s">
        <v>164</v>
      </c>
      <c r="D451" s="52" t="s">
        <v>8</v>
      </c>
      <c r="E451" s="103">
        <f>E452</f>
        <v>3754953.91</v>
      </c>
    </row>
    <row r="452" spans="1:5" outlineLevel="5" x14ac:dyDescent="0.25">
      <c r="A452" s="51" t="s">
        <v>103</v>
      </c>
      <c r="B452" s="52" t="s">
        <v>101</v>
      </c>
      <c r="C452" s="52" t="s">
        <v>164</v>
      </c>
      <c r="D452" s="52" t="s">
        <v>104</v>
      </c>
      <c r="E452" s="103">
        <f>E453</f>
        <v>3754953.91</v>
      </c>
    </row>
    <row r="453" spans="1:5" outlineLevel="6" x14ac:dyDescent="0.25">
      <c r="A453" s="51" t="s">
        <v>105</v>
      </c>
      <c r="B453" s="52" t="s">
        <v>101</v>
      </c>
      <c r="C453" s="52" t="s">
        <v>164</v>
      </c>
      <c r="D453" s="52" t="s">
        <v>106</v>
      </c>
      <c r="E453" s="103">
        <v>3754953.91</v>
      </c>
    </row>
    <row r="454" spans="1:5" outlineLevel="6" x14ac:dyDescent="0.25">
      <c r="A454" s="51" t="s">
        <v>107</v>
      </c>
      <c r="B454" s="52" t="s">
        <v>108</v>
      </c>
      <c r="C454" s="52" t="s">
        <v>145</v>
      </c>
      <c r="D454" s="52" t="s">
        <v>8</v>
      </c>
      <c r="E454" s="103">
        <f>E455+E460</f>
        <v>2038398.11</v>
      </c>
    </row>
    <row r="455" spans="1:5" ht="37.5" outlineLevel="6" x14ac:dyDescent="0.25">
      <c r="A455" s="96" t="s">
        <v>494</v>
      </c>
      <c r="B455" s="72" t="s">
        <v>108</v>
      </c>
      <c r="C455" s="72" t="s">
        <v>160</v>
      </c>
      <c r="D455" s="72" t="s">
        <v>8</v>
      </c>
      <c r="E455" s="103">
        <f>E456</f>
        <v>1938398.11</v>
      </c>
    </row>
    <row r="456" spans="1:5" outlineLevel="6" x14ac:dyDescent="0.25">
      <c r="A456" s="54" t="s">
        <v>643</v>
      </c>
      <c r="B456" s="52" t="s">
        <v>108</v>
      </c>
      <c r="C456" s="52" t="s">
        <v>644</v>
      </c>
      <c r="D456" s="52" t="s">
        <v>8</v>
      </c>
      <c r="E456" s="103">
        <f>E457</f>
        <v>1938398.11</v>
      </c>
    </row>
    <row r="457" spans="1:5" ht="57.75" customHeight="1" outlineLevel="6" x14ac:dyDescent="0.25">
      <c r="A457" s="32" t="s">
        <v>504</v>
      </c>
      <c r="B457" s="52" t="s">
        <v>108</v>
      </c>
      <c r="C457" s="52" t="s">
        <v>645</v>
      </c>
      <c r="D457" s="52" t="s">
        <v>8</v>
      </c>
      <c r="E457" s="103">
        <f>E458</f>
        <v>1938398.11</v>
      </c>
    </row>
    <row r="458" spans="1:5" outlineLevel="6" x14ac:dyDescent="0.25">
      <c r="A458" s="51" t="s">
        <v>103</v>
      </c>
      <c r="B458" s="52" t="s">
        <v>108</v>
      </c>
      <c r="C458" s="52" t="s">
        <v>645</v>
      </c>
      <c r="D458" s="52" t="s">
        <v>104</v>
      </c>
      <c r="E458" s="103">
        <f>E459</f>
        <v>1938398.11</v>
      </c>
    </row>
    <row r="459" spans="1:5" ht="21" customHeight="1" outlineLevel="6" x14ac:dyDescent="0.25">
      <c r="A459" s="51" t="s">
        <v>110</v>
      </c>
      <c r="B459" s="52" t="s">
        <v>108</v>
      </c>
      <c r="C459" s="52" t="s">
        <v>645</v>
      </c>
      <c r="D459" s="52" t="s">
        <v>111</v>
      </c>
      <c r="E459" s="103">
        <v>1938398.11</v>
      </c>
    </row>
    <row r="460" spans="1:5" ht="19.5" customHeight="1" outlineLevel="6" x14ac:dyDescent="0.25">
      <c r="A460" s="51" t="s">
        <v>154</v>
      </c>
      <c r="B460" s="52" t="s">
        <v>108</v>
      </c>
      <c r="C460" s="52" t="s">
        <v>146</v>
      </c>
      <c r="D460" s="52" t="s">
        <v>8</v>
      </c>
      <c r="E460" s="103">
        <f>E461</f>
        <v>100000</v>
      </c>
    </row>
    <row r="461" spans="1:5" outlineLevel="6" x14ac:dyDescent="0.25">
      <c r="A461" s="51" t="s">
        <v>376</v>
      </c>
      <c r="B461" s="52" t="s">
        <v>108</v>
      </c>
      <c r="C461" s="52" t="s">
        <v>377</v>
      </c>
      <c r="D461" s="52" t="s">
        <v>8</v>
      </c>
      <c r="E461" s="103">
        <f>E462</f>
        <v>100000</v>
      </c>
    </row>
    <row r="462" spans="1:5" outlineLevel="6" x14ac:dyDescent="0.25">
      <c r="A462" s="51" t="s">
        <v>103</v>
      </c>
      <c r="B462" s="52" t="s">
        <v>108</v>
      </c>
      <c r="C462" s="52" t="s">
        <v>377</v>
      </c>
      <c r="D462" s="52" t="s">
        <v>104</v>
      </c>
      <c r="E462" s="103">
        <f>E463</f>
        <v>100000</v>
      </c>
    </row>
    <row r="463" spans="1:5" outlineLevel="6" x14ac:dyDescent="0.25">
      <c r="A463" s="51" t="s">
        <v>389</v>
      </c>
      <c r="B463" s="52" t="s">
        <v>108</v>
      </c>
      <c r="C463" s="52" t="s">
        <v>377</v>
      </c>
      <c r="D463" s="52" t="s">
        <v>390</v>
      </c>
      <c r="E463" s="103">
        <v>100000</v>
      </c>
    </row>
    <row r="464" spans="1:5" outlineLevel="1" x14ac:dyDescent="0.25">
      <c r="A464" s="51" t="s">
        <v>142</v>
      </c>
      <c r="B464" s="52" t="s">
        <v>143</v>
      </c>
      <c r="C464" s="52" t="s">
        <v>145</v>
      </c>
      <c r="D464" s="52" t="s">
        <v>8</v>
      </c>
      <c r="E464" s="103">
        <f>E465+E473</f>
        <v>34995308.850000001</v>
      </c>
    </row>
    <row r="465" spans="1:5" ht="37.5" outlineLevel="2" x14ac:dyDescent="0.25">
      <c r="A465" s="96" t="s">
        <v>503</v>
      </c>
      <c r="B465" s="72" t="s">
        <v>143</v>
      </c>
      <c r="C465" s="72" t="s">
        <v>160</v>
      </c>
      <c r="D465" s="72" t="s">
        <v>8</v>
      </c>
      <c r="E465" s="103">
        <f>E466</f>
        <v>1882304.23</v>
      </c>
    </row>
    <row r="466" spans="1:5" ht="37.5" outlineLevel="3" x14ac:dyDescent="0.25">
      <c r="A466" s="51" t="s">
        <v>495</v>
      </c>
      <c r="B466" s="52" t="s">
        <v>143</v>
      </c>
      <c r="C466" s="52" t="s">
        <v>161</v>
      </c>
      <c r="D466" s="52" t="s">
        <v>8</v>
      </c>
      <c r="E466" s="103">
        <f>E467</f>
        <v>1882304.23</v>
      </c>
    </row>
    <row r="467" spans="1:5" outlineLevel="4" x14ac:dyDescent="0.25">
      <c r="A467" s="97" t="s">
        <v>247</v>
      </c>
      <c r="B467" s="52" t="s">
        <v>143</v>
      </c>
      <c r="C467" s="52" t="s">
        <v>279</v>
      </c>
      <c r="D467" s="52" t="s">
        <v>8</v>
      </c>
      <c r="E467" s="103">
        <f>E468</f>
        <v>1882304.23</v>
      </c>
    </row>
    <row r="468" spans="1:5" ht="93" customHeight="1" outlineLevel="5" x14ac:dyDescent="0.25">
      <c r="A468" s="51" t="s">
        <v>505</v>
      </c>
      <c r="B468" s="52" t="s">
        <v>143</v>
      </c>
      <c r="C468" s="52" t="s">
        <v>181</v>
      </c>
      <c r="D468" s="52" t="s">
        <v>8</v>
      </c>
      <c r="E468" s="103">
        <f>E469+E471</f>
        <v>1882304.23</v>
      </c>
    </row>
    <row r="469" spans="1:5" outlineLevel="6" x14ac:dyDescent="0.25">
      <c r="A469" s="51" t="s">
        <v>18</v>
      </c>
      <c r="B469" s="52" t="s">
        <v>143</v>
      </c>
      <c r="C469" s="52" t="s">
        <v>181</v>
      </c>
      <c r="D469" s="52" t="s">
        <v>19</v>
      </c>
      <c r="E469" s="103">
        <f>E470</f>
        <v>24000</v>
      </c>
    </row>
    <row r="470" spans="1:5" ht="20.25" customHeight="1" outlineLevel="5" x14ac:dyDescent="0.25">
      <c r="A470" s="51" t="s">
        <v>20</v>
      </c>
      <c r="B470" s="52" t="s">
        <v>143</v>
      </c>
      <c r="C470" s="52" t="s">
        <v>181</v>
      </c>
      <c r="D470" s="52" t="s">
        <v>21</v>
      </c>
      <c r="E470" s="103">
        <v>24000</v>
      </c>
    </row>
    <row r="471" spans="1:5" outlineLevel="6" x14ac:dyDescent="0.25">
      <c r="A471" s="51" t="s">
        <v>103</v>
      </c>
      <c r="B471" s="52" t="s">
        <v>143</v>
      </c>
      <c r="C471" s="52" t="s">
        <v>181</v>
      </c>
      <c r="D471" s="52" t="s">
        <v>104</v>
      </c>
      <c r="E471" s="103">
        <f>E472</f>
        <v>1858304.23</v>
      </c>
    </row>
    <row r="472" spans="1:5" ht="17.25" customHeight="1" outlineLevel="6" x14ac:dyDescent="0.25">
      <c r="A472" s="51" t="s">
        <v>110</v>
      </c>
      <c r="B472" s="52" t="s">
        <v>143</v>
      </c>
      <c r="C472" s="52" t="s">
        <v>181</v>
      </c>
      <c r="D472" s="52" t="s">
        <v>111</v>
      </c>
      <c r="E472" s="103">
        <v>1858304.23</v>
      </c>
    </row>
    <row r="473" spans="1:5" ht="20.25" customHeight="1" outlineLevel="6" x14ac:dyDescent="0.25">
      <c r="A473" s="51" t="s">
        <v>154</v>
      </c>
      <c r="B473" s="52" t="s">
        <v>143</v>
      </c>
      <c r="C473" s="52" t="s">
        <v>146</v>
      </c>
      <c r="D473" s="52" t="s">
        <v>8</v>
      </c>
      <c r="E473" s="103">
        <f>E474</f>
        <v>33113004.620000001</v>
      </c>
    </row>
    <row r="474" spans="1:5" outlineLevel="6" x14ac:dyDescent="0.25">
      <c r="A474" s="51" t="s">
        <v>336</v>
      </c>
      <c r="B474" s="52" t="s">
        <v>143</v>
      </c>
      <c r="C474" s="52" t="s">
        <v>335</v>
      </c>
      <c r="D474" s="52" t="s">
        <v>8</v>
      </c>
      <c r="E474" s="103">
        <f>E484+E475+E478</f>
        <v>33113004.620000001</v>
      </c>
    </row>
    <row r="475" spans="1:5" ht="57" customHeight="1" outlineLevel="6" x14ac:dyDescent="0.25">
      <c r="A475" s="51" t="s">
        <v>555</v>
      </c>
      <c r="B475" s="52" t="s">
        <v>143</v>
      </c>
      <c r="C475" s="52" t="s">
        <v>556</v>
      </c>
      <c r="D475" s="52" t="s">
        <v>8</v>
      </c>
      <c r="E475" s="103">
        <f>E476</f>
        <v>769864</v>
      </c>
    </row>
    <row r="476" spans="1:5" outlineLevel="6" x14ac:dyDescent="0.25">
      <c r="A476" s="51" t="s">
        <v>103</v>
      </c>
      <c r="B476" s="52" t="s">
        <v>143</v>
      </c>
      <c r="C476" s="52" t="s">
        <v>556</v>
      </c>
      <c r="D476" s="52" t="s">
        <v>104</v>
      </c>
      <c r="E476" s="103">
        <f>E477</f>
        <v>769864</v>
      </c>
    </row>
    <row r="477" spans="1:5" outlineLevel="6" x14ac:dyDescent="0.25">
      <c r="A477" s="51" t="s">
        <v>105</v>
      </c>
      <c r="B477" s="52" t="s">
        <v>143</v>
      </c>
      <c r="C477" s="52" t="s">
        <v>556</v>
      </c>
      <c r="D477" s="52" t="s">
        <v>106</v>
      </c>
      <c r="E477" s="103">
        <v>769864</v>
      </c>
    </row>
    <row r="478" spans="1:5" ht="75" outlineLevel="6" x14ac:dyDescent="0.25">
      <c r="A478" s="32" t="s">
        <v>557</v>
      </c>
      <c r="B478" s="52" t="s">
        <v>143</v>
      </c>
      <c r="C478" s="52" t="s">
        <v>558</v>
      </c>
      <c r="D478" s="52" t="s">
        <v>8</v>
      </c>
      <c r="E478" s="103">
        <f>E479+E481</f>
        <v>14750882</v>
      </c>
    </row>
    <row r="479" spans="1:5" outlineLevel="6" x14ac:dyDescent="0.25">
      <c r="A479" s="51" t="s">
        <v>18</v>
      </c>
      <c r="B479" s="52" t="s">
        <v>143</v>
      </c>
      <c r="C479" s="52" t="s">
        <v>558</v>
      </c>
      <c r="D479" s="52" t="s">
        <v>19</v>
      </c>
      <c r="E479" s="103">
        <f>E480</f>
        <v>130000</v>
      </c>
    </row>
    <row r="480" spans="1:5" ht="23.25" customHeight="1" outlineLevel="6" x14ac:dyDescent="0.25">
      <c r="A480" s="51" t="s">
        <v>20</v>
      </c>
      <c r="B480" s="52" t="s">
        <v>143</v>
      </c>
      <c r="C480" s="52" t="s">
        <v>558</v>
      </c>
      <c r="D480" s="52" t="s">
        <v>21</v>
      </c>
      <c r="E480" s="103">
        <v>130000</v>
      </c>
    </row>
    <row r="481" spans="1:9" outlineLevel="6" x14ac:dyDescent="0.25">
      <c r="A481" s="51" t="s">
        <v>103</v>
      </c>
      <c r="B481" s="52" t="s">
        <v>143</v>
      </c>
      <c r="C481" s="52" t="s">
        <v>558</v>
      </c>
      <c r="D481" s="52" t="s">
        <v>104</v>
      </c>
      <c r="E481" s="103">
        <f>E482+E483</f>
        <v>14620882</v>
      </c>
    </row>
    <row r="482" spans="1:9" outlineLevel="6" x14ac:dyDescent="0.25">
      <c r="A482" s="51" t="s">
        <v>105</v>
      </c>
      <c r="B482" s="52" t="s">
        <v>143</v>
      </c>
      <c r="C482" s="52" t="s">
        <v>558</v>
      </c>
      <c r="D482" s="52" t="s">
        <v>106</v>
      </c>
      <c r="E482" s="103">
        <v>12910882</v>
      </c>
    </row>
    <row r="483" spans="1:9" ht="18.75" customHeight="1" outlineLevel="6" x14ac:dyDescent="0.25">
      <c r="A483" s="51" t="s">
        <v>110</v>
      </c>
      <c r="B483" s="52" t="s">
        <v>143</v>
      </c>
      <c r="C483" s="52" t="s">
        <v>558</v>
      </c>
      <c r="D483" s="52" t="s">
        <v>111</v>
      </c>
      <c r="E483" s="103">
        <v>1710000</v>
      </c>
    </row>
    <row r="484" spans="1:9" ht="36.75" customHeight="1" outlineLevel="6" x14ac:dyDescent="0.25">
      <c r="A484" s="32" t="s">
        <v>476</v>
      </c>
      <c r="B484" s="52" t="s">
        <v>143</v>
      </c>
      <c r="C484" s="52" t="s">
        <v>371</v>
      </c>
      <c r="D484" s="52" t="s">
        <v>8</v>
      </c>
      <c r="E484" s="103">
        <f>E485</f>
        <v>17592258.620000001</v>
      </c>
    </row>
    <row r="485" spans="1:9" ht="37.5" outlineLevel="6" x14ac:dyDescent="0.25">
      <c r="A485" s="51" t="s">
        <v>321</v>
      </c>
      <c r="B485" s="52" t="s">
        <v>143</v>
      </c>
      <c r="C485" s="52" t="s">
        <v>371</v>
      </c>
      <c r="D485" s="52" t="s">
        <v>322</v>
      </c>
      <c r="E485" s="103">
        <f>E486</f>
        <v>17592258.620000001</v>
      </c>
    </row>
    <row r="486" spans="1:9" outlineLevel="6" x14ac:dyDescent="0.25">
      <c r="A486" s="51" t="s">
        <v>323</v>
      </c>
      <c r="B486" s="52" t="s">
        <v>143</v>
      </c>
      <c r="C486" s="52" t="s">
        <v>371</v>
      </c>
      <c r="D486" s="52" t="s">
        <v>324</v>
      </c>
      <c r="E486" s="103">
        <v>17592258.620000001</v>
      </c>
    </row>
    <row r="487" spans="1:9" s="3" customFormat="1" x14ac:dyDescent="0.25">
      <c r="A487" s="49" t="s">
        <v>113</v>
      </c>
      <c r="B487" s="50" t="s">
        <v>114</v>
      </c>
      <c r="C487" s="50" t="s">
        <v>145</v>
      </c>
      <c r="D487" s="50" t="s">
        <v>8</v>
      </c>
      <c r="E487" s="107">
        <f>E488</f>
        <v>13727832.149999999</v>
      </c>
      <c r="F487" s="92"/>
      <c r="G487" s="128"/>
      <c r="H487" s="128"/>
      <c r="I487" s="128"/>
    </row>
    <row r="488" spans="1:9" outlineLevel="1" x14ac:dyDescent="0.25">
      <c r="A488" s="51" t="s">
        <v>380</v>
      </c>
      <c r="B488" s="52" t="s">
        <v>379</v>
      </c>
      <c r="C488" s="52" t="s">
        <v>145</v>
      </c>
      <c r="D488" s="52" t="s">
        <v>8</v>
      </c>
      <c r="E488" s="103">
        <f>E489+E501</f>
        <v>13727832.149999999</v>
      </c>
    </row>
    <row r="489" spans="1:9" ht="37.5" outlineLevel="2" x14ac:dyDescent="0.25">
      <c r="A489" s="96" t="s">
        <v>472</v>
      </c>
      <c r="B489" s="72" t="s">
        <v>379</v>
      </c>
      <c r="C489" s="72" t="s">
        <v>243</v>
      </c>
      <c r="D489" s="72" t="s">
        <v>8</v>
      </c>
      <c r="E489" s="103">
        <f>E494+E490</f>
        <v>13677832.149999999</v>
      </c>
    </row>
    <row r="490" spans="1:9" ht="37.5" outlineLevel="6" x14ac:dyDescent="0.25">
      <c r="A490" s="51" t="s">
        <v>256</v>
      </c>
      <c r="B490" s="52" t="s">
        <v>379</v>
      </c>
      <c r="C490" s="52" t="s">
        <v>275</v>
      </c>
      <c r="D490" s="52" t="s">
        <v>8</v>
      </c>
      <c r="E490" s="103">
        <f>E491</f>
        <v>561000</v>
      </c>
    </row>
    <row r="491" spans="1:9" outlineLevel="6" x14ac:dyDescent="0.25">
      <c r="A491" s="51" t="s">
        <v>115</v>
      </c>
      <c r="B491" s="52" t="s">
        <v>379</v>
      </c>
      <c r="C491" s="52" t="s">
        <v>244</v>
      </c>
      <c r="D491" s="52" t="s">
        <v>8</v>
      </c>
      <c r="E491" s="103">
        <f>E492</f>
        <v>561000</v>
      </c>
    </row>
    <row r="492" spans="1:9" outlineLevel="6" x14ac:dyDescent="0.25">
      <c r="A492" s="51" t="s">
        <v>18</v>
      </c>
      <c r="B492" s="52" t="s">
        <v>379</v>
      </c>
      <c r="C492" s="52" t="s">
        <v>244</v>
      </c>
      <c r="D492" s="52" t="s">
        <v>19</v>
      </c>
      <c r="E492" s="103">
        <f>E493</f>
        <v>561000</v>
      </c>
    </row>
    <row r="493" spans="1:9" ht="21.75" customHeight="1" outlineLevel="6" x14ac:dyDescent="0.25">
      <c r="A493" s="51" t="s">
        <v>20</v>
      </c>
      <c r="B493" s="52" t="s">
        <v>379</v>
      </c>
      <c r="C493" s="52" t="s">
        <v>244</v>
      </c>
      <c r="D493" s="52" t="s">
        <v>21</v>
      </c>
      <c r="E493" s="103">
        <v>561000</v>
      </c>
    </row>
    <row r="494" spans="1:9" outlineLevel="2" x14ac:dyDescent="0.25">
      <c r="A494" s="51" t="s">
        <v>473</v>
      </c>
      <c r="B494" s="52" t="s">
        <v>379</v>
      </c>
      <c r="C494" s="52" t="s">
        <v>383</v>
      </c>
      <c r="D494" s="52" t="s">
        <v>8</v>
      </c>
      <c r="E494" s="103">
        <f>E498+E495</f>
        <v>13116832.149999999</v>
      </c>
    </row>
    <row r="495" spans="1:9" ht="38.25" customHeight="1" outlineLevel="5" x14ac:dyDescent="0.25">
      <c r="A495" s="32" t="s">
        <v>542</v>
      </c>
      <c r="B495" s="52" t="s">
        <v>379</v>
      </c>
      <c r="C495" s="52" t="s">
        <v>382</v>
      </c>
      <c r="D495" s="52" t="s">
        <v>8</v>
      </c>
      <c r="E495" s="103">
        <f>E496</f>
        <v>10083003.189999999</v>
      </c>
    </row>
    <row r="496" spans="1:9" ht="37.5" outlineLevel="6" x14ac:dyDescent="0.25">
      <c r="A496" s="51" t="s">
        <v>321</v>
      </c>
      <c r="B496" s="52" t="s">
        <v>379</v>
      </c>
      <c r="C496" s="52" t="s">
        <v>382</v>
      </c>
      <c r="D496" s="52" t="s">
        <v>322</v>
      </c>
      <c r="E496" s="103">
        <f>E497</f>
        <v>10083003.189999999</v>
      </c>
    </row>
    <row r="497" spans="1:9" outlineLevel="6" x14ac:dyDescent="0.25">
      <c r="A497" s="51" t="s">
        <v>323</v>
      </c>
      <c r="B497" s="52" t="s">
        <v>379</v>
      </c>
      <c r="C497" s="52" t="s">
        <v>382</v>
      </c>
      <c r="D497" s="52" t="s">
        <v>324</v>
      </c>
      <c r="E497" s="103">
        <v>10083003.189999999</v>
      </c>
    </row>
    <row r="498" spans="1:9" ht="18.75" customHeight="1" outlineLevel="2" x14ac:dyDescent="0.25">
      <c r="A498" s="51" t="s">
        <v>342</v>
      </c>
      <c r="B498" s="52" t="s">
        <v>379</v>
      </c>
      <c r="C498" s="52" t="s">
        <v>381</v>
      </c>
      <c r="D498" s="52" t="s">
        <v>8</v>
      </c>
      <c r="E498" s="103">
        <f>E499</f>
        <v>3033828.96</v>
      </c>
    </row>
    <row r="499" spans="1:9" ht="37.5" outlineLevel="2" x14ac:dyDescent="0.25">
      <c r="A499" s="51" t="s">
        <v>321</v>
      </c>
      <c r="B499" s="52" t="s">
        <v>379</v>
      </c>
      <c r="C499" s="52" t="s">
        <v>381</v>
      </c>
      <c r="D499" s="52" t="s">
        <v>322</v>
      </c>
      <c r="E499" s="103">
        <f>E500</f>
        <v>3033828.96</v>
      </c>
    </row>
    <row r="500" spans="1:9" outlineLevel="4" x14ac:dyDescent="0.25">
      <c r="A500" s="51" t="s">
        <v>323</v>
      </c>
      <c r="B500" s="52" t="s">
        <v>379</v>
      </c>
      <c r="C500" s="52" t="s">
        <v>381</v>
      </c>
      <c r="D500" s="52" t="s">
        <v>324</v>
      </c>
      <c r="E500" s="103">
        <v>3033828.96</v>
      </c>
    </row>
    <row r="501" spans="1:9" ht="37.5" outlineLevel="6" x14ac:dyDescent="0.25">
      <c r="A501" s="96" t="s">
        <v>677</v>
      </c>
      <c r="B501" s="72" t="s">
        <v>379</v>
      </c>
      <c r="C501" s="72" t="s">
        <v>678</v>
      </c>
      <c r="D501" s="72" t="s">
        <v>8</v>
      </c>
      <c r="E501" s="103">
        <f>E502</f>
        <v>50000</v>
      </c>
    </row>
    <row r="502" spans="1:9" ht="21" customHeight="1" outlineLevel="6" x14ac:dyDescent="0.25">
      <c r="A502" s="51" t="s">
        <v>679</v>
      </c>
      <c r="B502" s="52" t="s">
        <v>379</v>
      </c>
      <c r="C502" s="52" t="s">
        <v>680</v>
      </c>
      <c r="D502" s="52" t="s">
        <v>8</v>
      </c>
      <c r="E502" s="103">
        <f>E503</f>
        <v>50000</v>
      </c>
    </row>
    <row r="503" spans="1:9" ht="37.5" outlineLevel="6" x14ac:dyDescent="0.25">
      <c r="A503" s="51" t="s">
        <v>681</v>
      </c>
      <c r="B503" s="52" t="s">
        <v>379</v>
      </c>
      <c r="C503" s="52" t="s">
        <v>682</v>
      </c>
      <c r="D503" s="52" t="s">
        <v>8</v>
      </c>
      <c r="E503" s="103">
        <f>E504</f>
        <v>50000</v>
      </c>
    </row>
    <row r="504" spans="1:9" ht="20.25" customHeight="1" outlineLevel="6" x14ac:dyDescent="0.25">
      <c r="A504" s="51" t="s">
        <v>18</v>
      </c>
      <c r="B504" s="52" t="s">
        <v>379</v>
      </c>
      <c r="C504" s="52" t="s">
        <v>682</v>
      </c>
      <c r="D504" s="52" t="s">
        <v>19</v>
      </c>
      <c r="E504" s="103">
        <f>E505</f>
        <v>50000</v>
      </c>
    </row>
    <row r="505" spans="1:9" ht="22.5" customHeight="1" outlineLevel="6" x14ac:dyDescent="0.25">
      <c r="A505" s="51" t="s">
        <v>20</v>
      </c>
      <c r="B505" s="52" t="s">
        <v>379</v>
      </c>
      <c r="C505" s="52" t="s">
        <v>682</v>
      </c>
      <c r="D505" s="52" t="s">
        <v>21</v>
      </c>
      <c r="E505" s="103">
        <v>50000</v>
      </c>
    </row>
    <row r="506" spans="1:9" s="3" customFormat="1" x14ac:dyDescent="0.25">
      <c r="A506" s="49" t="s">
        <v>116</v>
      </c>
      <c r="B506" s="50" t="s">
        <v>117</v>
      </c>
      <c r="C506" s="50" t="s">
        <v>145</v>
      </c>
      <c r="D506" s="50" t="s">
        <v>8</v>
      </c>
      <c r="E506" s="107">
        <f>E507</f>
        <v>2500000</v>
      </c>
      <c r="F506" s="92"/>
      <c r="G506" s="128"/>
      <c r="H506" s="128"/>
      <c r="I506" s="128"/>
    </row>
    <row r="507" spans="1:9" outlineLevel="1" x14ac:dyDescent="0.25">
      <c r="A507" s="51" t="s">
        <v>118</v>
      </c>
      <c r="B507" s="52" t="s">
        <v>119</v>
      </c>
      <c r="C507" s="52" t="s">
        <v>145</v>
      </c>
      <c r="D507" s="52" t="s">
        <v>8</v>
      </c>
      <c r="E507" s="103">
        <f>E508</f>
        <v>2500000</v>
      </c>
    </row>
    <row r="508" spans="1:9" ht="37.5" outlineLevel="2" x14ac:dyDescent="0.25">
      <c r="A508" s="96" t="s">
        <v>544</v>
      </c>
      <c r="B508" s="72" t="s">
        <v>119</v>
      </c>
      <c r="C508" s="72" t="s">
        <v>402</v>
      </c>
      <c r="D508" s="72" t="s">
        <v>8</v>
      </c>
      <c r="E508" s="103">
        <f>E509</f>
        <v>2500000</v>
      </c>
    </row>
    <row r="509" spans="1:9" ht="21" customHeight="1" outlineLevel="3" x14ac:dyDescent="0.25">
      <c r="A509" s="54" t="s">
        <v>418</v>
      </c>
      <c r="B509" s="52" t="s">
        <v>119</v>
      </c>
      <c r="C509" s="52" t="s">
        <v>404</v>
      </c>
      <c r="D509" s="52" t="s">
        <v>8</v>
      </c>
      <c r="E509" s="103">
        <f t="shared" ref="E509:E511" si="0">E510</f>
        <v>2500000</v>
      </c>
    </row>
    <row r="510" spans="1:9" ht="37.5" outlineLevel="4" x14ac:dyDescent="0.25">
      <c r="A510" s="51" t="s">
        <v>120</v>
      </c>
      <c r="B510" s="52" t="s">
        <v>119</v>
      </c>
      <c r="C510" s="52" t="s">
        <v>405</v>
      </c>
      <c r="D510" s="52" t="s">
        <v>8</v>
      </c>
      <c r="E510" s="103">
        <f t="shared" si="0"/>
        <v>2500000</v>
      </c>
    </row>
    <row r="511" spans="1:9" ht="37.5" outlineLevel="5" x14ac:dyDescent="0.25">
      <c r="A511" s="51" t="s">
        <v>50</v>
      </c>
      <c r="B511" s="52" t="s">
        <v>119</v>
      </c>
      <c r="C511" s="52" t="s">
        <v>405</v>
      </c>
      <c r="D511" s="52" t="s">
        <v>51</v>
      </c>
      <c r="E511" s="103">
        <f t="shared" si="0"/>
        <v>2500000</v>
      </c>
    </row>
    <row r="512" spans="1:9" outlineLevel="6" x14ac:dyDescent="0.25">
      <c r="A512" s="51" t="s">
        <v>52</v>
      </c>
      <c r="B512" s="52" t="s">
        <v>119</v>
      </c>
      <c r="C512" s="52" t="s">
        <v>405</v>
      </c>
      <c r="D512" s="52" t="s">
        <v>53</v>
      </c>
      <c r="E512" s="103">
        <v>2500000</v>
      </c>
    </row>
    <row r="513" spans="1:9" s="3" customFormat="1" ht="39" customHeight="1" x14ac:dyDescent="0.25">
      <c r="A513" s="49" t="s">
        <v>31</v>
      </c>
      <c r="B513" s="50" t="s">
        <v>32</v>
      </c>
      <c r="C513" s="50" t="s">
        <v>145</v>
      </c>
      <c r="D513" s="50" t="s">
        <v>8</v>
      </c>
      <c r="E513" s="107">
        <f>E514+E523</f>
        <v>28423552</v>
      </c>
      <c r="F513" s="92"/>
      <c r="G513" s="128"/>
      <c r="H513" s="128"/>
      <c r="I513" s="128"/>
    </row>
    <row r="514" spans="1:9" ht="37.5" outlineLevel="1" x14ac:dyDescent="0.25">
      <c r="A514" s="51" t="s">
        <v>33</v>
      </c>
      <c r="B514" s="52" t="s">
        <v>34</v>
      </c>
      <c r="C514" s="52" t="s">
        <v>145</v>
      </c>
      <c r="D514" s="52" t="s">
        <v>8</v>
      </c>
      <c r="E514" s="103">
        <f>E515</f>
        <v>20013312</v>
      </c>
    </row>
    <row r="515" spans="1:9" ht="39.75" customHeight="1" outlineLevel="2" x14ac:dyDescent="0.25">
      <c r="A515" s="88" t="s">
        <v>545</v>
      </c>
      <c r="B515" s="72" t="s">
        <v>34</v>
      </c>
      <c r="C515" s="72" t="s">
        <v>406</v>
      </c>
      <c r="D515" s="72" t="s">
        <v>8</v>
      </c>
      <c r="E515" s="103">
        <f>E516</f>
        <v>20013312</v>
      </c>
    </row>
    <row r="516" spans="1:9" ht="37.5" outlineLevel="4" x14ac:dyDescent="0.25">
      <c r="A516" s="54" t="s">
        <v>257</v>
      </c>
      <c r="B516" s="52" t="s">
        <v>34</v>
      </c>
      <c r="C516" s="52" t="s">
        <v>407</v>
      </c>
      <c r="D516" s="52" t="s">
        <v>8</v>
      </c>
      <c r="E516" s="103">
        <f>E517+E520</f>
        <v>20013312</v>
      </c>
    </row>
    <row r="517" spans="1:9" outlineLevel="5" x14ac:dyDescent="0.25">
      <c r="A517" s="51" t="s">
        <v>408</v>
      </c>
      <c r="B517" s="52" t="s">
        <v>34</v>
      </c>
      <c r="C517" s="52" t="s">
        <v>409</v>
      </c>
      <c r="D517" s="52" t="s">
        <v>8</v>
      </c>
      <c r="E517" s="103">
        <f>E518</f>
        <v>1621862</v>
      </c>
    </row>
    <row r="518" spans="1:9" outlineLevel="6" x14ac:dyDescent="0.25">
      <c r="A518" s="51" t="s">
        <v>29</v>
      </c>
      <c r="B518" s="52" t="s">
        <v>34</v>
      </c>
      <c r="C518" s="52" t="s">
        <v>409</v>
      </c>
      <c r="D518" s="52" t="s">
        <v>30</v>
      </c>
      <c r="E518" s="103">
        <f>E519</f>
        <v>1621862</v>
      </c>
    </row>
    <row r="519" spans="1:9" outlineLevel="4" x14ac:dyDescent="0.25">
      <c r="A519" s="51" t="s">
        <v>35</v>
      </c>
      <c r="B519" s="52" t="s">
        <v>34</v>
      </c>
      <c r="C519" s="52" t="s">
        <v>409</v>
      </c>
      <c r="D519" s="52" t="s">
        <v>36</v>
      </c>
      <c r="E519" s="103">
        <v>1621862</v>
      </c>
    </row>
    <row r="520" spans="1:9" ht="54.75" customHeight="1" outlineLevel="5" x14ac:dyDescent="0.25">
      <c r="A520" s="51" t="s">
        <v>410</v>
      </c>
      <c r="B520" s="52" t="s">
        <v>34</v>
      </c>
      <c r="C520" s="52" t="s">
        <v>411</v>
      </c>
      <c r="D520" s="52" t="s">
        <v>8</v>
      </c>
      <c r="E520" s="103">
        <f>E521</f>
        <v>18391450</v>
      </c>
    </row>
    <row r="521" spans="1:9" outlineLevel="6" x14ac:dyDescent="0.25">
      <c r="A521" s="51" t="s">
        <v>29</v>
      </c>
      <c r="B521" s="52" t="s">
        <v>34</v>
      </c>
      <c r="C521" s="52" t="s">
        <v>411</v>
      </c>
      <c r="D521" s="52" t="s">
        <v>30</v>
      </c>
      <c r="E521" s="103">
        <f>E522</f>
        <v>18391450</v>
      </c>
    </row>
    <row r="522" spans="1:9" outlineLevel="6" x14ac:dyDescent="0.25">
      <c r="A522" s="51" t="s">
        <v>35</v>
      </c>
      <c r="B522" s="52" t="s">
        <v>34</v>
      </c>
      <c r="C522" s="52" t="s">
        <v>411</v>
      </c>
      <c r="D522" s="52" t="s">
        <v>36</v>
      </c>
      <c r="E522" s="124">
        <v>18391450</v>
      </c>
    </row>
    <row r="523" spans="1:9" ht="19.5" customHeight="1" outlineLevel="6" x14ac:dyDescent="0.25">
      <c r="A523" s="51" t="s">
        <v>551</v>
      </c>
      <c r="B523" s="52" t="s">
        <v>552</v>
      </c>
      <c r="C523" s="52" t="s">
        <v>145</v>
      </c>
      <c r="D523" s="52" t="s">
        <v>8</v>
      </c>
      <c r="E523" s="124">
        <f>E524</f>
        <v>8410240</v>
      </c>
    </row>
    <row r="524" spans="1:9" ht="42" customHeight="1" outlineLevel="6" x14ac:dyDescent="0.25">
      <c r="A524" s="88" t="s">
        <v>534</v>
      </c>
      <c r="B524" s="72" t="s">
        <v>552</v>
      </c>
      <c r="C524" s="72" t="s">
        <v>406</v>
      </c>
      <c r="D524" s="72" t="s">
        <v>8</v>
      </c>
      <c r="E524" s="124">
        <f>E525</f>
        <v>8410240</v>
      </c>
    </row>
    <row r="525" spans="1:9" ht="37.5" outlineLevel="6" x14ac:dyDescent="0.25">
      <c r="A525" s="54" t="s">
        <v>257</v>
      </c>
      <c r="B525" s="52" t="s">
        <v>552</v>
      </c>
      <c r="C525" s="52" t="s">
        <v>407</v>
      </c>
      <c r="D525" s="52" t="s">
        <v>8</v>
      </c>
      <c r="E525" s="124">
        <f>E526</f>
        <v>8410240</v>
      </c>
    </row>
    <row r="526" spans="1:9" ht="38.25" customHeight="1" outlineLevel="6" x14ac:dyDescent="0.25">
      <c r="A526" s="145" t="s">
        <v>553</v>
      </c>
      <c r="B526" s="52" t="s">
        <v>552</v>
      </c>
      <c r="C526" s="52">
        <v>1695680110</v>
      </c>
      <c r="D526" s="52" t="s">
        <v>8</v>
      </c>
      <c r="E526" s="124">
        <f>E527</f>
        <v>8410240</v>
      </c>
    </row>
    <row r="527" spans="1:9" outlineLevel="6" x14ac:dyDescent="0.25">
      <c r="A527" s="51" t="s">
        <v>29</v>
      </c>
      <c r="B527" s="52" t="s">
        <v>552</v>
      </c>
      <c r="C527" s="146">
        <v>1695680110</v>
      </c>
      <c r="D527" s="52" t="s">
        <v>30</v>
      </c>
      <c r="E527" s="124">
        <f>E528</f>
        <v>8410240</v>
      </c>
    </row>
    <row r="528" spans="1:9" ht="18.75" customHeight="1" outlineLevel="6" x14ac:dyDescent="0.25">
      <c r="A528" s="51" t="s">
        <v>554</v>
      </c>
      <c r="B528" s="52" t="s">
        <v>552</v>
      </c>
      <c r="C528" s="146">
        <v>1695680110</v>
      </c>
      <c r="D528" s="52" t="s">
        <v>359</v>
      </c>
      <c r="E528" s="124">
        <v>8410240</v>
      </c>
    </row>
    <row r="529" spans="1:9" s="3" customFormat="1" x14ac:dyDescent="0.3">
      <c r="A529" s="216" t="s">
        <v>137</v>
      </c>
      <c r="B529" s="216"/>
      <c r="C529" s="216"/>
      <c r="D529" s="216"/>
      <c r="E529" s="122">
        <f>E16+E198+E207+E242+E297+E313+E424+E448+E487+E506+E513</f>
        <v>844282864.45000005</v>
      </c>
      <c r="F529" s="9"/>
      <c r="G529" s="128"/>
      <c r="H529" s="128"/>
      <c r="I529" s="128"/>
    </row>
    <row r="530" spans="1:9" x14ac:dyDescent="0.3">
      <c r="A530" s="59"/>
      <c r="B530" s="59"/>
      <c r="C530" s="59"/>
      <c r="D530" s="59"/>
      <c r="E530" s="64"/>
    </row>
    <row r="531" spans="1:9" x14ac:dyDescent="0.3">
      <c r="A531" s="125"/>
      <c r="B531" s="125"/>
      <c r="C531" s="125"/>
      <c r="D531" s="125"/>
      <c r="E531" s="126"/>
    </row>
    <row r="532" spans="1:9" x14ac:dyDescent="0.3">
      <c r="C532" s="65"/>
      <c r="E532" s="66"/>
    </row>
    <row r="533" spans="1:9" x14ac:dyDescent="0.3">
      <c r="C533" s="65"/>
      <c r="E533" s="66"/>
    </row>
    <row r="534" spans="1:9" x14ac:dyDescent="0.3">
      <c r="C534" s="83"/>
      <c r="D534" s="84"/>
      <c r="E534" s="123"/>
      <c r="F534" s="87"/>
    </row>
    <row r="535" spans="1:9" x14ac:dyDescent="0.3">
      <c r="C535" s="83"/>
      <c r="D535" s="84"/>
      <c r="E535" s="123"/>
      <c r="F535" s="87"/>
    </row>
    <row r="536" spans="1:9" x14ac:dyDescent="0.3">
      <c r="C536" s="83"/>
      <c r="D536" s="84"/>
      <c r="E536" s="123"/>
      <c r="F536" s="87"/>
    </row>
    <row r="537" spans="1:9" x14ac:dyDescent="0.3">
      <c r="C537" s="83"/>
      <c r="D537" s="84"/>
      <c r="E537" s="123"/>
      <c r="F537" s="87"/>
    </row>
    <row r="538" spans="1:9" x14ac:dyDescent="0.3">
      <c r="C538" s="83"/>
      <c r="D538" s="84"/>
      <c r="E538" s="123"/>
      <c r="F538" s="87"/>
    </row>
    <row r="539" spans="1:9" x14ac:dyDescent="0.3">
      <c r="C539" s="83"/>
      <c r="D539" s="84"/>
      <c r="E539" s="123"/>
      <c r="F539" s="87"/>
    </row>
    <row r="540" spans="1:9" x14ac:dyDescent="0.3">
      <c r="C540" s="83"/>
      <c r="D540" s="84"/>
      <c r="E540" s="123"/>
      <c r="F540" s="87"/>
    </row>
    <row r="541" spans="1:9" x14ac:dyDescent="0.3">
      <c r="C541" s="83"/>
      <c r="D541" s="84"/>
      <c r="E541" s="123"/>
      <c r="F541" s="87"/>
    </row>
    <row r="542" spans="1:9" x14ac:dyDescent="0.3">
      <c r="C542" s="83"/>
      <c r="D542" s="84"/>
      <c r="E542" s="123"/>
      <c r="F542" s="87"/>
    </row>
    <row r="543" spans="1:9" x14ac:dyDescent="0.3">
      <c r="C543" s="83"/>
      <c r="D543" s="84"/>
      <c r="E543" s="123"/>
      <c r="F543" s="87"/>
    </row>
    <row r="544" spans="1:9" x14ac:dyDescent="0.3">
      <c r="C544" s="83"/>
      <c r="D544" s="84"/>
      <c r="E544" s="123"/>
      <c r="F544" s="87"/>
    </row>
    <row r="545" spans="3:6" x14ac:dyDescent="0.3">
      <c r="C545" s="83"/>
      <c r="D545" s="84"/>
      <c r="E545" s="123"/>
      <c r="F545" s="87"/>
    </row>
    <row r="546" spans="3:6" x14ac:dyDescent="0.3">
      <c r="C546" s="83"/>
      <c r="D546" s="84"/>
      <c r="E546" s="123"/>
      <c r="F546" s="87"/>
    </row>
    <row r="547" spans="3:6" x14ac:dyDescent="0.3">
      <c r="C547" s="83"/>
      <c r="D547" s="84"/>
      <c r="E547" s="123"/>
      <c r="F547" s="87"/>
    </row>
    <row r="548" spans="3:6" x14ac:dyDescent="0.3">
      <c r="C548" s="83"/>
      <c r="D548" s="84"/>
      <c r="E548" s="123"/>
      <c r="F548" s="87"/>
    </row>
    <row r="549" spans="3:6" x14ac:dyDescent="0.3">
      <c r="C549" s="83"/>
      <c r="D549" s="84"/>
      <c r="E549" s="123"/>
      <c r="F549" s="87"/>
    </row>
    <row r="550" spans="3:6" x14ac:dyDescent="0.3">
      <c r="C550" s="83"/>
      <c r="D550" s="84"/>
      <c r="E550" s="123"/>
      <c r="F550" s="87"/>
    </row>
    <row r="551" spans="3:6" x14ac:dyDescent="0.3">
      <c r="C551" s="83"/>
      <c r="D551" s="84"/>
      <c r="E551" s="123"/>
      <c r="F551" s="87"/>
    </row>
    <row r="552" spans="3:6" x14ac:dyDescent="0.3">
      <c r="C552" s="83"/>
      <c r="D552" s="84"/>
      <c r="E552" s="123"/>
      <c r="F552" s="87"/>
    </row>
    <row r="553" spans="3:6" x14ac:dyDescent="0.3">
      <c r="C553" s="83"/>
      <c r="D553" s="84"/>
      <c r="E553" s="123"/>
      <c r="F553" s="87"/>
    </row>
    <row r="554" spans="3:6" x14ac:dyDescent="0.3">
      <c r="C554" s="83"/>
      <c r="D554" s="84"/>
      <c r="E554" s="123"/>
      <c r="F554" s="87"/>
    </row>
    <row r="555" spans="3:6" x14ac:dyDescent="0.3">
      <c r="C555" s="83"/>
      <c r="D555" s="84"/>
      <c r="E555" s="123"/>
      <c r="F555" s="87"/>
    </row>
    <row r="556" spans="3:6" x14ac:dyDescent="0.3">
      <c r="C556" s="83"/>
      <c r="D556" s="84"/>
      <c r="E556" s="123"/>
      <c r="F556" s="87"/>
    </row>
    <row r="557" spans="3:6" x14ac:dyDescent="0.3">
      <c r="C557" s="83"/>
      <c r="D557" s="84"/>
      <c r="E557" s="123"/>
      <c r="F557" s="87"/>
    </row>
    <row r="558" spans="3:6" x14ac:dyDescent="0.3">
      <c r="C558" s="83"/>
      <c r="D558" s="84"/>
      <c r="E558" s="123"/>
      <c r="F558" s="87"/>
    </row>
    <row r="559" spans="3:6" x14ac:dyDescent="0.3">
      <c r="C559" s="83"/>
      <c r="D559" s="84"/>
      <c r="E559" s="123"/>
      <c r="F559" s="87"/>
    </row>
    <row r="560" spans="3:6" x14ac:dyDescent="0.3">
      <c r="C560" s="83"/>
      <c r="D560" s="84"/>
      <c r="E560" s="123"/>
      <c r="F560" s="87"/>
    </row>
    <row r="561" spans="3:6" x14ac:dyDescent="0.3">
      <c r="C561" s="83"/>
      <c r="D561" s="84"/>
      <c r="E561" s="123"/>
      <c r="F561" s="87"/>
    </row>
    <row r="562" spans="3:6" x14ac:dyDescent="0.3">
      <c r="C562" s="83"/>
      <c r="D562" s="84"/>
      <c r="E562" s="123"/>
      <c r="F562" s="87"/>
    </row>
    <row r="563" spans="3:6" x14ac:dyDescent="0.3">
      <c r="C563" s="83"/>
      <c r="D563" s="84"/>
      <c r="E563" s="123"/>
      <c r="F563" s="87"/>
    </row>
    <row r="564" spans="3:6" x14ac:dyDescent="0.3">
      <c r="C564" s="83"/>
      <c r="D564" s="84"/>
      <c r="E564" s="123"/>
      <c r="F564" s="87"/>
    </row>
    <row r="565" spans="3:6" x14ac:dyDescent="0.3">
      <c r="C565" s="83"/>
      <c r="D565" s="84"/>
      <c r="E565" s="123"/>
      <c r="F565" s="87"/>
    </row>
    <row r="566" spans="3:6" x14ac:dyDescent="0.3">
      <c r="C566" s="83"/>
      <c r="D566" s="84"/>
      <c r="E566" s="123"/>
      <c r="F566" s="87"/>
    </row>
    <row r="567" spans="3:6" x14ac:dyDescent="0.3">
      <c r="C567" s="83"/>
      <c r="D567" s="84"/>
      <c r="E567" s="123"/>
      <c r="F567" s="87"/>
    </row>
    <row r="568" spans="3:6" x14ac:dyDescent="0.3">
      <c r="C568" s="83"/>
      <c r="D568" s="84"/>
      <c r="E568" s="123"/>
      <c r="F568" s="87"/>
    </row>
    <row r="569" spans="3:6" x14ac:dyDescent="0.3">
      <c r="C569" s="83"/>
      <c r="D569" s="84"/>
      <c r="E569" s="123"/>
      <c r="F569" s="87"/>
    </row>
    <row r="570" spans="3:6" x14ac:dyDescent="0.3">
      <c r="C570" s="83"/>
      <c r="D570" s="84"/>
      <c r="E570" s="123"/>
      <c r="F570" s="87"/>
    </row>
    <row r="571" spans="3:6" x14ac:dyDescent="0.3">
      <c r="C571" s="83"/>
      <c r="D571" s="84"/>
      <c r="E571" s="123"/>
      <c r="F571" s="87"/>
    </row>
    <row r="572" spans="3:6" x14ac:dyDescent="0.3">
      <c r="C572" s="83"/>
      <c r="D572" s="84"/>
      <c r="E572" s="123"/>
      <c r="F572" s="87"/>
    </row>
    <row r="573" spans="3:6" x14ac:dyDescent="0.3">
      <c r="C573" s="83"/>
      <c r="D573" s="84"/>
      <c r="E573" s="123"/>
      <c r="F573" s="87"/>
    </row>
    <row r="574" spans="3:6" x14ac:dyDescent="0.3">
      <c r="C574" s="83"/>
      <c r="D574" s="84"/>
      <c r="E574" s="123"/>
      <c r="F574" s="87"/>
    </row>
    <row r="575" spans="3:6" x14ac:dyDescent="0.3">
      <c r="C575" s="83"/>
      <c r="D575" s="84"/>
      <c r="E575" s="123"/>
      <c r="F575" s="87"/>
    </row>
    <row r="576" spans="3:6" x14ac:dyDescent="0.3">
      <c r="C576" s="83"/>
      <c r="D576" s="84"/>
      <c r="E576" s="123"/>
      <c r="F576" s="87"/>
    </row>
    <row r="577" spans="3:6" x14ac:dyDescent="0.3">
      <c r="C577" s="83"/>
      <c r="D577" s="84"/>
      <c r="E577" s="123"/>
      <c r="F577" s="87"/>
    </row>
    <row r="578" spans="3:6" x14ac:dyDescent="0.3">
      <c r="C578" s="83"/>
      <c r="D578" s="84"/>
      <c r="E578" s="123"/>
      <c r="F578" s="87"/>
    </row>
    <row r="579" spans="3:6" x14ac:dyDescent="0.3">
      <c r="C579" s="83"/>
      <c r="D579" s="84"/>
      <c r="E579" s="123"/>
      <c r="F579" s="87"/>
    </row>
    <row r="580" spans="3:6" x14ac:dyDescent="0.3">
      <c r="C580" s="83"/>
      <c r="D580" s="84"/>
      <c r="E580" s="123"/>
      <c r="F580" s="87"/>
    </row>
    <row r="581" spans="3:6" x14ac:dyDescent="0.3">
      <c r="C581" s="83"/>
      <c r="D581" s="84"/>
      <c r="E581" s="123"/>
      <c r="F581" s="87"/>
    </row>
    <row r="582" spans="3:6" x14ac:dyDescent="0.3">
      <c r="C582" s="83"/>
      <c r="D582" s="84"/>
      <c r="E582" s="123"/>
      <c r="F582" s="87"/>
    </row>
    <row r="583" spans="3:6" x14ac:dyDescent="0.3">
      <c r="C583" s="83"/>
      <c r="D583" s="84"/>
      <c r="E583" s="123"/>
      <c r="F583" s="87"/>
    </row>
    <row r="584" spans="3:6" x14ac:dyDescent="0.3">
      <c r="C584" s="83"/>
      <c r="D584" s="84"/>
      <c r="E584" s="123"/>
      <c r="F584" s="87"/>
    </row>
    <row r="585" spans="3:6" x14ac:dyDescent="0.3">
      <c r="C585" s="83"/>
      <c r="D585" s="84"/>
      <c r="E585" s="123"/>
      <c r="F585" s="87"/>
    </row>
    <row r="586" spans="3:6" x14ac:dyDescent="0.3">
      <c r="C586" s="83"/>
      <c r="D586" s="84"/>
      <c r="E586" s="123"/>
      <c r="F586" s="87"/>
    </row>
    <row r="587" spans="3:6" x14ac:dyDescent="0.3">
      <c r="C587" s="83"/>
      <c r="D587" s="84"/>
      <c r="E587" s="123"/>
      <c r="F587" s="87"/>
    </row>
    <row r="588" spans="3:6" x14ac:dyDescent="0.3">
      <c r="C588" s="83"/>
      <c r="D588" s="84"/>
      <c r="E588" s="123"/>
      <c r="F588" s="87"/>
    </row>
    <row r="589" spans="3:6" x14ac:dyDescent="0.3">
      <c r="C589" s="83"/>
      <c r="D589" s="84"/>
      <c r="E589" s="123"/>
      <c r="F589" s="87"/>
    </row>
    <row r="590" spans="3:6" x14ac:dyDescent="0.3">
      <c r="C590" s="83"/>
      <c r="D590" s="84"/>
      <c r="E590" s="123"/>
      <c r="F590" s="87"/>
    </row>
    <row r="591" spans="3:6" x14ac:dyDescent="0.3">
      <c r="C591" s="83"/>
      <c r="D591" s="84"/>
      <c r="E591" s="123"/>
      <c r="F591" s="87"/>
    </row>
    <row r="592" spans="3:6" x14ac:dyDescent="0.3">
      <c r="C592" s="83"/>
      <c r="D592" s="84"/>
      <c r="E592" s="123"/>
      <c r="F592" s="87"/>
    </row>
    <row r="593" spans="3:6" x14ac:dyDescent="0.3">
      <c r="C593" s="83"/>
      <c r="D593" s="84"/>
      <c r="E593" s="123"/>
      <c r="F593" s="87"/>
    </row>
    <row r="594" spans="3:6" x14ac:dyDescent="0.3">
      <c r="C594" s="83"/>
      <c r="D594" s="84"/>
      <c r="E594" s="123"/>
      <c r="F594" s="87"/>
    </row>
    <row r="595" spans="3:6" x14ac:dyDescent="0.3">
      <c r="C595" s="83"/>
      <c r="D595" s="84"/>
      <c r="E595" s="123"/>
      <c r="F595" s="87"/>
    </row>
    <row r="596" spans="3:6" x14ac:dyDescent="0.3">
      <c r="C596" s="83"/>
      <c r="D596" s="84"/>
      <c r="E596" s="123"/>
      <c r="F596" s="87"/>
    </row>
    <row r="597" spans="3:6" x14ac:dyDescent="0.3">
      <c r="C597" s="83"/>
      <c r="D597" s="84"/>
      <c r="E597" s="123"/>
      <c r="F597" s="87"/>
    </row>
    <row r="598" spans="3:6" x14ac:dyDescent="0.3">
      <c r="C598" s="65"/>
    </row>
    <row r="599" spans="3:6" x14ac:dyDescent="0.3">
      <c r="C599" s="65"/>
    </row>
    <row r="600" spans="3:6" x14ac:dyDescent="0.3">
      <c r="C600" s="65"/>
    </row>
    <row r="601" spans="3:6" x14ac:dyDescent="0.3">
      <c r="C601" s="65"/>
    </row>
    <row r="602" spans="3:6" x14ac:dyDescent="0.3">
      <c r="C602" s="65"/>
    </row>
    <row r="603" spans="3:6" x14ac:dyDescent="0.3">
      <c r="C603" s="65"/>
    </row>
    <row r="604" spans="3:6" x14ac:dyDescent="0.3">
      <c r="C604" s="65"/>
    </row>
  </sheetData>
  <mergeCells count="6">
    <mergeCell ref="A9:E9"/>
    <mergeCell ref="A10:E10"/>
    <mergeCell ref="A529:D529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прил 1</vt:lpstr>
      <vt:lpstr>прил 2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2020-12-07T00:53:08Z</dcterms:modified>
</cp:coreProperties>
</file>