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275" windowWidth="11355" windowHeight="7260" activeTab="1"/>
  </bookViews>
  <sheets>
    <sheet name="уточн 2021" sheetId="1" r:id="rId1"/>
    <sheet name="уточн 2020." sheetId="2" r:id="rId2"/>
  </sheets>
  <definedNames>
    <definedName name="_xlnm.Print_Area" localSheetId="1">'уточн 2020.'!$A$1:$D$29</definedName>
    <definedName name="_xlnm.Print_Area" localSheetId="0">'уточн 2021'!$A$1:$D$29</definedName>
  </definedNames>
  <calcPr fullCalcOnLoad="1"/>
</workbook>
</file>

<file path=xl/sharedStrings.xml><?xml version="1.0" encoding="utf-8"?>
<sst xmlns="http://schemas.openxmlformats.org/spreadsheetml/2006/main" count="101" uniqueCount="57">
  <si>
    <t>№ п/п</t>
  </si>
  <si>
    <t>Наименование  показателей</t>
  </si>
  <si>
    <t>Примечание</t>
  </si>
  <si>
    <t>Доходы всего:</t>
  </si>
  <si>
    <t>Расходы всего:</t>
  </si>
  <si>
    <t>БАЛАНС</t>
  </si>
  <si>
    <t>3.</t>
  </si>
  <si>
    <t>1.</t>
  </si>
  <si>
    <t>налоговые, неналоговые доходы</t>
  </si>
  <si>
    <t>УНО, всего</t>
  </si>
  <si>
    <t>Школы</t>
  </si>
  <si>
    <t>Администрация</t>
  </si>
  <si>
    <t xml:space="preserve"> </t>
  </si>
  <si>
    <t>Детские сады</t>
  </si>
  <si>
    <t>межбюджетные трансферты</t>
  </si>
  <si>
    <t>2.</t>
  </si>
  <si>
    <t>4.</t>
  </si>
  <si>
    <t>4.1.</t>
  </si>
  <si>
    <t>4.2.</t>
  </si>
  <si>
    <t>4.4.</t>
  </si>
  <si>
    <t>5.</t>
  </si>
  <si>
    <t>Сумма к уточнению</t>
  </si>
  <si>
    <t>Доп.образование</t>
  </si>
  <si>
    <t>Зам. Главы Администрации ХМР, начальник финансового управления _______________________ О.М. Голубцова</t>
  </si>
  <si>
    <t>Пояснительная записка к проекту решения "О бюджете Ханкайского муниципального района на 2020 год</t>
  </si>
  <si>
    <t xml:space="preserve">Остатки на начало года </t>
  </si>
  <si>
    <t>уточнение 2020 год</t>
  </si>
  <si>
    <t>4.3.</t>
  </si>
  <si>
    <t xml:space="preserve">(рублей)        </t>
  </si>
  <si>
    <t>Управление народного образования</t>
  </si>
  <si>
    <t>МАУ "Центр по организации детс.питания"</t>
  </si>
  <si>
    <t>СОД МОУ</t>
  </si>
  <si>
    <t>Дума района</t>
  </si>
  <si>
    <t>4.5.</t>
  </si>
  <si>
    <t>Дума округа</t>
  </si>
  <si>
    <t>Согласовано: _______________Глава Администрации муниципального района А.К. Вдовина</t>
  </si>
  <si>
    <t>Финансовое управление района</t>
  </si>
  <si>
    <t>4.6.</t>
  </si>
  <si>
    <t>Финансовое управление округа</t>
  </si>
  <si>
    <t>АДМИНИСТРАЦИЯ района всего:</t>
  </si>
  <si>
    <t>АДМИНИСТРАЦИЯ округа всего:</t>
  </si>
  <si>
    <t>4.7.</t>
  </si>
  <si>
    <t>4.8.</t>
  </si>
  <si>
    <t>Управление образования округа</t>
  </si>
  <si>
    <t xml:space="preserve"> и плановый период 2021 и 2022 годы" (декабрь)</t>
  </si>
  <si>
    <r>
      <rPr>
        <b/>
        <sz val="14"/>
        <rFont val="Times New Roman"/>
        <family val="1"/>
      </rPr>
      <t>увеличение:</t>
    </r>
    <r>
      <rPr>
        <sz val="14"/>
        <rFont val="Times New Roman"/>
        <family val="1"/>
      </rPr>
      <t xml:space="preserve"> 539 788,87 - субсид.на капремонт и рем.атомоб.дорог, 268 307,30 - субвенц.обеспеч.детей-сирот жил.помещ., 17 630 340,0 - дотация на сбалансиров.(выпад.доходы), </t>
    </r>
    <r>
      <rPr>
        <b/>
        <sz val="14"/>
        <rFont val="Times New Roman"/>
        <family val="1"/>
      </rPr>
      <t xml:space="preserve">уменьшение: </t>
    </r>
    <r>
      <rPr>
        <sz val="14"/>
        <rFont val="Times New Roman"/>
        <family val="1"/>
      </rPr>
      <t>1 134 908,64 - дот.на сбаланс. (налог на имущ.организ), 901 601,89 - субвенции по обеспеч.мер соц.поддерж.педагогам, 2 263 986,77 - субв.на комп.части род.платы, 3 587 245,0 - субв.по организ. и обеспеч.оздоровления и отдыха детей, 6 246 531,0 - субвенц.по сод.поддержке детей, оставших.без попечения родит., и лиц, принявших на вопит.в семью, 779,0 - иные межбюдж.трансф. на оказание содейств. в подгот.провед. общерос.голосования</t>
    </r>
  </si>
  <si>
    <t>уточнение 2021 год</t>
  </si>
  <si>
    <r>
      <rPr>
        <b/>
        <sz val="14"/>
        <rFont val="Times New Roman"/>
        <family val="1"/>
      </rPr>
      <t>увеличение:</t>
    </r>
    <r>
      <rPr>
        <sz val="14"/>
        <rFont val="Times New Roman"/>
        <family val="1"/>
      </rPr>
      <t xml:space="preserve"> 206 501 842,47 - субвенц.на создание дополнит.мест для детей в возрасте от 1,5 до 3 лет</t>
    </r>
  </si>
  <si>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увеличение:</t>
    </r>
    <r>
      <rPr>
        <sz val="14"/>
        <rFont val="Times New Roman"/>
        <family val="1"/>
      </rPr>
      <t xml:space="preserve"> 206 501 842,47 - субвенц.на создание дополнит.мест для детей в возрасте от 1,5 до 3 лет</t>
    </r>
  </si>
  <si>
    <r>
      <t>уменьшение:</t>
    </r>
    <r>
      <rPr>
        <sz val="14"/>
        <rFont val="Times New Roman"/>
        <family val="1"/>
      </rPr>
      <t xml:space="preserve"> 26 000,0 - оплата услуг охранной сигнализации</t>
    </r>
  </si>
  <si>
    <r>
      <rPr>
        <b/>
        <sz val="14"/>
        <rFont val="Times New Roman"/>
        <family val="1"/>
      </rPr>
      <t>уменьшение:</t>
    </r>
    <r>
      <rPr>
        <sz val="14"/>
        <rFont val="Times New Roman"/>
        <family val="1"/>
      </rPr>
      <t xml:space="preserve"> 901 601,89 - субвенции по обеспеч.мер соц.поддерж.педагогам, 2 263 986,77 - субв.на комп.части род.платы, 3 587 245,0 - субв.по организ. и обеспеч.оздоровления и отдыха детей</t>
    </r>
  </si>
  <si>
    <r>
      <rPr>
        <b/>
        <sz val="14"/>
        <rFont val="Times New Roman"/>
        <family val="1"/>
      </rPr>
      <t xml:space="preserve">перераспределение: </t>
    </r>
    <r>
      <rPr>
        <sz val="14"/>
        <rFont val="Times New Roman"/>
        <family val="1"/>
      </rPr>
      <t>40 000,0 - по видам расходов и цел.статьям (с оплаты труда на канц.товары)</t>
    </r>
  </si>
  <si>
    <r>
      <t>уменьшение:</t>
    </r>
    <r>
      <rPr>
        <sz val="14"/>
        <rFont val="Times New Roman"/>
        <family val="1"/>
      </rPr>
      <t xml:space="preserve"> 2 800,0 - оплата услуг охранной сигнализации, 406 599,0 - налог на имущество организ.</t>
    </r>
  </si>
  <si>
    <r>
      <rPr>
        <b/>
        <sz val="14"/>
        <rFont val="Times New Roman"/>
        <family val="1"/>
      </rPr>
      <t>уменьшение:</t>
    </r>
    <r>
      <rPr>
        <sz val="14"/>
        <rFont val="Times New Roman"/>
        <family val="1"/>
      </rPr>
      <t xml:space="preserve"> 77 200,0 - экономия по установке тревожной сигнализ. в ДЮСШ, 6 200,0 - оплата услуг интернета, 30 006,93 - софинансирование по реконструк.стадиона, 728 309,64 - налог на имущество организ.</t>
    </r>
  </si>
  <si>
    <r>
      <rPr>
        <b/>
        <sz val="14"/>
        <rFont val="Times New Roman"/>
        <family val="1"/>
      </rPr>
      <t>уменьшение</t>
    </r>
    <r>
      <rPr>
        <sz val="14"/>
        <rFont val="Times New Roman"/>
        <family val="1"/>
      </rPr>
      <t>: 19 000,0 - диспанс.муниц.служащ. (не проводилась, в связи с COVID-19)</t>
    </r>
  </si>
  <si>
    <r>
      <rPr>
        <b/>
        <sz val="14"/>
        <rFont val="Times New Roman"/>
        <family val="1"/>
      </rPr>
      <t>уменьшение:</t>
    </r>
    <r>
      <rPr>
        <sz val="14"/>
        <rFont val="Times New Roman"/>
        <family val="1"/>
      </rPr>
      <t xml:space="preserve"> 30 000,0 - диспанс.муниц.служащ. (не проводилась, в связи с COVID-19), </t>
    </r>
    <r>
      <rPr>
        <b/>
        <sz val="14"/>
        <rFont val="Times New Roman"/>
        <family val="1"/>
      </rPr>
      <t>перераспределение:</t>
    </r>
    <r>
      <rPr>
        <sz val="14"/>
        <rFont val="Times New Roman"/>
        <family val="1"/>
      </rPr>
      <t xml:space="preserve"> 30 000,0 - по видам расходов (с программ.обеспеч. на приобр.мат.товаров)</t>
    </r>
  </si>
  <si>
    <r>
      <rPr>
        <b/>
        <sz val="14"/>
        <rFont val="Times New Roman"/>
        <family val="1"/>
      </rPr>
      <t>увеличение:</t>
    </r>
    <r>
      <rPr>
        <sz val="14"/>
        <rFont val="Times New Roman"/>
        <family val="1"/>
      </rPr>
      <t xml:space="preserve"> 539 788,87 - субсид.на капремонт и рем.атомоб.дорог, 268 307,30 - субвенц.обеспеч.детей-сирот жил.помещ., 16 859 112,55 - резервный фонд, 2 900 000,0 - эл.энергия групповой водовод, 8 000,0 - выплаты в связи со смертью близк.родствен., 721 113,21 - выплаты по ликвидации, 77 300,0 - учеба муниц.служ., 116 538,0 - ремонт системы теплоснаб.ДОС Троицкое, 500 000,0 - оплата экспертизы ПСД по водоводу, 41 829,91 - муниц.пенсии (увеличение окладов с 01.10.20г), </t>
    </r>
    <r>
      <rPr>
        <b/>
        <sz val="14"/>
        <rFont val="Times New Roman"/>
        <family val="1"/>
      </rPr>
      <t>уменьшение:</t>
    </r>
    <r>
      <rPr>
        <sz val="14"/>
        <rFont val="Times New Roman"/>
        <family val="1"/>
      </rPr>
      <t xml:space="preserve"> 6 246 531,0 - субвенц.по сод.поддержке детей, оставших.без попечения родит., и лиц, принявших на вопит.в семью, 779,0 - иные межбюдж.трансф. на оказание содейств. в подгот.провед. общерос.голосования, 171 699,51 - оплата труда главы, 200 000,0 - экономия по б/листам аппарат, 5 000 - связь, экономия,212 385,0 - диспансеризац.муниц.служащ. (аукцион не состоялся), 160 000,0 - ХОЗу экономия по б/листам, 250 000,0 - ХОЗу текущ.расходы (экономия по торгам), 77 000 - ХОЗу налоги, 1 930,0 - информацион.общество, 616 538,0 - муницип.казна (экономия по результ.торгов), 76 884,05 - выплаты по суду, 34 000,0 - мероприят.проводим. Администр., 6 302,64 - экономия по софинансир.ремонта дорог, 800 000,0 - градостроит.экономия по торгам, 60 975,0 - обустройств.контейнерных площадок (экономия по торгам), 5 304,0 - содержание площ.времен.хранения ТБО, 80,0 - терроризм и экстремизм (остаток средств), 22,50 - софинансир.книжн.фонды, 455 339,0 - районные мероприятия, 242 137,04 - софинансиров. по развит.спорт.инфрострукт., 26 750,0 - доступная среда (экономия по закупкам)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</si>
</sst>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00"/>
    <numFmt numFmtId="182" formatCode="0.0000000"/>
    <numFmt numFmtId="183" formatCode="0.000000"/>
    <numFmt numFmtId="184" formatCode="000000"/>
    <numFmt numFmtId="185" formatCode="#,##0.00_ ;\-#,##0.00\ "/>
    <numFmt numFmtId="186" formatCode="0.0%"/>
    <numFmt numFmtId="187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186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wrapText="1"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187" fontId="4" fillId="0" borderId="0" xfId="0" applyNumberFormat="1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horizontal="left" wrapText="1"/>
    </xf>
    <xf numFmtId="0" fontId="8" fillId="0" borderId="0" xfId="0" applyFont="1" applyAlignment="1">
      <alignment horizontal="right"/>
    </xf>
    <xf numFmtId="0" fontId="8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2" fontId="8" fillId="33" borderId="10" xfId="0" applyNumberFormat="1" applyFont="1" applyFill="1" applyBorder="1" applyAlignment="1">
      <alignment wrapText="1"/>
    </xf>
    <xf numFmtId="4" fontId="7" fillId="33" borderId="10" xfId="0" applyNumberFormat="1" applyFont="1" applyFill="1" applyBorder="1" applyAlignment="1">
      <alignment horizontal="left" wrapText="1"/>
    </xf>
    <xf numFmtId="4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right" vertical="top"/>
    </xf>
    <xf numFmtId="0" fontId="7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="98" zoomScaleNormal="89" zoomScaleSheetLayoutView="98" workbookViewId="0" topLeftCell="A1">
      <selection activeCell="C15" sqref="C15"/>
    </sheetView>
  </sheetViews>
  <sheetFormatPr defaultColWidth="9.00390625" defaultRowHeight="12.75"/>
  <cols>
    <col min="1" max="1" width="10.375" style="3" customWidth="1"/>
    <col min="2" max="2" width="50.625" style="2" customWidth="1"/>
    <col min="3" max="3" width="21.875" style="2" customWidth="1"/>
    <col min="4" max="4" width="149.00390625" style="2" customWidth="1"/>
    <col min="5" max="5" width="15.375" style="2" customWidth="1"/>
    <col min="6" max="6" width="28.375" style="2" customWidth="1"/>
    <col min="7" max="7" width="9.75390625" style="2" customWidth="1"/>
    <col min="8" max="8" width="14.125" style="2" customWidth="1"/>
    <col min="9" max="16384" width="9.125" style="2" customWidth="1"/>
  </cols>
  <sheetData>
    <row r="1" ht="20.25">
      <c r="D1" s="27" t="s">
        <v>35</v>
      </c>
    </row>
    <row r="2" spans="1:4" ht="24" customHeight="1">
      <c r="A2" s="49" t="s">
        <v>24</v>
      </c>
      <c r="B2" s="49"/>
      <c r="C2" s="49"/>
      <c r="D2" s="49"/>
    </row>
    <row r="3" spans="1:4" ht="22.5" customHeight="1">
      <c r="A3" s="50" t="s">
        <v>44</v>
      </c>
      <c r="B3" s="51"/>
      <c r="C3" s="51"/>
      <c r="D3" s="51"/>
    </row>
    <row r="4" spans="1:4" ht="18.75" customHeight="1">
      <c r="A4" s="13"/>
      <c r="B4" s="14"/>
      <c r="C4" s="6"/>
      <c r="D4" s="39" t="s">
        <v>28</v>
      </c>
    </row>
    <row r="5" spans="1:4" s="1" customFormat="1" ht="33" customHeight="1">
      <c r="A5" s="15" t="s">
        <v>0</v>
      </c>
      <c r="B5" s="17" t="s">
        <v>1</v>
      </c>
      <c r="C5" s="17" t="s">
        <v>46</v>
      </c>
      <c r="D5" s="22" t="s">
        <v>2</v>
      </c>
    </row>
    <row r="6" spans="1:4" s="1" customFormat="1" ht="26.25" customHeight="1">
      <c r="A6" s="15" t="s">
        <v>7</v>
      </c>
      <c r="B6" s="29" t="s">
        <v>21</v>
      </c>
      <c r="C6" s="31">
        <f>C7+C10</f>
        <v>206501842.47</v>
      </c>
      <c r="D6" s="30"/>
    </row>
    <row r="7" spans="1:4" s="4" customFormat="1" ht="20.25">
      <c r="A7" s="24" t="s">
        <v>15</v>
      </c>
      <c r="B7" s="18" t="s">
        <v>3</v>
      </c>
      <c r="C7" s="32">
        <f>C8+C9</f>
        <v>206501842.47</v>
      </c>
      <c r="D7" s="40"/>
    </row>
    <row r="8" spans="1:4" ht="22.5" customHeight="1">
      <c r="A8" s="25"/>
      <c r="B8" s="19" t="s">
        <v>8</v>
      </c>
      <c r="C8" s="33">
        <v>0</v>
      </c>
      <c r="D8" s="41"/>
    </row>
    <row r="9" spans="1:4" ht="94.5" customHeight="1">
      <c r="A9" s="25"/>
      <c r="B9" s="19" t="s">
        <v>14</v>
      </c>
      <c r="C9" s="34">
        <f>206501842.47</f>
        <v>206501842.47</v>
      </c>
      <c r="D9" s="40" t="s">
        <v>47</v>
      </c>
    </row>
    <row r="10" spans="1:4" s="4" customFormat="1" ht="27.75" customHeight="1">
      <c r="A10" s="24" t="s">
        <v>6</v>
      </c>
      <c r="B10" s="18" t="s">
        <v>25</v>
      </c>
      <c r="C10" s="32"/>
      <c r="D10" s="40"/>
    </row>
    <row r="11" spans="1:8" s="4" customFormat="1" ht="27.75" customHeight="1">
      <c r="A11" s="24" t="s">
        <v>16</v>
      </c>
      <c r="B11" s="18" t="s">
        <v>4</v>
      </c>
      <c r="C11" s="32">
        <f>C12+C19+C20+C22+C23+C25+C24+C26</f>
        <v>206501842.47</v>
      </c>
      <c r="D11" s="42"/>
      <c r="E11" s="21"/>
      <c r="H11" s="23"/>
    </row>
    <row r="12" spans="1:5" s="4" customFormat="1" ht="27.75" customHeight="1">
      <c r="A12" s="24" t="s">
        <v>17</v>
      </c>
      <c r="B12" s="18" t="s">
        <v>9</v>
      </c>
      <c r="C12" s="32">
        <f>C13+C14+C15+C16+C17+C18</f>
        <v>206501842.47</v>
      </c>
      <c r="D12" s="43"/>
      <c r="E12" s="4" t="s">
        <v>12</v>
      </c>
    </row>
    <row r="13" spans="1:4" ht="20.25">
      <c r="A13" s="25"/>
      <c r="B13" s="20" t="s">
        <v>10</v>
      </c>
      <c r="C13" s="35"/>
      <c r="D13" s="41"/>
    </row>
    <row r="14" spans="1:4" ht="20.25">
      <c r="A14" s="25"/>
      <c r="B14" s="20" t="s">
        <v>13</v>
      </c>
      <c r="C14" s="35">
        <v>206501842.47</v>
      </c>
      <c r="D14" s="41" t="s">
        <v>48</v>
      </c>
    </row>
    <row r="15" spans="1:4" ht="22.5" customHeight="1">
      <c r="A15" s="25"/>
      <c r="B15" s="20" t="s">
        <v>29</v>
      </c>
      <c r="C15" s="35"/>
      <c r="D15" s="19"/>
    </row>
    <row r="16" spans="1:4" ht="20.25">
      <c r="A16" s="25"/>
      <c r="B16" s="20" t="s">
        <v>22</v>
      </c>
      <c r="C16" s="35"/>
      <c r="D16" s="19"/>
    </row>
    <row r="17" spans="1:4" ht="20.25">
      <c r="A17" s="25"/>
      <c r="B17" s="20" t="s">
        <v>31</v>
      </c>
      <c r="C17" s="35"/>
      <c r="D17" s="19"/>
    </row>
    <row r="18" spans="1:4" ht="22.5" customHeight="1">
      <c r="A18" s="25"/>
      <c r="B18" s="20" t="s">
        <v>30</v>
      </c>
      <c r="C18" s="35"/>
      <c r="D18" s="19"/>
    </row>
    <row r="19" spans="1:4" ht="22.5" customHeight="1">
      <c r="A19" s="24" t="s">
        <v>18</v>
      </c>
      <c r="B19" s="47" t="s">
        <v>43</v>
      </c>
      <c r="C19" s="48">
        <v>0</v>
      </c>
      <c r="D19" s="18"/>
    </row>
    <row r="20" spans="1:4" s="4" customFormat="1" ht="22.5" customHeight="1">
      <c r="A20" s="24" t="s">
        <v>27</v>
      </c>
      <c r="B20" s="18" t="s">
        <v>39</v>
      </c>
      <c r="C20" s="36">
        <f>C21</f>
        <v>0</v>
      </c>
      <c r="D20" s="44"/>
    </row>
    <row r="21" spans="1:4" s="4" customFormat="1" ht="99.75" customHeight="1">
      <c r="A21" s="24"/>
      <c r="B21" s="19" t="s">
        <v>11</v>
      </c>
      <c r="C21" s="46"/>
      <c r="D21" s="45"/>
    </row>
    <row r="22" spans="1:4" s="4" customFormat="1" ht="35.25" customHeight="1">
      <c r="A22" s="24" t="s">
        <v>19</v>
      </c>
      <c r="B22" s="18" t="s">
        <v>40</v>
      </c>
      <c r="C22" s="36">
        <v>0</v>
      </c>
      <c r="D22" s="45"/>
    </row>
    <row r="23" spans="1:4" s="4" customFormat="1" ht="20.25">
      <c r="A23" s="24" t="s">
        <v>33</v>
      </c>
      <c r="B23" s="18" t="s">
        <v>32</v>
      </c>
      <c r="C23" s="36">
        <v>0</v>
      </c>
      <c r="D23" s="19"/>
    </row>
    <row r="24" spans="1:4" s="4" customFormat="1" ht="20.25">
      <c r="A24" s="24" t="s">
        <v>37</v>
      </c>
      <c r="B24" s="18" t="s">
        <v>34</v>
      </c>
      <c r="C24" s="36">
        <v>0</v>
      </c>
      <c r="D24" s="19"/>
    </row>
    <row r="25" spans="1:4" s="4" customFormat="1" ht="20.25">
      <c r="A25" s="24" t="s">
        <v>41</v>
      </c>
      <c r="B25" s="18" t="s">
        <v>36</v>
      </c>
      <c r="C25" s="36">
        <v>0</v>
      </c>
      <c r="D25" s="19"/>
    </row>
    <row r="26" spans="1:4" s="4" customFormat="1" ht="20.25">
      <c r="A26" s="24" t="s">
        <v>42</v>
      </c>
      <c r="B26" s="18" t="s">
        <v>38</v>
      </c>
      <c r="C26" s="36">
        <v>0</v>
      </c>
      <c r="D26" s="19"/>
    </row>
    <row r="27" spans="1:4" s="4" customFormat="1" ht="26.25" customHeight="1">
      <c r="A27" s="24" t="s">
        <v>20</v>
      </c>
      <c r="B27" s="18" t="s">
        <v>5</v>
      </c>
      <c r="C27" s="37">
        <f>C6-C11</f>
        <v>0</v>
      </c>
      <c r="D27" s="38"/>
    </row>
    <row r="28" spans="1:4" s="4" customFormat="1" ht="20.25" customHeight="1">
      <c r="A28" s="26"/>
      <c r="B28" s="26"/>
      <c r="C28" s="26"/>
      <c r="D28" s="26"/>
    </row>
    <row r="29" spans="1:3" ht="30" customHeight="1">
      <c r="A29" s="16" t="s">
        <v>23</v>
      </c>
      <c r="C29" s="5"/>
    </row>
    <row r="30" spans="2:3" ht="20.25">
      <c r="B30" s="6"/>
      <c r="C30" s="12"/>
    </row>
    <row r="31" ht="20.25">
      <c r="C31" s="11"/>
    </row>
    <row r="32" spans="2:4" ht="20.25">
      <c r="B32" s="7"/>
      <c r="C32" s="28"/>
      <c r="D32" s="10"/>
    </row>
    <row r="33" spans="2:4" ht="20.25">
      <c r="B33" s="8"/>
      <c r="D33" s="9"/>
    </row>
    <row r="36" spans="2:3" ht="20.25">
      <c r="B36" s="7"/>
      <c r="C36" s="5"/>
    </row>
    <row r="37" ht="20.25">
      <c r="C37" s="5"/>
    </row>
    <row r="38" ht="20.25">
      <c r="B38" s="7"/>
    </row>
  </sheetData>
  <sheetProtection/>
  <mergeCells count="2">
    <mergeCell ref="A2:D2"/>
    <mergeCell ref="A3:D3"/>
  </mergeCells>
  <printOptions/>
  <pageMargins left="0.1968503937007874" right="0.1968503937007874" top="0.1968503937007874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98" zoomScaleNormal="89" zoomScaleSheetLayoutView="98" workbookViewId="0" topLeftCell="A16">
      <selection activeCell="D22" sqref="D22"/>
    </sheetView>
  </sheetViews>
  <sheetFormatPr defaultColWidth="9.00390625" defaultRowHeight="12.75"/>
  <cols>
    <col min="1" max="1" width="8.125" style="3" customWidth="1"/>
    <col min="2" max="2" width="43.25390625" style="2" customWidth="1"/>
    <col min="3" max="3" width="19.625" style="2" customWidth="1"/>
    <col min="4" max="4" width="155.625" style="2" customWidth="1"/>
    <col min="5" max="5" width="15.375" style="2" customWidth="1"/>
    <col min="6" max="6" width="28.375" style="2" customWidth="1"/>
    <col min="7" max="7" width="9.75390625" style="2" customWidth="1"/>
    <col min="8" max="8" width="14.125" style="2" customWidth="1"/>
    <col min="9" max="16384" width="9.125" style="2" customWidth="1"/>
  </cols>
  <sheetData>
    <row r="1" ht="20.25">
      <c r="D1" s="27" t="s">
        <v>35</v>
      </c>
    </row>
    <row r="2" spans="1:4" ht="24" customHeight="1">
      <c r="A2" s="49" t="s">
        <v>24</v>
      </c>
      <c r="B2" s="49"/>
      <c r="C2" s="49"/>
      <c r="D2" s="49"/>
    </row>
    <row r="3" spans="1:4" ht="22.5" customHeight="1">
      <c r="A3" s="50" t="s">
        <v>44</v>
      </c>
      <c r="B3" s="51"/>
      <c r="C3" s="51"/>
      <c r="D3" s="51"/>
    </row>
    <row r="4" spans="1:4" ht="18.75" customHeight="1">
      <c r="A4" s="13"/>
      <c r="B4" s="14"/>
      <c r="C4" s="6"/>
      <c r="D4" s="39" t="s">
        <v>28</v>
      </c>
    </row>
    <row r="5" spans="1:4" s="1" customFormat="1" ht="33" customHeight="1">
      <c r="A5" s="15" t="s">
        <v>0</v>
      </c>
      <c r="B5" s="17" t="s">
        <v>1</v>
      </c>
      <c r="C5" s="17" t="s">
        <v>26</v>
      </c>
      <c r="D5" s="22" t="s">
        <v>2</v>
      </c>
    </row>
    <row r="6" spans="1:4" s="1" customFormat="1" ht="26.25" customHeight="1">
      <c r="A6" s="15" t="s">
        <v>7</v>
      </c>
      <c r="B6" s="29" t="s">
        <v>21</v>
      </c>
      <c r="C6" s="31">
        <f>C7+C10</f>
        <v>4303383.870000001</v>
      </c>
      <c r="D6" s="30"/>
    </row>
    <row r="7" spans="1:4" s="4" customFormat="1" ht="20.25">
      <c r="A7" s="24" t="s">
        <v>15</v>
      </c>
      <c r="B7" s="18" t="s">
        <v>3</v>
      </c>
      <c r="C7" s="32">
        <f>C8+C9</f>
        <v>4303383.870000001</v>
      </c>
      <c r="D7" s="40"/>
    </row>
    <row r="8" spans="1:4" ht="15.75" customHeight="1">
      <c r="A8" s="25"/>
      <c r="B8" s="19" t="s">
        <v>8</v>
      </c>
      <c r="C8" s="33">
        <v>0</v>
      </c>
      <c r="D8" s="41"/>
    </row>
    <row r="9" spans="1:4" ht="94.5" customHeight="1">
      <c r="A9" s="25"/>
      <c r="B9" s="19" t="s">
        <v>14</v>
      </c>
      <c r="C9" s="34">
        <f>539788.87+268307.3+17630340-1134908.64-901601.89-2263986.77-3587245-6246531-779</f>
        <v>4303383.870000001</v>
      </c>
      <c r="D9" s="40" t="s">
        <v>45</v>
      </c>
    </row>
    <row r="10" spans="1:4" s="4" customFormat="1" ht="16.5" customHeight="1">
      <c r="A10" s="24" t="s">
        <v>6</v>
      </c>
      <c r="B10" s="18" t="s">
        <v>25</v>
      </c>
      <c r="C10" s="32"/>
      <c r="D10" s="40"/>
    </row>
    <row r="11" spans="1:8" s="4" customFormat="1" ht="21" customHeight="1">
      <c r="A11" s="24" t="s">
        <v>16</v>
      </c>
      <c r="B11" s="18" t="s">
        <v>4</v>
      </c>
      <c r="C11" s="32">
        <f>C12+C19+C20+C22+C23+C25+C24+C26</f>
        <v>4303383.869999999</v>
      </c>
      <c r="D11" s="42"/>
      <c r="E11" s="21"/>
      <c r="H11" s="23"/>
    </row>
    <row r="12" spans="1:5" s="4" customFormat="1" ht="19.5" customHeight="1">
      <c r="A12" s="24" t="s">
        <v>17</v>
      </c>
      <c r="B12" s="18" t="s">
        <v>9</v>
      </c>
      <c r="C12" s="32">
        <f>C13+C14+C15+C16+C17+C18</f>
        <v>-8029949.23</v>
      </c>
      <c r="D12" s="43"/>
      <c r="E12" s="4" t="s">
        <v>12</v>
      </c>
    </row>
    <row r="13" spans="1:4" ht="20.25">
      <c r="A13" s="25"/>
      <c r="B13" s="20" t="s">
        <v>10</v>
      </c>
      <c r="C13" s="35">
        <f>-26000</f>
        <v>-26000</v>
      </c>
      <c r="D13" s="41" t="s">
        <v>49</v>
      </c>
    </row>
    <row r="14" spans="1:4" ht="20.25">
      <c r="A14" s="25"/>
      <c r="B14" s="20" t="s">
        <v>13</v>
      </c>
      <c r="C14" s="35">
        <f>-2800-406599</f>
        <v>-409399</v>
      </c>
      <c r="D14" s="41" t="s">
        <v>52</v>
      </c>
    </row>
    <row r="15" spans="1:4" ht="39.75" customHeight="1">
      <c r="A15" s="25"/>
      <c r="B15" s="20" t="s">
        <v>29</v>
      </c>
      <c r="C15" s="35">
        <f>-901601.89-2263986.77-3587245</f>
        <v>-6752833.66</v>
      </c>
      <c r="D15" s="19" t="s">
        <v>50</v>
      </c>
    </row>
    <row r="16" spans="1:4" ht="37.5">
      <c r="A16" s="25"/>
      <c r="B16" s="20" t="s">
        <v>22</v>
      </c>
      <c r="C16" s="35">
        <f>-77200-6200-30006.93-728309.64</f>
        <v>-841716.5700000001</v>
      </c>
      <c r="D16" s="19" t="s">
        <v>53</v>
      </c>
    </row>
    <row r="17" spans="1:4" ht="20.25">
      <c r="A17" s="25"/>
      <c r="B17" s="20" t="s">
        <v>31</v>
      </c>
      <c r="C17" s="35"/>
      <c r="D17" s="19"/>
    </row>
    <row r="18" spans="1:4" ht="22.5" customHeight="1">
      <c r="A18" s="25"/>
      <c r="B18" s="20" t="s">
        <v>30</v>
      </c>
      <c r="C18" s="35"/>
      <c r="D18" s="19"/>
    </row>
    <row r="19" spans="1:4" ht="19.5" customHeight="1">
      <c r="A19" s="24" t="s">
        <v>18</v>
      </c>
      <c r="B19" s="47" t="s">
        <v>43</v>
      </c>
      <c r="C19" s="48">
        <v>0</v>
      </c>
      <c r="D19" s="18"/>
    </row>
    <row r="20" spans="1:4" s="4" customFormat="1" ht="18.75" customHeight="1">
      <c r="A20" s="24" t="s">
        <v>27</v>
      </c>
      <c r="B20" s="18" t="s">
        <v>39</v>
      </c>
      <c r="C20" s="36">
        <f>C21</f>
        <v>12382333.1</v>
      </c>
      <c r="D20" s="44"/>
    </row>
    <row r="21" spans="1:4" s="4" customFormat="1" ht="219.75" customHeight="1">
      <c r="A21" s="24"/>
      <c r="B21" s="19" t="s">
        <v>11</v>
      </c>
      <c r="C21" s="46">
        <f>539788.87+268307.3+16859112.55+2900000+8000+721113.21+77300+116538+500000+41829.91-6246531-779-171699.51-200000-5000-212385-250000-160000-77000-1930-616538-76884.05-34000-6302.64-800000-60975-5304-80-22.5-455339-242137.04-26750</f>
        <v>12382333.1</v>
      </c>
      <c r="D21" s="45" t="s">
        <v>56</v>
      </c>
    </row>
    <row r="22" spans="1:4" s="4" customFormat="1" ht="21" customHeight="1">
      <c r="A22" s="24" t="s">
        <v>19</v>
      </c>
      <c r="B22" s="18" t="s">
        <v>40</v>
      </c>
      <c r="C22" s="36">
        <v>0</v>
      </c>
      <c r="D22" s="45"/>
    </row>
    <row r="23" spans="1:4" s="4" customFormat="1" ht="18.75" customHeight="1">
      <c r="A23" s="24" t="s">
        <v>33</v>
      </c>
      <c r="B23" s="18" t="s">
        <v>32</v>
      </c>
      <c r="C23" s="36">
        <v>-19000</v>
      </c>
      <c r="D23" s="19" t="s">
        <v>54</v>
      </c>
    </row>
    <row r="24" spans="1:4" s="4" customFormat="1" ht="17.25" customHeight="1">
      <c r="A24" s="24" t="s">
        <v>37</v>
      </c>
      <c r="B24" s="18" t="s">
        <v>34</v>
      </c>
      <c r="C24" s="36">
        <v>0</v>
      </c>
      <c r="D24" s="19" t="s">
        <v>51</v>
      </c>
    </row>
    <row r="25" spans="1:4" s="4" customFormat="1" ht="37.5">
      <c r="A25" s="24" t="s">
        <v>41</v>
      </c>
      <c r="B25" s="18" t="s">
        <v>36</v>
      </c>
      <c r="C25" s="36">
        <v>-30000</v>
      </c>
      <c r="D25" s="19" t="s">
        <v>55</v>
      </c>
    </row>
    <row r="26" spans="1:4" s="4" customFormat="1" ht="16.5" customHeight="1">
      <c r="A26" s="24" t="s">
        <v>42</v>
      </c>
      <c r="B26" s="18" t="s">
        <v>38</v>
      </c>
      <c r="C26" s="36">
        <v>0</v>
      </c>
      <c r="D26" s="19"/>
    </row>
    <row r="27" spans="1:4" s="4" customFormat="1" ht="21" customHeight="1">
      <c r="A27" s="24" t="s">
        <v>20</v>
      </c>
      <c r="B27" s="18" t="s">
        <v>5</v>
      </c>
      <c r="C27" s="37">
        <f>C6-C11</f>
        <v>0</v>
      </c>
      <c r="D27" s="38"/>
    </row>
    <row r="28" spans="1:4" s="4" customFormat="1" ht="15.75" customHeight="1">
      <c r="A28" s="26"/>
      <c r="B28" s="26"/>
      <c r="C28" s="26"/>
      <c r="D28" s="26"/>
    </row>
    <row r="29" spans="1:3" ht="18" customHeight="1">
      <c r="A29" s="16" t="s">
        <v>23</v>
      </c>
      <c r="C29" s="5"/>
    </row>
    <row r="30" spans="2:3" ht="20.25">
      <c r="B30" s="6"/>
      <c r="C30" s="12"/>
    </row>
    <row r="31" ht="20.25">
      <c r="C31" s="11"/>
    </row>
    <row r="32" spans="2:4" ht="20.25">
      <c r="B32" s="7"/>
      <c r="C32" s="28"/>
      <c r="D32" s="10"/>
    </row>
    <row r="33" spans="2:4" ht="20.25">
      <c r="B33" s="8"/>
      <c r="D33" s="9"/>
    </row>
    <row r="36" spans="2:3" ht="20.25">
      <c r="B36" s="7"/>
      <c r="C36" s="5"/>
    </row>
    <row r="37" ht="20.25">
      <c r="C37" s="5"/>
    </row>
    <row r="38" ht="20.25">
      <c r="B38" s="7"/>
    </row>
  </sheetData>
  <sheetProtection/>
  <mergeCells count="2">
    <mergeCell ref="A2:D2"/>
    <mergeCell ref="A3:D3"/>
  </mergeCells>
  <printOptions/>
  <pageMargins left="0.1968503937007874" right="0.1968503937007874" top="0" bottom="0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Остапенко Елена Евгеньевна</cp:lastModifiedBy>
  <cp:lastPrinted>2020-12-04T04:41:38Z</cp:lastPrinted>
  <dcterms:created xsi:type="dcterms:W3CDTF">2005-08-18T04:46:17Z</dcterms:created>
  <dcterms:modified xsi:type="dcterms:W3CDTF">2020-12-10T00:23:42Z</dcterms:modified>
  <cp:category/>
  <cp:version/>
  <cp:contentType/>
  <cp:contentStatus/>
</cp:coreProperties>
</file>