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065" windowWidth="12645" windowHeight="10845"/>
  </bookViews>
  <sheets>
    <sheet name="доходы" sheetId="11" r:id="rId1"/>
    <sheet name="расходы" sheetId="9" r:id="rId2"/>
  </sheets>
  <definedNames>
    <definedName name="_xlnm.Print_Titles" localSheetId="1">расходы!$5:$5</definedName>
    <definedName name="_xlnm.Print_Area" localSheetId="0">доходы!$A$1:$M$57</definedName>
    <definedName name="_xlnm.Print_Area" localSheetId="1">расходы!$A$1:$R$50</definedName>
  </definedNames>
  <calcPr calcId="145621"/>
</workbook>
</file>

<file path=xl/calcChain.xml><?xml version="1.0" encoding="utf-8"?>
<calcChain xmlns="http://schemas.openxmlformats.org/spreadsheetml/2006/main">
  <c r="F15" i="9" l="1"/>
  <c r="G15" i="9"/>
  <c r="H15" i="9"/>
  <c r="I15" i="9"/>
  <c r="J15" i="9"/>
  <c r="K15" i="9"/>
  <c r="L15" i="9"/>
  <c r="M15" i="9"/>
  <c r="N15" i="9"/>
  <c r="O15" i="9"/>
  <c r="P15" i="9"/>
  <c r="Q15" i="9"/>
  <c r="R15" i="9"/>
  <c r="E15" i="9"/>
  <c r="P47" i="9" l="1"/>
  <c r="Q47" i="9"/>
  <c r="P45" i="9"/>
  <c r="Q45" i="9"/>
  <c r="P43" i="9"/>
  <c r="Q43" i="9"/>
  <c r="P39" i="9"/>
  <c r="Q39" i="9"/>
  <c r="P37" i="9"/>
  <c r="Q37" i="9"/>
  <c r="P31" i="9"/>
  <c r="Q31" i="9"/>
  <c r="P29" i="9"/>
  <c r="Q29" i="9"/>
  <c r="Q24" i="9"/>
  <c r="P24" i="9"/>
  <c r="P19" i="9"/>
  <c r="Q19" i="9"/>
  <c r="P17" i="9"/>
  <c r="Q17" i="9"/>
  <c r="P6" i="9"/>
  <c r="Q6" i="9"/>
  <c r="O47" i="9"/>
  <c r="O45" i="9"/>
  <c r="O43" i="9"/>
  <c r="O39" i="9"/>
  <c r="O37" i="9"/>
  <c r="O31" i="9"/>
  <c r="O29" i="9"/>
  <c r="O24" i="9"/>
  <c r="O19" i="9"/>
  <c r="O17" i="9"/>
  <c r="O6" i="9"/>
  <c r="C7" i="11"/>
  <c r="D7" i="11"/>
  <c r="E7" i="11"/>
  <c r="F7" i="11"/>
  <c r="G7" i="11"/>
  <c r="H7" i="11"/>
  <c r="I7" i="11"/>
  <c r="J7" i="11"/>
  <c r="K7" i="11"/>
  <c r="L7" i="11"/>
  <c r="M7" i="11"/>
  <c r="C9" i="11"/>
  <c r="D9" i="11"/>
  <c r="E9" i="11"/>
  <c r="F9" i="11"/>
  <c r="G9" i="11"/>
  <c r="H9" i="11"/>
  <c r="I9" i="11"/>
  <c r="J9" i="11"/>
  <c r="K9" i="11"/>
  <c r="L9" i="11"/>
  <c r="M9" i="11"/>
  <c r="C11" i="11"/>
  <c r="D11" i="11"/>
  <c r="E11" i="11"/>
  <c r="F11" i="11"/>
  <c r="G11" i="11"/>
  <c r="H11" i="11"/>
  <c r="I11" i="11"/>
  <c r="J11" i="11"/>
  <c r="K11" i="11"/>
  <c r="L11" i="11"/>
  <c r="M11" i="11"/>
  <c r="C15" i="11"/>
  <c r="D15" i="11"/>
  <c r="E15" i="11"/>
  <c r="F15" i="11"/>
  <c r="G15" i="11"/>
  <c r="H15" i="11"/>
  <c r="I15" i="11"/>
  <c r="J15" i="11"/>
  <c r="K15" i="11"/>
  <c r="L15" i="11"/>
  <c r="M15" i="11"/>
  <c r="C18" i="11"/>
  <c r="D18" i="11"/>
  <c r="E18" i="11"/>
  <c r="F18" i="11"/>
  <c r="G18" i="11"/>
  <c r="H18" i="11"/>
  <c r="I18" i="11"/>
  <c r="J18" i="11"/>
  <c r="K18" i="11"/>
  <c r="L18" i="11"/>
  <c r="M18" i="11"/>
  <c r="C22" i="11"/>
  <c r="D22" i="11"/>
  <c r="E22" i="11"/>
  <c r="F22" i="11"/>
  <c r="G22" i="11"/>
  <c r="H22" i="11"/>
  <c r="I22" i="11"/>
  <c r="J22" i="11"/>
  <c r="K22" i="11"/>
  <c r="L22" i="11"/>
  <c r="M22" i="11"/>
  <c r="C24" i="11"/>
  <c r="D24" i="11"/>
  <c r="E24" i="11"/>
  <c r="F24" i="11"/>
  <c r="G24" i="11"/>
  <c r="H24" i="11"/>
  <c r="I24" i="11"/>
  <c r="J24" i="11"/>
  <c r="K24" i="11"/>
  <c r="L24" i="11"/>
  <c r="M24" i="11"/>
  <c r="C26" i="11"/>
  <c r="D26" i="11"/>
  <c r="E26" i="11"/>
  <c r="F26" i="11"/>
  <c r="G26" i="11"/>
  <c r="H26" i="11"/>
  <c r="I26" i="11"/>
  <c r="J26" i="11"/>
  <c r="K26" i="11"/>
  <c r="L26" i="11"/>
  <c r="M26" i="11"/>
  <c r="C30" i="11"/>
  <c r="D30" i="11"/>
  <c r="E30" i="11"/>
  <c r="F30" i="11"/>
  <c r="G30" i="11"/>
  <c r="H30" i="11"/>
  <c r="I30" i="11"/>
  <c r="J30" i="11"/>
  <c r="K30" i="11"/>
  <c r="L30" i="11"/>
  <c r="M30" i="11"/>
  <c r="C37" i="11"/>
  <c r="D37" i="11"/>
  <c r="D36" i="11" s="1"/>
  <c r="D35" i="11" s="1"/>
  <c r="E37" i="11"/>
  <c r="E36" i="11" s="1"/>
  <c r="E35" i="11" s="1"/>
  <c r="F37" i="11"/>
  <c r="G37" i="11"/>
  <c r="H37" i="11"/>
  <c r="I37" i="11"/>
  <c r="I36" i="11" s="1"/>
  <c r="I35" i="11" s="1"/>
  <c r="J37" i="11"/>
  <c r="K37" i="11"/>
  <c r="L37" i="11"/>
  <c r="M37" i="11"/>
  <c r="M36" i="11" s="1"/>
  <c r="M35" i="11" s="1"/>
  <c r="C40" i="11"/>
  <c r="D40" i="11"/>
  <c r="E40" i="11"/>
  <c r="F40" i="11"/>
  <c r="F36" i="11" s="1"/>
  <c r="F35" i="11" s="1"/>
  <c r="G40" i="11"/>
  <c r="H40" i="11"/>
  <c r="I40" i="11"/>
  <c r="J40" i="11"/>
  <c r="J36" i="11" s="1"/>
  <c r="J35" i="11" s="1"/>
  <c r="K40" i="11"/>
  <c r="L40" i="11"/>
  <c r="M40" i="11"/>
  <c r="C43" i="11"/>
  <c r="C36" i="11" s="1"/>
  <c r="C35" i="11" s="1"/>
  <c r="D43" i="11"/>
  <c r="E43" i="11"/>
  <c r="F43" i="11"/>
  <c r="G43" i="11"/>
  <c r="G36" i="11" s="1"/>
  <c r="G35" i="11" s="1"/>
  <c r="H43" i="11"/>
  <c r="I43" i="11"/>
  <c r="J43" i="11"/>
  <c r="K43" i="11"/>
  <c r="K36" i="11" s="1"/>
  <c r="K35" i="11" s="1"/>
  <c r="L43" i="11"/>
  <c r="M43" i="11"/>
  <c r="C51" i="11"/>
  <c r="D51" i="11"/>
  <c r="E51" i="11"/>
  <c r="F51" i="11"/>
  <c r="G51" i="11"/>
  <c r="H51" i="11"/>
  <c r="H36" i="11" s="1"/>
  <c r="H35" i="11" s="1"/>
  <c r="I51" i="11"/>
  <c r="J51" i="11"/>
  <c r="K51" i="11"/>
  <c r="L51" i="11"/>
  <c r="L36" i="11" s="1"/>
  <c r="L35" i="11" s="1"/>
  <c r="M51" i="11"/>
  <c r="C55" i="11"/>
  <c r="K6" i="11" l="1"/>
  <c r="K57" i="11" s="1"/>
  <c r="M6" i="11"/>
  <c r="I6" i="11"/>
  <c r="I57" i="11" s="1"/>
  <c r="E6" i="11"/>
  <c r="L6" i="11"/>
  <c r="H6" i="11"/>
  <c r="H57" i="11" s="1"/>
  <c r="D6" i="11"/>
  <c r="D57" i="11" s="1"/>
  <c r="J6" i="11"/>
  <c r="F6" i="11"/>
  <c r="G6" i="11"/>
  <c r="G57" i="11" s="1"/>
  <c r="C6" i="11"/>
  <c r="C57" i="11" s="1"/>
  <c r="Q50" i="9"/>
  <c r="P50" i="9"/>
  <c r="O50" i="9"/>
  <c r="M57" i="11"/>
  <c r="E57" i="11"/>
  <c r="L57" i="11"/>
  <c r="J57" i="11"/>
  <c r="F57" i="11"/>
  <c r="F47" i="9"/>
  <c r="G47" i="9"/>
  <c r="H47" i="9"/>
  <c r="I47" i="9"/>
  <c r="J47" i="9"/>
  <c r="K47" i="9"/>
  <c r="L47" i="9"/>
  <c r="M47" i="9"/>
  <c r="N47" i="9"/>
  <c r="R47" i="9"/>
  <c r="E47" i="9"/>
  <c r="M45" i="9" l="1"/>
  <c r="L45" i="9"/>
  <c r="K45" i="9"/>
  <c r="J45" i="9"/>
  <c r="I45" i="9"/>
  <c r="H45" i="9"/>
  <c r="G45" i="9"/>
  <c r="M17" i="9"/>
  <c r="L17" i="9"/>
  <c r="K17" i="9"/>
  <c r="J17" i="9"/>
  <c r="I17" i="9"/>
  <c r="H17" i="9"/>
  <c r="G17" i="9"/>
  <c r="F17" i="9"/>
  <c r="F45" i="9"/>
  <c r="J29" i="9" l="1"/>
  <c r="M43" i="9"/>
  <c r="I37" i="9"/>
  <c r="F43" i="9"/>
  <c r="H43" i="9"/>
  <c r="K29" i="9"/>
  <c r="I43" i="9"/>
  <c r="G29" i="9"/>
  <c r="J43" i="9"/>
  <c r="G37" i="9"/>
  <c r="F37" i="9"/>
  <c r="H29" i="9"/>
  <c r="L29" i="9"/>
  <c r="J37" i="9"/>
  <c r="G43" i="9"/>
  <c r="K43" i="9"/>
  <c r="K37" i="9"/>
  <c r="M29" i="9"/>
  <c r="L43" i="9"/>
  <c r="I29" i="9"/>
  <c r="M37" i="9"/>
  <c r="L37" i="9"/>
  <c r="H37" i="9"/>
  <c r="F29" i="9"/>
  <c r="L39" i="9" l="1"/>
  <c r="F31" i="9"/>
  <c r="J19" i="9"/>
  <c r="I19" i="9"/>
  <c r="M19" i="9"/>
  <c r="L19" i="9"/>
  <c r="K19" i="9"/>
  <c r="L31" i="9"/>
  <c r="F39" i="9"/>
  <c r="H31" i="9"/>
  <c r="H24" i="9"/>
  <c r="G39" i="9"/>
  <c r="G24" i="9"/>
  <c r="I24" i="9"/>
  <c r="M39" i="9"/>
  <c r="J39" i="9"/>
  <c r="L24" i="9"/>
  <c r="M31" i="9"/>
  <c r="K24" i="9"/>
  <c r="K39" i="9"/>
  <c r="H39" i="9"/>
  <c r="J31" i="9"/>
  <c r="G19" i="9"/>
  <c r="H19" i="9"/>
  <c r="L6" i="9"/>
  <c r="I31" i="9"/>
  <c r="G6" i="9"/>
  <c r="J24" i="9"/>
  <c r="M24" i="9"/>
  <c r="F24" i="9"/>
  <c r="F6" i="9"/>
  <c r="K31" i="9"/>
  <c r="I39" i="9"/>
  <c r="G31" i="9"/>
  <c r="F19" i="9"/>
  <c r="N17" i="9"/>
  <c r="J6" i="9" l="1"/>
  <c r="J50" i="9" s="1"/>
  <c r="M6" i="9"/>
  <c r="M50" i="9" s="1"/>
  <c r="K6" i="9"/>
  <c r="K50" i="9" s="1"/>
  <c r="H6" i="9"/>
  <c r="H50" i="9" s="1"/>
  <c r="I6" i="9"/>
  <c r="I50" i="9" s="1"/>
  <c r="L50" i="9"/>
  <c r="G50" i="9"/>
  <c r="F50" i="9"/>
  <c r="E45" i="9"/>
  <c r="E17" i="9"/>
  <c r="E43" i="9" l="1"/>
  <c r="N19" i="9"/>
  <c r="E37" i="9"/>
  <c r="E29" i="9"/>
  <c r="E24" i="9" l="1"/>
  <c r="E6" i="9"/>
  <c r="E39" i="9"/>
  <c r="E31" i="9"/>
  <c r="E19" i="9"/>
  <c r="E50" i="9" l="1"/>
  <c r="R45" i="9"/>
  <c r="R17" i="9"/>
  <c r="R43" i="9" l="1"/>
  <c r="R37" i="9"/>
  <c r="R29" i="9"/>
  <c r="R19" i="9" l="1"/>
  <c r="R39" i="9" l="1"/>
  <c r="R31" i="9"/>
  <c r="R24" i="9"/>
  <c r="R6" i="9"/>
  <c r="R50" i="9" l="1"/>
  <c r="N24" i="9" l="1"/>
  <c r="N43" i="9"/>
  <c r="N6" i="9" l="1"/>
  <c r="N37" i="9"/>
  <c r="N45" i="9"/>
  <c r="N29" i="9"/>
  <c r="N31" i="9" l="1"/>
  <c r="N39" i="9"/>
  <c r="N50" i="9" l="1"/>
</calcChain>
</file>

<file path=xl/sharedStrings.xml><?xml version="1.0" encoding="utf-8"?>
<sst xmlns="http://schemas.openxmlformats.org/spreadsheetml/2006/main" count="319" uniqueCount="232">
  <si>
    <t>Наименование показателей</t>
  </si>
  <si>
    <t>Разд.</t>
  </si>
  <si>
    <t>Ц.ст.</t>
  </si>
  <si>
    <t>Расх.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</si>
  <si>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</si>
  <si>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</si>
  <si>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</si>
  <si>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</si>
  <si>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</si>
  <si>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</si>
  <si>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</si>
  <si>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0200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</si>
  <si>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</si>
  <si>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</si>
  <si>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</si>
  <si>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</si>
  <si>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</si>
  <si>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</si>
  <si>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</si>
  <si>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</si>
  <si>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</si>
  <si>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</si>
  <si>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</si>
  <si>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</si>
  <si>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</si>
  <si>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</si>
  <si>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</si>
  <si>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</si>
  <si>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</si>
  <si>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</si>
  <si>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</si>
  <si>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</si>
  <si>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</si>
  <si>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</si>
  <si>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</si>
  <si>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</si>
  <si>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</si>
  <si>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</si>
  <si>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</si>
  <si>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</si>
  <si>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</si>
  <si>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</si>
  <si>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</si>
  <si>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</si>
  <si>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</si>
  <si>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</si>
  <si>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</si>
  <si>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</si>
  <si>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</si>
  <si>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</si>
  <si>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</si>
  <si>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</si>
  <si>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</si>
  <si>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</si>
  <si>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</si>
  <si>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</si>
  <si>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</si>
  <si>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</si>
  <si>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</si>
  <si>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СРЕДСТВА МАССОВОЙ ИНФОРМАЦИИ</t>
  </si>
  <si>
    <t>1200</t>
  </si>
  <si>
    <t>Периодическая печать и издательства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</si>
  <si>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</si>
  <si>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</si>
  <si>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</si>
  <si>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</si>
  <si>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</si>
  <si>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Другие вопросы в области образования</t>
  </si>
  <si>
    <t>0709</t>
  </si>
  <si>
    <t>Всего расходов:</t>
  </si>
  <si>
    <t>НАЦИОНАЛЬНАЯ ЭКОНОМИКА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</si>
  <si>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</si>
  <si>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</si>
  <si>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</si>
  <si>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</si>
  <si>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</si>
  <si>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</si>
  <si>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</si>
  <si>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0000000000</t>
  </si>
  <si>
    <t>(тыс.руб.)</t>
  </si>
  <si>
    <t>0703</t>
  </si>
  <si>
    <t>Дополнительное образование детей</t>
  </si>
  <si>
    <t>СУДЕБНАЯ СИСТЕМА</t>
  </si>
  <si>
    <t>0105</t>
  </si>
  <si>
    <t>Транспорт</t>
  </si>
  <si>
    <t>0408</t>
  </si>
  <si>
    <t>Другие вопросы в области жилищно-коммунального хозяйства</t>
  </si>
  <si>
    <t>0505</t>
  </si>
  <si>
    <t>Резервные фонды</t>
  </si>
  <si>
    <t>0111</t>
  </si>
  <si>
    <t>Обеспечение проведения выборов и референдумов</t>
  </si>
  <si>
    <t>0107</t>
  </si>
  <si>
    <t>1102</t>
  </si>
  <si>
    <t>Массовый спорт</t>
  </si>
  <si>
    <t xml:space="preserve"> по разделам, подразделам классификации расходов бюджетов       </t>
  </si>
  <si>
    <t>Решения Думы Ханкайского муниципального района</t>
  </si>
  <si>
    <t>ВСЕГО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</si>
  <si>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</si>
  <si>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</si>
  <si>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</si>
  <si>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</si>
  <si>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 xml:space="preserve">Субвенции бюджетам муниципальных районов на государственную регистрацию актов гражданского состояния </t>
  </si>
  <si>
    <t>2 02 35930 05 0000 150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</si>
  <si>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</si>
  <si>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2 02 35120 05 0000 150</t>
  </si>
  <si>
    <t>2 02 35118 05 0000 150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</si>
  <si>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</si>
  <si>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</si>
  <si>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2 02 30024 05 0000 150</t>
  </si>
  <si>
    <t>Субвенции бюджетам бюджетной системы Российской Федерации</t>
  </si>
  <si>
    <t>2 02 30000 00 0000 150</t>
  </si>
  <si>
    <t>Прочие субсидии бюджетам муниципальных районов</t>
  </si>
  <si>
    <t>2 02 29999 05 0000 150</t>
  </si>
  <si>
    <t>Субсидии бюджетам бюджетной системы Российской Федерации (межбюджетные субсидии)</t>
  </si>
  <si>
    <t>2 02 20000 00 0000 150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</si>
  <si>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</si>
  <si>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</si>
  <si>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Дотации бюджетамбюджетной систему Российкой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</si>
  <si>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</si>
  <si>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</si>
  <si>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</si>
  <si>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</si>
  <si>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</si>
  <si>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ШТРАФЫ, САНКЦИИ, ВОЗМЕЩЕНИЕ УЩЕРБА</t>
  </si>
  <si>
    <t>1 16 00000 00 0000 000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</si>
  <si>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</si>
  <si>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</si>
  <si>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</si>
  <si>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</si>
  <si>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</si>
  <si>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</si>
  <si>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ПРОДАЖИ МАТЕРИАЛЬНЫХ И НЕМАТЕРИАЛЬНЫХ АКТИВОВ</t>
  </si>
  <si>
    <t>1 14 00000 00 0000 000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</si>
  <si>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</si>
  <si>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1 13 02065 05 0000 130</t>
  </si>
  <si>
    <t>ДОХОДЫ ОТ ОКАЗАНИЯ ПЛАТНЫХ УСЛУГ (РАБОТ) И КОМПЕНСАЦИИ ЗАТРАТ  ГОСУДАРСТВА</t>
  </si>
  <si>
    <t>1 13 00000 00 0000 000</t>
  </si>
  <si>
    <t>Плата за негативное воздействие на окружающую среду</t>
  </si>
  <si>
    <t>1 12 01000 01 0000 120</t>
  </si>
  <si>
    <t xml:space="preserve">ПЛАТЕЖИ ПРИ ПОЛЬЗОВАНИИ ПРИРОДНЫМИ РЕСУРСАМИ </t>
  </si>
  <si>
    <t>1 12 00000 00 0000 000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</si>
  <si>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</si>
  <si>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</si>
  <si>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</si>
  <si>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</si>
  <si>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</si>
  <si>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</si>
  <si>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</si>
  <si>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</si>
  <si>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</si>
  <si>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</si>
  <si>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</t>
  </si>
  <si>
    <t>1 08 00000 00 0000 000</t>
  </si>
  <si>
    <t>Налог, взимаемый в связи с применением патентной системы налогообложения</t>
  </si>
  <si>
    <t>1 05 04000 01 0000 110</t>
  </si>
  <si>
    <t>Единый сельскохозяйственный налог</t>
  </si>
  <si>
    <t>1 05 03000 01 0000 110</t>
  </si>
  <si>
    <t>Единый  налог на вмененный доход для отдельных видов деятельности</t>
  </si>
  <si>
    <t>1 05 02000 02 0000 110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</si>
  <si>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</si>
  <si>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</si>
  <si>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</si>
  <si>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</si>
  <si>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</si>
  <si>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</si>
  <si>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</si>
  <si>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</si>
  <si>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</si>
  <si>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</si>
  <si>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</si>
  <si>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 xml:space="preserve">1 00 00000 00 0000 000 </t>
  </si>
  <si>
    <t>Решение Думы Ханкайского муниципального района Приморского края</t>
  </si>
  <si>
    <t>Наименование налога (сбора)</t>
  </si>
  <si>
    <t>Код бюджетной классификации Российской Федерации</t>
  </si>
  <si>
    <t>(тыс. руб.)</t>
  </si>
  <si>
    <t>№ 539 от 17.12.2019</t>
  </si>
  <si>
    <t>Внесение изменений в решение о бюджете Ханкайского муниципального района за 2020 год</t>
  </si>
  <si>
    <t>Прочие межбюджетные трансферты общего характера</t>
  </si>
  <si>
    <t>1403</t>
  </si>
  <si>
    <t>№ 555 от 28.01.2020</t>
  </si>
  <si>
    <t>№ 560 от 10.02.2020</t>
  </si>
  <si>
    <t>№ 564 от 27.02.2020</t>
  </si>
  <si>
    <t>№ 569 от 12.03.2020</t>
  </si>
  <si>
    <t>№ 575 от 27.03.2020</t>
  </si>
  <si>
    <t>№ 589 от 26.05.2020</t>
  </si>
  <si>
    <t>№ 595 от 30.06.2020</t>
  </si>
  <si>
    <t xml:space="preserve">Прочие межбюджетные трансферты, передаваемые бюджетам муниципальных районов
</t>
  </si>
  <si>
    <t>2 02 49999 05 0000 150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</si>
  <si>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</si>
  <si>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2 02 45303 05 0000 150</t>
  </si>
  <si>
    <t>Межбюджетные трансфертыпередаваемые бюджетам муниципальных районов, за счёт средств резервного фонда Правительства Российской Федерации</t>
  </si>
  <si>
    <t>2 02 49001 05 0000 150</t>
  </si>
  <si>
    <t>Иные межбюджетные трансферты</t>
  </si>
  <si>
    <t>2 02 40000 00 0000 150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</si>
  <si>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</si>
  <si>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2 02 35304 05 0000 150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</si>
  <si>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</si>
  <si>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</si>
  <si>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</si>
  <si>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</si>
  <si>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Субсидии бюджетам субъектов Российской Федерации на строительство и реконструкцию (модернизацию) объектов питьевого снабжения</t>
  </si>
  <si>
    <t>2 02 25243 05 0000 150</t>
  </si>
  <si>
    <t>Дотации бюджетам 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</si>
  <si>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2 02 15853 05 0000 150</t>
  </si>
  <si>
    <t>Платежи в целях возмещения причиненного ущерба (убытков)</t>
  </si>
  <si>
    <t>1 16 10000 00 0000 140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</si>
  <si>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</si>
  <si>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1 16 07090 05 0000 140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</si>
  <si>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</si>
  <si>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1 16 07010 05 0000 140</t>
  </si>
  <si>
    <t>Административные штрафы, установленные Кодексом Российской Федерации об  административных правонарушениях</t>
  </si>
  <si>
    <t>1 16 01000 01 0000 140</t>
  </si>
  <si>
    <t>Государственная пошлина за выдачу разрешения на установку рекламной конструкции</t>
  </si>
  <si>
    <t>1 08 07150 01 0000 110</t>
  </si>
  <si>
    <t>№ 73 от 17.12.2020г.</t>
  </si>
  <si>
    <t>№ 7 от 29.09.2020г.</t>
  </si>
  <si>
    <t>№ 607 от 25.08.2020г.</t>
  </si>
  <si>
    <t>№ 595 от 30.06.2020г.</t>
  </si>
  <si>
    <t>№ 589 от 26.05.2020г.</t>
  </si>
  <si>
    <t>№ 575 от 27.03.2020г.</t>
  </si>
  <si>
    <t>№ 569 от 12.03.2020г.</t>
  </si>
  <si>
    <t>№ 564 от 27.02.2020г.</t>
  </si>
  <si>
    <t>№ 560 от 10.02.2020г.</t>
  </si>
  <si>
    <t>№ 555 от 28.01.2020г.</t>
  </si>
  <si>
    <t>№ 539 от 17.12.2019г.</t>
  </si>
  <si>
    <t>№ 607 от 25.08.2020</t>
  </si>
  <si>
    <t>№ 611 от 08.09.2020</t>
  </si>
  <si>
    <t>№ 7 от 29.09.2020</t>
  </si>
  <si>
    <t>№ 28 от 27.10.2020</t>
  </si>
  <si>
    <t>№54 от 26.11.2020</t>
  </si>
  <si>
    <t>№ 73 от 17.12.2020</t>
  </si>
  <si>
    <t>по доходам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</si>
</sst>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4" fontId="5" fillId="2" borderId="0" xfId="0" applyNumberFormat="1" applyFont="1" applyFill="1"/>
    <xf numFmtId="49" fontId="4" fillId="2" borderId="0" xfId="0" applyNumberFormat="1" applyFont="1" applyFill="1"/>
    <xf numFmtId="4" fontId="4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164" fontId="6" fillId="2" borderId="2" xfId="0" applyNumberFormat="1" applyFont="1" applyFill="1" applyBorder="1" applyAlignment="1">
      <alignment horizontal="right" vertical="top" shrinkToFit="1"/>
    </xf>
    <xf numFmtId="49" fontId="7" fillId="2" borderId="0" xfId="0" applyNumberFormat="1" applyFont="1" applyFill="1"/>
    <xf numFmtId="0" fontId="7" fillId="2" borderId="0" xfId="0" applyFont="1" applyFill="1"/>
    <xf numFmtId="164" fontId="7" fillId="2" borderId="0" xfId="0" applyNumberFormat="1" applyFont="1" applyFill="1"/>
    <xf numFmtId="0" fontId="5" fillId="2" borderId="4" xfId="0" applyFont="1" applyFill="1" applyBorder="1" applyAlignment="1">
      <alignment horizontal="center" vertical="center" wrapText="1"/>
    </xf>
    <xf numFmtId="165" fontId="4" fillId="2" borderId="0" xfId="0" applyNumberFormat="1" applyFont="1" applyFill="1"/>
    <xf numFmtId="165" fontId="4" fillId="2" borderId="0" xfId="0" applyNumberFormat="1" applyFont="1" applyFill="1" applyAlignment="1">
      <alignment horizontal="center" wrapText="1"/>
    </xf>
    <xf numFmtId="165" fontId="5" fillId="2" borderId="0" xfId="0" applyNumberFormat="1" applyFont="1" applyFill="1"/>
    <xf numFmtId="165" fontId="7" fillId="2" borderId="0" xfId="0" applyNumberFormat="1" applyFont="1" applyFill="1"/>
    <xf numFmtId="165" fontId="5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3" fillId="0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/>
    <xf numFmtId="164" fontId="3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164" fontId="8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/>
    <xf numFmtId="164" fontId="3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justify" vertical="top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top" wrapText="1"/>
    </xf>
    <xf numFmtId="164" fontId="3" fillId="2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164" fontId="3" fillId="2" borderId="0" xfId="0" applyNumberFormat="1" applyFont="1" applyFill="1"/>
    <xf numFmtId="49" fontId="3" fillId="2" borderId="1" xfId="0" applyNumberFormat="1" applyFont="1" applyFill="1" applyBorder="1" applyAlignment="1">
      <alignment vertical="top" wrapText="1"/>
    </xf>
    <xf numFmtId="0" fontId="10" fillId="2" borderId="0" xfId="0" applyFont="1" applyFill="1"/>
    <xf numFmtId="164" fontId="8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top" wrapText="1"/>
    </xf>
    <xf numFmtId="0" fontId="3" fillId="2" borderId="4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top" shrinkToFit="1"/>
    </xf>
    <xf numFmtId="164" fontId="3" fillId="2" borderId="1" xfId="0" applyNumberFormat="1" applyFont="1" applyFill="1" applyBorder="1" applyAlignment="1">
      <alignment horizontal="right" vertical="top" shrinkToFit="1"/>
    </xf>
    <xf numFmtId="164" fontId="8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/>
    <xf numFmtId="164" fontId="9" fillId="2" borderId="0" xfId="0" applyNumberFormat="1" applyFont="1" applyFill="1"/>
    <xf numFmtId="0" fontId="8" fillId="0" borderId="0" xfId="0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wrapText="1"/>
    </xf>
    <xf numFmtId="165" fontId="4" fillId="2" borderId="7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59" zoomScale="70" zoomScaleNormal="70" zoomScaleSheetLayoutView="70" workbookViewId="0">
      <selection activeCell="B38" sqref="B38"/>
    </sheetView>
  </sheetViews>
  <sheetFormatPr defaultRowHeight="18.75" outlineLevelRow="1" x14ac:dyDescent="0.3"/>
  <cols>
    <col min="1" max="1" width="31" style="30" customWidth="1"/>
    <col min="2" max="2" width="85.7109375" style="29" customWidth="1"/>
    <col min="3" max="6" width="19.7109375" style="28" customWidth="1"/>
    <col min="7" max="8" width="19.7109375" style="53" customWidth="1"/>
    <col min="9" max="9" width="19.7109375" style="28" customWidth="1"/>
    <col min="10" max="12" width="19.7109375" style="53" customWidth="1"/>
    <col min="13" max="13" width="19.7109375" style="28" customWidth="1"/>
    <col min="14" max="254" width="9.140625" style="27"/>
    <col min="255" max="255" width="26.42578125" style="27" customWidth="1"/>
    <col min="256" max="256" width="78.42578125" style="27" customWidth="1"/>
    <col min="257" max="257" width="19.7109375" style="27" customWidth="1"/>
    <col min="258" max="510" width="9.140625" style="27"/>
    <col min="511" max="511" width="26.42578125" style="27" customWidth="1"/>
    <col min="512" max="512" width="78.42578125" style="27" customWidth="1"/>
    <col min="513" max="513" width="19.7109375" style="27" customWidth="1"/>
    <col min="514" max="766" width="9.140625" style="27"/>
    <col min="767" max="767" width="26.42578125" style="27" customWidth="1"/>
    <col min="768" max="768" width="78.42578125" style="27" customWidth="1"/>
    <col min="769" max="769" width="19.7109375" style="27" customWidth="1"/>
    <col min="770" max="1022" width="9.140625" style="27"/>
    <col min="1023" max="1023" width="26.42578125" style="27" customWidth="1"/>
    <col min="1024" max="1024" width="78.42578125" style="27" customWidth="1"/>
    <col min="1025" max="1025" width="19.7109375" style="27" customWidth="1"/>
    <col min="1026" max="1278" width="9.140625" style="27"/>
    <col min="1279" max="1279" width="26.42578125" style="27" customWidth="1"/>
    <col min="1280" max="1280" width="78.42578125" style="27" customWidth="1"/>
    <col min="1281" max="1281" width="19.7109375" style="27" customWidth="1"/>
    <col min="1282" max="1534" width="9.140625" style="27"/>
    <col min="1535" max="1535" width="26.42578125" style="27" customWidth="1"/>
    <col min="1536" max="1536" width="78.42578125" style="27" customWidth="1"/>
    <col min="1537" max="1537" width="19.7109375" style="27" customWidth="1"/>
    <col min="1538" max="1790" width="9.140625" style="27"/>
    <col min="1791" max="1791" width="26.42578125" style="27" customWidth="1"/>
    <col min="1792" max="1792" width="78.42578125" style="27" customWidth="1"/>
    <col min="1793" max="1793" width="19.7109375" style="27" customWidth="1"/>
    <col min="1794" max="2046" width="9.140625" style="27"/>
    <col min="2047" max="2047" width="26.42578125" style="27" customWidth="1"/>
    <col min="2048" max="2048" width="78.42578125" style="27" customWidth="1"/>
    <col min="2049" max="2049" width="19.7109375" style="27" customWidth="1"/>
    <col min="2050" max="2302" width="9.140625" style="27"/>
    <col min="2303" max="2303" width="26.42578125" style="27" customWidth="1"/>
    <col min="2304" max="2304" width="78.42578125" style="27" customWidth="1"/>
    <col min="2305" max="2305" width="19.7109375" style="27" customWidth="1"/>
    <col min="2306" max="2558" width="9.140625" style="27"/>
    <col min="2559" max="2559" width="26.42578125" style="27" customWidth="1"/>
    <col min="2560" max="2560" width="78.42578125" style="27" customWidth="1"/>
    <col min="2561" max="2561" width="19.7109375" style="27" customWidth="1"/>
    <col min="2562" max="2814" width="9.140625" style="27"/>
    <col min="2815" max="2815" width="26.42578125" style="27" customWidth="1"/>
    <col min="2816" max="2816" width="78.42578125" style="27" customWidth="1"/>
    <col min="2817" max="2817" width="19.7109375" style="27" customWidth="1"/>
    <col min="2818" max="3070" width="9.140625" style="27"/>
    <col min="3071" max="3071" width="26.42578125" style="27" customWidth="1"/>
    <col min="3072" max="3072" width="78.42578125" style="27" customWidth="1"/>
    <col min="3073" max="3073" width="19.7109375" style="27" customWidth="1"/>
    <col min="3074" max="3326" width="9.140625" style="27"/>
    <col min="3327" max="3327" width="26.42578125" style="27" customWidth="1"/>
    <col min="3328" max="3328" width="78.42578125" style="27" customWidth="1"/>
    <col min="3329" max="3329" width="19.7109375" style="27" customWidth="1"/>
    <col min="3330" max="3582" width="9.140625" style="27"/>
    <col min="3583" max="3583" width="26.42578125" style="27" customWidth="1"/>
    <col min="3584" max="3584" width="78.42578125" style="27" customWidth="1"/>
    <col min="3585" max="3585" width="19.7109375" style="27" customWidth="1"/>
    <col min="3586" max="3838" width="9.140625" style="27"/>
    <col min="3839" max="3839" width="26.42578125" style="27" customWidth="1"/>
    <col min="3840" max="3840" width="78.42578125" style="27" customWidth="1"/>
    <col min="3841" max="3841" width="19.7109375" style="27" customWidth="1"/>
    <col min="3842" max="4094" width="9.140625" style="27"/>
    <col min="4095" max="4095" width="26.42578125" style="27" customWidth="1"/>
    <col min="4096" max="4096" width="78.42578125" style="27" customWidth="1"/>
    <col min="4097" max="4097" width="19.7109375" style="27" customWidth="1"/>
    <col min="4098" max="4350" width="9.140625" style="27"/>
    <col min="4351" max="4351" width="26.42578125" style="27" customWidth="1"/>
    <col min="4352" max="4352" width="78.42578125" style="27" customWidth="1"/>
    <col min="4353" max="4353" width="19.7109375" style="27" customWidth="1"/>
    <col min="4354" max="4606" width="9.140625" style="27"/>
    <col min="4607" max="4607" width="26.42578125" style="27" customWidth="1"/>
    <col min="4608" max="4608" width="78.42578125" style="27" customWidth="1"/>
    <col min="4609" max="4609" width="19.7109375" style="27" customWidth="1"/>
    <col min="4610" max="4862" width="9.140625" style="27"/>
    <col min="4863" max="4863" width="26.42578125" style="27" customWidth="1"/>
    <col min="4864" max="4864" width="78.42578125" style="27" customWidth="1"/>
    <col min="4865" max="4865" width="19.7109375" style="27" customWidth="1"/>
    <col min="4866" max="5118" width="9.140625" style="27"/>
    <col min="5119" max="5119" width="26.42578125" style="27" customWidth="1"/>
    <col min="5120" max="5120" width="78.42578125" style="27" customWidth="1"/>
    <col min="5121" max="5121" width="19.7109375" style="27" customWidth="1"/>
    <col min="5122" max="5374" width="9.140625" style="27"/>
    <col min="5375" max="5375" width="26.42578125" style="27" customWidth="1"/>
    <col min="5376" max="5376" width="78.42578125" style="27" customWidth="1"/>
    <col min="5377" max="5377" width="19.7109375" style="27" customWidth="1"/>
    <col min="5378" max="5630" width="9.140625" style="27"/>
    <col min="5631" max="5631" width="26.42578125" style="27" customWidth="1"/>
    <col min="5632" max="5632" width="78.42578125" style="27" customWidth="1"/>
    <col min="5633" max="5633" width="19.7109375" style="27" customWidth="1"/>
    <col min="5634" max="5886" width="9.140625" style="27"/>
    <col min="5887" max="5887" width="26.42578125" style="27" customWidth="1"/>
    <col min="5888" max="5888" width="78.42578125" style="27" customWidth="1"/>
    <col min="5889" max="5889" width="19.7109375" style="27" customWidth="1"/>
    <col min="5890" max="6142" width="9.140625" style="27"/>
    <col min="6143" max="6143" width="26.42578125" style="27" customWidth="1"/>
    <col min="6144" max="6144" width="78.42578125" style="27" customWidth="1"/>
    <col min="6145" max="6145" width="19.7109375" style="27" customWidth="1"/>
    <col min="6146" max="6398" width="9.140625" style="27"/>
    <col min="6399" max="6399" width="26.42578125" style="27" customWidth="1"/>
    <col min="6400" max="6400" width="78.42578125" style="27" customWidth="1"/>
    <col min="6401" max="6401" width="19.7109375" style="27" customWidth="1"/>
    <col min="6402" max="6654" width="9.140625" style="27"/>
    <col min="6655" max="6655" width="26.42578125" style="27" customWidth="1"/>
    <col min="6656" max="6656" width="78.42578125" style="27" customWidth="1"/>
    <col min="6657" max="6657" width="19.7109375" style="27" customWidth="1"/>
    <col min="6658" max="6910" width="9.140625" style="27"/>
    <col min="6911" max="6911" width="26.42578125" style="27" customWidth="1"/>
    <col min="6912" max="6912" width="78.42578125" style="27" customWidth="1"/>
    <col min="6913" max="6913" width="19.7109375" style="27" customWidth="1"/>
    <col min="6914" max="7166" width="9.140625" style="27"/>
    <col min="7167" max="7167" width="26.42578125" style="27" customWidth="1"/>
    <col min="7168" max="7168" width="78.42578125" style="27" customWidth="1"/>
    <col min="7169" max="7169" width="19.7109375" style="27" customWidth="1"/>
    <col min="7170" max="7422" width="9.140625" style="27"/>
    <col min="7423" max="7423" width="26.42578125" style="27" customWidth="1"/>
    <col min="7424" max="7424" width="78.42578125" style="27" customWidth="1"/>
    <col min="7425" max="7425" width="19.7109375" style="27" customWidth="1"/>
    <col min="7426" max="7678" width="9.140625" style="27"/>
    <col min="7679" max="7679" width="26.42578125" style="27" customWidth="1"/>
    <col min="7680" max="7680" width="78.42578125" style="27" customWidth="1"/>
    <col min="7681" max="7681" width="19.7109375" style="27" customWidth="1"/>
    <col min="7682" max="7934" width="9.140625" style="27"/>
    <col min="7935" max="7935" width="26.42578125" style="27" customWidth="1"/>
    <col min="7936" max="7936" width="78.42578125" style="27" customWidth="1"/>
    <col min="7937" max="7937" width="19.7109375" style="27" customWidth="1"/>
    <col min="7938" max="8190" width="9.140625" style="27"/>
    <col min="8191" max="8191" width="26.42578125" style="27" customWidth="1"/>
    <col min="8192" max="8192" width="78.42578125" style="27" customWidth="1"/>
    <col min="8193" max="8193" width="19.7109375" style="27" customWidth="1"/>
    <col min="8194" max="8446" width="9.140625" style="27"/>
    <col min="8447" max="8447" width="26.42578125" style="27" customWidth="1"/>
    <col min="8448" max="8448" width="78.42578125" style="27" customWidth="1"/>
    <col min="8449" max="8449" width="19.7109375" style="27" customWidth="1"/>
    <col min="8450" max="8702" width="9.140625" style="27"/>
    <col min="8703" max="8703" width="26.42578125" style="27" customWidth="1"/>
    <col min="8704" max="8704" width="78.42578125" style="27" customWidth="1"/>
    <col min="8705" max="8705" width="19.7109375" style="27" customWidth="1"/>
    <col min="8706" max="8958" width="9.140625" style="27"/>
    <col min="8959" max="8959" width="26.42578125" style="27" customWidth="1"/>
    <col min="8960" max="8960" width="78.42578125" style="27" customWidth="1"/>
    <col min="8961" max="8961" width="19.7109375" style="27" customWidth="1"/>
    <col min="8962" max="9214" width="9.140625" style="27"/>
    <col min="9215" max="9215" width="26.42578125" style="27" customWidth="1"/>
    <col min="9216" max="9216" width="78.42578125" style="27" customWidth="1"/>
    <col min="9217" max="9217" width="19.7109375" style="27" customWidth="1"/>
    <col min="9218" max="9470" width="9.140625" style="27"/>
    <col min="9471" max="9471" width="26.42578125" style="27" customWidth="1"/>
    <col min="9472" max="9472" width="78.42578125" style="27" customWidth="1"/>
    <col min="9473" max="9473" width="19.7109375" style="27" customWidth="1"/>
    <col min="9474" max="9726" width="9.140625" style="27"/>
    <col min="9727" max="9727" width="26.42578125" style="27" customWidth="1"/>
    <col min="9728" max="9728" width="78.42578125" style="27" customWidth="1"/>
    <col min="9729" max="9729" width="19.7109375" style="27" customWidth="1"/>
    <col min="9730" max="9982" width="9.140625" style="27"/>
    <col min="9983" max="9983" width="26.42578125" style="27" customWidth="1"/>
    <col min="9984" max="9984" width="78.42578125" style="27" customWidth="1"/>
    <col min="9985" max="9985" width="19.7109375" style="27" customWidth="1"/>
    <col min="9986" max="10238" width="9.140625" style="27"/>
    <col min="10239" max="10239" width="26.42578125" style="27" customWidth="1"/>
    <col min="10240" max="10240" width="78.42578125" style="27" customWidth="1"/>
    <col min="10241" max="10241" width="19.7109375" style="27" customWidth="1"/>
    <col min="10242" max="10494" width="9.140625" style="27"/>
    <col min="10495" max="10495" width="26.42578125" style="27" customWidth="1"/>
    <col min="10496" max="10496" width="78.42578125" style="27" customWidth="1"/>
    <col min="10497" max="10497" width="19.7109375" style="27" customWidth="1"/>
    <col min="10498" max="10750" width="9.140625" style="27"/>
    <col min="10751" max="10751" width="26.42578125" style="27" customWidth="1"/>
    <col min="10752" max="10752" width="78.42578125" style="27" customWidth="1"/>
    <col min="10753" max="10753" width="19.7109375" style="27" customWidth="1"/>
    <col min="10754" max="11006" width="9.140625" style="27"/>
    <col min="11007" max="11007" width="26.42578125" style="27" customWidth="1"/>
    <col min="11008" max="11008" width="78.42578125" style="27" customWidth="1"/>
    <col min="11009" max="11009" width="19.7109375" style="27" customWidth="1"/>
    <col min="11010" max="11262" width="9.140625" style="27"/>
    <col min="11263" max="11263" width="26.42578125" style="27" customWidth="1"/>
    <col min="11264" max="11264" width="78.42578125" style="27" customWidth="1"/>
    <col min="11265" max="11265" width="19.7109375" style="27" customWidth="1"/>
    <col min="11266" max="11518" width="9.140625" style="27"/>
    <col min="11519" max="11519" width="26.42578125" style="27" customWidth="1"/>
    <col min="11520" max="11520" width="78.42578125" style="27" customWidth="1"/>
    <col min="11521" max="11521" width="19.7109375" style="27" customWidth="1"/>
    <col min="11522" max="11774" width="9.140625" style="27"/>
    <col min="11775" max="11775" width="26.42578125" style="27" customWidth="1"/>
    <col min="11776" max="11776" width="78.42578125" style="27" customWidth="1"/>
    <col min="11777" max="11777" width="19.7109375" style="27" customWidth="1"/>
    <col min="11778" max="12030" width="9.140625" style="27"/>
    <col min="12031" max="12031" width="26.42578125" style="27" customWidth="1"/>
    <col min="12032" max="12032" width="78.42578125" style="27" customWidth="1"/>
    <col min="12033" max="12033" width="19.7109375" style="27" customWidth="1"/>
    <col min="12034" max="12286" width="9.140625" style="27"/>
    <col min="12287" max="12287" width="26.42578125" style="27" customWidth="1"/>
    <col min="12288" max="12288" width="78.42578125" style="27" customWidth="1"/>
    <col min="12289" max="12289" width="19.7109375" style="27" customWidth="1"/>
    <col min="12290" max="12542" width="9.140625" style="27"/>
    <col min="12543" max="12543" width="26.42578125" style="27" customWidth="1"/>
    <col min="12544" max="12544" width="78.42578125" style="27" customWidth="1"/>
    <col min="12545" max="12545" width="19.7109375" style="27" customWidth="1"/>
    <col min="12546" max="12798" width="9.140625" style="27"/>
    <col min="12799" max="12799" width="26.42578125" style="27" customWidth="1"/>
    <col min="12800" max="12800" width="78.42578125" style="27" customWidth="1"/>
    <col min="12801" max="12801" width="19.7109375" style="27" customWidth="1"/>
    <col min="12802" max="13054" width="9.140625" style="27"/>
    <col min="13055" max="13055" width="26.42578125" style="27" customWidth="1"/>
    <col min="13056" max="13056" width="78.42578125" style="27" customWidth="1"/>
    <col min="13057" max="13057" width="19.7109375" style="27" customWidth="1"/>
    <col min="13058" max="13310" width="9.140625" style="27"/>
    <col min="13311" max="13311" width="26.42578125" style="27" customWidth="1"/>
    <col min="13312" max="13312" width="78.42578125" style="27" customWidth="1"/>
    <col min="13313" max="13313" width="19.7109375" style="27" customWidth="1"/>
    <col min="13314" max="13566" width="9.140625" style="27"/>
    <col min="13567" max="13567" width="26.42578125" style="27" customWidth="1"/>
    <col min="13568" max="13568" width="78.42578125" style="27" customWidth="1"/>
    <col min="13569" max="13569" width="19.7109375" style="27" customWidth="1"/>
    <col min="13570" max="13822" width="9.140625" style="27"/>
    <col min="13823" max="13823" width="26.42578125" style="27" customWidth="1"/>
    <col min="13824" max="13824" width="78.42578125" style="27" customWidth="1"/>
    <col min="13825" max="13825" width="19.7109375" style="27" customWidth="1"/>
    <col min="13826" max="14078" width="9.140625" style="27"/>
    <col min="14079" max="14079" width="26.42578125" style="27" customWidth="1"/>
    <col min="14080" max="14080" width="78.42578125" style="27" customWidth="1"/>
    <col min="14081" max="14081" width="19.7109375" style="27" customWidth="1"/>
    <col min="14082" max="14334" width="9.140625" style="27"/>
    <col min="14335" max="14335" width="26.42578125" style="27" customWidth="1"/>
    <col min="14336" max="14336" width="78.42578125" style="27" customWidth="1"/>
    <col min="14337" max="14337" width="19.7109375" style="27" customWidth="1"/>
    <col min="14338" max="14590" width="9.140625" style="27"/>
    <col min="14591" max="14591" width="26.42578125" style="27" customWidth="1"/>
    <col min="14592" max="14592" width="78.42578125" style="27" customWidth="1"/>
    <col min="14593" max="14593" width="19.7109375" style="27" customWidth="1"/>
    <col min="14594" max="14846" width="9.140625" style="27"/>
    <col min="14847" max="14847" width="26.42578125" style="27" customWidth="1"/>
    <col min="14848" max="14848" width="78.42578125" style="27" customWidth="1"/>
    <col min="14849" max="14849" width="19.7109375" style="27" customWidth="1"/>
    <col min="14850" max="15102" width="9.140625" style="27"/>
    <col min="15103" max="15103" width="26.42578125" style="27" customWidth="1"/>
    <col min="15104" max="15104" width="78.42578125" style="27" customWidth="1"/>
    <col min="15105" max="15105" width="19.7109375" style="27" customWidth="1"/>
    <col min="15106" max="15358" width="9.140625" style="27"/>
    <col min="15359" max="15359" width="26.42578125" style="27" customWidth="1"/>
    <col min="15360" max="15360" width="78.42578125" style="27" customWidth="1"/>
    <col min="15361" max="15361" width="19.7109375" style="27" customWidth="1"/>
    <col min="15362" max="15614" width="9.140625" style="27"/>
    <col min="15615" max="15615" width="26.42578125" style="27" customWidth="1"/>
    <col min="15616" max="15616" width="78.42578125" style="27" customWidth="1"/>
    <col min="15617" max="15617" width="19.7109375" style="27" customWidth="1"/>
    <col min="15618" max="15870" width="9.140625" style="27"/>
    <col min="15871" max="15871" width="26.42578125" style="27" customWidth="1"/>
    <col min="15872" max="15872" width="78.42578125" style="27" customWidth="1"/>
    <col min="15873" max="15873" width="19.7109375" style="27" customWidth="1"/>
    <col min="15874" max="16126" width="9.140625" style="27"/>
    <col min="16127" max="16127" width="26.42578125" style="27" customWidth="1"/>
    <col min="16128" max="16128" width="78.42578125" style="27" customWidth="1"/>
    <col min="16129" max="16129" width="19.7109375" style="27" customWidth="1"/>
    <col min="16130" max="16384" width="9.140625" style="27"/>
  </cols>
  <sheetData>
    <row r="1" spans="1:13" x14ac:dyDescent="0.3">
      <c r="A1" s="67" t="s">
        <v>176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x14ac:dyDescent="0.3">
      <c r="A2" s="67" t="s">
        <v>231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x14ac:dyDescent="0.3">
      <c r="A3" s="51"/>
      <c r="B3" s="51"/>
      <c r="C3" s="51"/>
      <c r="D3" s="51"/>
      <c r="E3" s="51"/>
      <c r="F3" s="51"/>
      <c r="G3" s="59"/>
      <c r="H3" s="59"/>
      <c r="I3" s="51"/>
      <c r="J3" s="59"/>
      <c r="K3" s="59"/>
      <c r="L3" s="59"/>
      <c r="M3" s="50" t="s">
        <v>174</v>
      </c>
    </row>
    <row r="4" spans="1:13" ht="23.25" customHeight="1" x14ac:dyDescent="0.3">
      <c r="A4" s="69" t="s">
        <v>173</v>
      </c>
      <c r="B4" s="70" t="s">
        <v>172</v>
      </c>
      <c r="C4" s="68" t="s">
        <v>171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77.45" customHeight="1" x14ac:dyDescent="0.25">
      <c r="A5" s="69"/>
      <c r="B5" s="70"/>
      <c r="C5" s="58" t="s">
        <v>224</v>
      </c>
      <c r="D5" s="58" t="s">
        <v>223</v>
      </c>
      <c r="E5" s="58" t="s">
        <v>222</v>
      </c>
      <c r="F5" s="58" t="s">
        <v>221</v>
      </c>
      <c r="G5" s="58" t="s">
        <v>220</v>
      </c>
      <c r="H5" s="58" t="s">
        <v>219</v>
      </c>
      <c r="I5" s="58" t="s">
        <v>218</v>
      </c>
      <c r="J5" s="58" t="s">
        <v>217</v>
      </c>
      <c r="K5" s="58" t="s">
        <v>216</v>
      </c>
      <c r="L5" s="58" t="s">
        <v>215</v>
      </c>
      <c r="M5" s="57" t="s">
        <v>214</v>
      </c>
    </row>
    <row r="6" spans="1:13" x14ac:dyDescent="0.3">
      <c r="A6" s="43" t="s">
        <v>170</v>
      </c>
      <c r="B6" s="49" t="s">
        <v>169</v>
      </c>
      <c r="C6" s="48">
        <f t="shared" ref="C6:M6" si="0">C7+C11+C15+C18+C22+C24+C26+C30+C9</f>
        <v>266806.5</v>
      </c>
      <c r="D6" s="48">
        <f t="shared" si="0"/>
        <v>266884.88199999998</v>
      </c>
      <c r="E6" s="48">
        <f t="shared" si="0"/>
        <v>299546.20900000003</v>
      </c>
      <c r="F6" s="48">
        <f t="shared" si="0"/>
        <v>299546.20900000003</v>
      </c>
      <c r="G6" s="56">
        <f t="shared" si="0"/>
        <v>266884.88199999998</v>
      </c>
      <c r="H6" s="56">
        <f t="shared" si="0"/>
        <v>268675.37</v>
      </c>
      <c r="I6" s="56">
        <f t="shared" si="0"/>
        <v>268675.37</v>
      </c>
      <c r="J6" s="56">
        <f t="shared" si="0"/>
        <v>268878.37</v>
      </c>
      <c r="K6" s="56">
        <f t="shared" si="0"/>
        <v>268878.37</v>
      </c>
      <c r="L6" s="56">
        <f t="shared" si="0"/>
        <v>268878.37</v>
      </c>
      <c r="M6" s="48">
        <f t="shared" si="0"/>
        <v>268878.37</v>
      </c>
    </row>
    <row r="7" spans="1:13" x14ac:dyDescent="0.3">
      <c r="A7" s="43" t="s">
        <v>168</v>
      </c>
      <c r="B7" s="44" t="s">
        <v>167</v>
      </c>
      <c r="C7" s="46">
        <f t="shared" ref="C7:M7" si="1">SUM(C8:C8)</f>
        <v>225376</v>
      </c>
      <c r="D7" s="46">
        <f t="shared" si="1"/>
        <v>225376</v>
      </c>
      <c r="E7" s="46">
        <f t="shared" si="1"/>
        <v>225376</v>
      </c>
      <c r="F7" s="46">
        <f t="shared" si="1"/>
        <v>225376</v>
      </c>
      <c r="G7" s="42">
        <f t="shared" si="1"/>
        <v>225376</v>
      </c>
      <c r="H7" s="42">
        <f t="shared" si="1"/>
        <v>225376</v>
      </c>
      <c r="I7" s="46">
        <f t="shared" si="1"/>
        <v>225376</v>
      </c>
      <c r="J7" s="42">
        <f t="shared" si="1"/>
        <v>225376</v>
      </c>
      <c r="K7" s="42">
        <f t="shared" si="1"/>
        <v>225376</v>
      </c>
      <c r="L7" s="42">
        <f t="shared" si="1"/>
        <v>225376</v>
      </c>
      <c r="M7" s="46">
        <f t="shared" si="1"/>
        <v>222996.24400000001</v>
      </c>
    </row>
    <row r="8" spans="1:13" x14ac:dyDescent="0.3">
      <c r="A8" s="54" t="s">
        <v>166</v>
      </c>
      <c r="B8" s="44" t="s">
        <v>165</v>
      </c>
      <c r="C8" s="46">
        <v>225376</v>
      </c>
      <c r="D8" s="46">
        <v>225376</v>
      </c>
      <c r="E8" s="46">
        <v>225376</v>
      </c>
      <c r="F8" s="46">
        <v>225376</v>
      </c>
      <c r="G8" s="42">
        <v>225376</v>
      </c>
      <c r="H8" s="42">
        <v>225376</v>
      </c>
      <c r="I8" s="42">
        <v>225376</v>
      </c>
      <c r="J8" s="42">
        <v>225376</v>
      </c>
      <c r="K8" s="42">
        <v>225376</v>
      </c>
      <c r="L8" s="42">
        <v>225376</v>
      </c>
      <c r="M8" s="46">
        <v>222996.24400000001</v>
      </c>
    </row>
    <row r="9" spans="1:13" ht="37.5" x14ac:dyDescent="0.3">
      <c r="A9" s="54" t="s">
        <v>164</v>
      </c>
      <c r="B9" s="44" t="s">
        <v>163</v>
      </c>
      <c r="C9" s="46">
        <f t="shared" ref="C9:M9" si="2">C10</f>
        <v>10507.5</v>
      </c>
      <c r="D9" s="46">
        <f t="shared" si="2"/>
        <v>10507.5</v>
      </c>
      <c r="E9" s="46">
        <f t="shared" si="2"/>
        <v>10507.5</v>
      </c>
      <c r="F9" s="46">
        <f t="shared" si="2"/>
        <v>10507.5</v>
      </c>
      <c r="G9" s="42">
        <f t="shared" si="2"/>
        <v>10507.5</v>
      </c>
      <c r="H9" s="42">
        <f t="shared" si="2"/>
        <v>10507.5</v>
      </c>
      <c r="I9" s="46">
        <f t="shared" si="2"/>
        <v>10507.5</v>
      </c>
      <c r="J9" s="42">
        <f t="shared" si="2"/>
        <v>10507.5</v>
      </c>
      <c r="K9" s="42">
        <f t="shared" si="2"/>
        <v>10507.5</v>
      </c>
      <c r="L9" s="42">
        <f t="shared" si="2"/>
        <v>10507.5</v>
      </c>
      <c r="M9" s="46">
        <f t="shared" si="2"/>
        <v>10507.5</v>
      </c>
    </row>
    <row r="10" spans="1:13" ht="37.5" x14ac:dyDescent="0.3">
      <c r="A10" s="54" t="s">
        <v>162</v>
      </c>
      <c r="B10" s="44" t="s">
        <v>161</v>
      </c>
      <c r="C10" s="46">
        <v>10507.5</v>
      </c>
      <c r="D10" s="46">
        <v>10507.5</v>
      </c>
      <c r="E10" s="46">
        <v>10507.5</v>
      </c>
      <c r="F10" s="46">
        <v>10507.5</v>
      </c>
      <c r="G10" s="42">
        <v>10507.5</v>
      </c>
      <c r="H10" s="42">
        <v>10507.5</v>
      </c>
      <c r="I10" s="46">
        <v>10507.5</v>
      </c>
      <c r="J10" s="42">
        <v>10507.5</v>
      </c>
      <c r="K10" s="42">
        <v>10507.5</v>
      </c>
      <c r="L10" s="42">
        <v>10507.5</v>
      </c>
      <c r="M10" s="46">
        <v>10507.5</v>
      </c>
    </row>
    <row r="11" spans="1:13" x14ac:dyDescent="0.3">
      <c r="A11" s="54" t="s">
        <v>160</v>
      </c>
      <c r="B11" s="44" t="s">
        <v>159</v>
      </c>
      <c r="C11" s="46">
        <f t="shared" ref="C11:M11" si="3">SUM(C12:C14)</f>
        <v>10576</v>
      </c>
      <c r="D11" s="46">
        <f t="shared" si="3"/>
        <v>10576</v>
      </c>
      <c r="E11" s="46">
        <f t="shared" si="3"/>
        <v>10576</v>
      </c>
      <c r="F11" s="46">
        <f t="shared" si="3"/>
        <v>10576</v>
      </c>
      <c r="G11" s="42">
        <f t="shared" si="3"/>
        <v>10576</v>
      </c>
      <c r="H11" s="42">
        <f t="shared" si="3"/>
        <v>10576</v>
      </c>
      <c r="I11" s="46">
        <f t="shared" si="3"/>
        <v>10576</v>
      </c>
      <c r="J11" s="42">
        <f t="shared" si="3"/>
        <v>10576</v>
      </c>
      <c r="K11" s="42">
        <f t="shared" si="3"/>
        <v>10576</v>
      </c>
      <c r="L11" s="42">
        <f t="shared" si="3"/>
        <v>10576</v>
      </c>
      <c r="M11" s="46">
        <f t="shared" si="3"/>
        <v>10576</v>
      </c>
    </row>
    <row r="12" spans="1:13" ht="24" customHeight="1" x14ac:dyDescent="0.3">
      <c r="A12" s="54" t="s">
        <v>158</v>
      </c>
      <c r="B12" s="44" t="s">
        <v>157</v>
      </c>
      <c r="C12" s="46">
        <v>9000</v>
      </c>
      <c r="D12" s="46">
        <v>9000</v>
      </c>
      <c r="E12" s="46">
        <v>9000</v>
      </c>
      <c r="F12" s="46">
        <v>9000</v>
      </c>
      <c r="G12" s="42">
        <v>9000</v>
      </c>
      <c r="H12" s="42">
        <v>9000</v>
      </c>
      <c r="I12" s="46">
        <v>9000</v>
      </c>
      <c r="J12" s="42">
        <v>9000</v>
      </c>
      <c r="K12" s="42">
        <v>9000</v>
      </c>
      <c r="L12" s="42">
        <v>9000</v>
      </c>
      <c r="M12" s="46">
        <v>9000</v>
      </c>
    </row>
    <row r="13" spans="1:13" x14ac:dyDescent="0.3">
      <c r="A13" s="54" t="s">
        <v>156</v>
      </c>
      <c r="B13" s="44" t="s">
        <v>155</v>
      </c>
      <c r="C13" s="46">
        <v>1126</v>
      </c>
      <c r="D13" s="46">
        <v>1126</v>
      </c>
      <c r="E13" s="46">
        <v>1126</v>
      </c>
      <c r="F13" s="46">
        <v>1126</v>
      </c>
      <c r="G13" s="42">
        <v>1126</v>
      </c>
      <c r="H13" s="42">
        <v>1126</v>
      </c>
      <c r="I13" s="46">
        <v>1126</v>
      </c>
      <c r="J13" s="42">
        <v>1126</v>
      </c>
      <c r="K13" s="42">
        <v>1126</v>
      </c>
      <c r="L13" s="42">
        <v>1126</v>
      </c>
      <c r="M13" s="46">
        <v>1126</v>
      </c>
    </row>
    <row r="14" spans="1:13" ht="39" customHeight="1" x14ac:dyDescent="0.3">
      <c r="A14" s="54" t="s">
        <v>154</v>
      </c>
      <c r="B14" s="44" t="s">
        <v>153</v>
      </c>
      <c r="C14" s="46">
        <v>450</v>
      </c>
      <c r="D14" s="46">
        <v>450</v>
      </c>
      <c r="E14" s="46">
        <v>450</v>
      </c>
      <c r="F14" s="46">
        <v>450</v>
      </c>
      <c r="G14" s="42">
        <v>450</v>
      </c>
      <c r="H14" s="42">
        <v>450</v>
      </c>
      <c r="I14" s="28">
        <v>450</v>
      </c>
      <c r="J14" s="42">
        <v>450</v>
      </c>
      <c r="K14" s="42">
        <v>450</v>
      </c>
      <c r="L14" s="42">
        <v>450</v>
      </c>
      <c r="M14" s="46">
        <v>450</v>
      </c>
    </row>
    <row r="15" spans="1:13" x14ac:dyDescent="0.3">
      <c r="A15" s="54" t="s">
        <v>152</v>
      </c>
      <c r="B15" s="44" t="s">
        <v>151</v>
      </c>
      <c r="C15" s="46">
        <f t="shared" ref="C15:M15" si="4">C16+C17</f>
        <v>3000</v>
      </c>
      <c r="D15" s="46">
        <f t="shared" si="4"/>
        <v>3078.3820000000001</v>
      </c>
      <c r="E15" s="46">
        <f t="shared" si="4"/>
        <v>3078.3820000000001</v>
      </c>
      <c r="F15" s="46">
        <f t="shared" si="4"/>
        <v>3078.3820000000001</v>
      </c>
      <c r="G15" s="42">
        <f t="shared" si="4"/>
        <v>3078.3820000000001</v>
      </c>
      <c r="H15" s="42">
        <f t="shared" si="4"/>
        <v>3078.3820000000001</v>
      </c>
      <c r="I15" s="46">
        <f t="shared" si="4"/>
        <v>3078.3820000000001</v>
      </c>
      <c r="J15" s="42">
        <f t="shared" si="4"/>
        <v>3078.3820000000001</v>
      </c>
      <c r="K15" s="42">
        <f t="shared" si="4"/>
        <v>3078.3820000000001</v>
      </c>
      <c r="L15" s="42">
        <f t="shared" si="4"/>
        <v>3078.3820000000001</v>
      </c>
      <c r="M15" s="46">
        <f t="shared" si="4"/>
        <v>2650</v>
      </c>
    </row>
    <row r="16" spans="1:13" ht="41.25" customHeight="1" x14ac:dyDescent="0.3">
      <c r="A16" s="54" t="s">
        <v>150</v>
      </c>
      <c r="B16" s="44" t="s">
        <v>149</v>
      </c>
      <c r="C16" s="46">
        <v>3000</v>
      </c>
      <c r="D16" s="46">
        <v>3078.3820000000001</v>
      </c>
      <c r="E16" s="46">
        <v>3078.3820000000001</v>
      </c>
      <c r="F16" s="46">
        <v>3078.3820000000001</v>
      </c>
      <c r="G16" s="42">
        <v>3078.3820000000001</v>
      </c>
      <c r="H16" s="42">
        <v>3078.3820000000001</v>
      </c>
      <c r="I16" s="42">
        <v>3078.3820000000001</v>
      </c>
      <c r="J16" s="42">
        <v>3078.3820000000001</v>
      </c>
      <c r="K16" s="42">
        <v>3078.3820000000001</v>
      </c>
      <c r="L16" s="42">
        <v>3078.3820000000001</v>
      </c>
      <c r="M16" s="46">
        <v>2617.6999999999998</v>
      </c>
    </row>
    <row r="17" spans="1:13" ht="37.5" x14ac:dyDescent="0.3">
      <c r="A17" s="54" t="s">
        <v>213</v>
      </c>
      <c r="B17" s="44" t="s">
        <v>212</v>
      </c>
      <c r="C17" s="46">
        <v>0</v>
      </c>
      <c r="D17" s="46">
        <v>0</v>
      </c>
      <c r="E17" s="46">
        <v>0</v>
      </c>
      <c r="F17" s="46">
        <v>0</v>
      </c>
      <c r="G17" s="42">
        <v>0</v>
      </c>
      <c r="H17" s="42">
        <v>0</v>
      </c>
      <c r="I17" s="46">
        <v>0</v>
      </c>
      <c r="J17" s="42">
        <v>0</v>
      </c>
      <c r="K17" s="42">
        <v>0</v>
      </c>
      <c r="L17" s="42">
        <v>0</v>
      </c>
      <c r="M17" s="46">
        <v>32.299999999999997</v>
      </c>
    </row>
    <row r="18" spans="1:13" ht="36" customHeight="1" x14ac:dyDescent="0.3">
      <c r="A18" s="54" t="s">
        <v>148</v>
      </c>
      <c r="B18" s="3" t="s">
        <v>147</v>
      </c>
      <c r="C18" s="46">
        <f t="shared" ref="C18:M18" si="5">SUM(C19:C21)</f>
        <v>14203</v>
      </c>
      <c r="D18" s="46">
        <f t="shared" si="5"/>
        <v>14203</v>
      </c>
      <c r="E18" s="46">
        <f t="shared" si="5"/>
        <v>14203</v>
      </c>
      <c r="F18" s="46">
        <f t="shared" si="5"/>
        <v>14203</v>
      </c>
      <c r="G18" s="42">
        <f t="shared" si="5"/>
        <v>14203</v>
      </c>
      <c r="H18" s="42">
        <f t="shared" si="5"/>
        <v>15993.487999999999</v>
      </c>
      <c r="I18" s="46">
        <f t="shared" si="5"/>
        <v>15993.487999999999</v>
      </c>
      <c r="J18" s="42">
        <f t="shared" si="5"/>
        <v>15993.487999999999</v>
      </c>
      <c r="K18" s="42">
        <f t="shared" si="5"/>
        <v>15993.487999999999</v>
      </c>
      <c r="L18" s="42">
        <f t="shared" si="5"/>
        <v>15993.487999999999</v>
      </c>
      <c r="M18" s="46">
        <f t="shared" si="5"/>
        <v>16733.488000000001</v>
      </c>
    </row>
    <row r="19" spans="1:13" ht="101.25" customHeight="1" x14ac:dyDescent="0.3">
      <c r="A19" s="54" t="s">
        <v>146</v>
      </c>
      <c r="B19" s="44" t="s">
        <v>145</v>
      </c>
      <c r="C19" s="46">
        <v>10150</v>
      </c>
      <c r="D19" s="46">
        <v>10150</v>
      </c>
      <c r="E19" s="46">
        <v>10150</v>
      </c>
      <c r="F19" s="46">
        <v>10150</v>
      </c>
      <c r="G19" s="42">
        <v>10150</v>
      </c>
      <c r="H19" s="42">
        <v>10150</v>
      </c>
      <c r="I19" s="46">
        <v>10150</v>
      </c>
      <c r="J19" s="42">
        <v>10150</v>
      </c>
      <c r="K19" s="42">
        <v>10150</v>
      </c>
      <c r="L19" s="42">
        <v>10150</v>
      </c>
      <c r="M19" s="46">
        <v>10150</v>
      </c>
    </row>
    <row r="20" spans="1:13" ht="50.25" customHeight="1" x14ac:dyDescent="0.3">
      <c r="A20" s="54" t="s">
        <v>144</v>
      </c>
      <c r="B20" s="44" t="s">
        <v>143</v>
      </c>
      <c r="C20" s="42">
        <v>1853</v>
      </c>
      <c r="D20" s="42">
        <v>1853</v>
      </c>
      <c r="E20" s="42">
        <v>1853</v>
      </c>
      <c r="F20" s="42">
        <v>1853</v>
      </c>
      <c r="G20" s="42">
        <v>1853</v>
      </c>
      <c r="H20" s="42">
        <v>1853</v>
      </c>
      <c r="I20" s="42">
        <v>1853</v>
      </c>
      <c r="J20" s="42">
        <v>1853</v>
      </c>
      <c r="K20" s="42">
        <v>1853</v>
      </c>
      <c r="L20" s="42">
        <v>1853</v>
      </c>
      <c r="M20" s="42">
        <v>2193</v>
      </c>
    </row>
    <row r="21" spans="1:13" ht="93.75" x14ac:dyDescent="0.3">
      <c r="A21" s="54" t="s">
        <v>142</v>
      </c>
      <c r="B21" s="44" t="s">
        <v>141</v>
      </c>
      <c r="C21" s="46">
        <v>2200</v>
      </c>
      <c r="D21" s="46">
        <v>2200</v>
      </c>
      <c r="E21" s="46">
        <v>2200</v>
      </c>
      <c r="F21" s="46">
        <v>2200</v>
      </c>
      <c r="G21" s="42">
        <v>2200</v>
      </c>
      <c r="H21" s="42">
        <v>3990.4879999999998</v>
      </c>
      <c r="I21" s="42">
        <v>3990.4879999999998</v>
      </c>
      <c r="J21" s="42">
        <v>3990.4879999999998</v>
      </c>
      <c r="K21" s="42">
        <v>3990.4879999999998</v>
      </c>
      <c r="L21" s="42">
        <v>3990.4879999999998</v>
      </c>
      <c r="M21" s="46">
        <v>4390.4880000000003</v>
      </c>
    </row>
    <row r="22" spans="1:13" ht="24" customHeight="1" x14ac:dyDescent="0.3">
      <c r="A22" s="54" t="s">
        <v>140</v>
      </c>
      <c r="B22" s="3" t="s">
        <v>139</v>
      </c>
      <c r="C22" s="46">
        <f t="shared" ref="C22:M22" si="6">SUM(C23:C23)</f>
        <v>200</v>
      </c>
      <c r="D22" s="46">
        <f t="shared" si="6"/>
        <v>200</v>
      </c>
      <c r="E22" s="46">
        <f t="shared" si="6"/>
        <v>200</v>
      </c>
      <c r="F22" s="46">
        <f t="shared" si="6"/>
        <v>200</v>
      </c>
      <c r="G22" s="42">
        <f t="shared" si="6"/>
        <v>200</v>
      </c>
      <c r="H22" s="42">
        <f t="shared" si="6"/>
        <v>200</v>
      </c>
      <c r="I22" s="46">
        <f t="shared" si="6"/>
        <v>200</v>
      </c>
      <c r="J22" s="42">
        <f t="shared" si="6"/>
        <v>200</v>
      </c>
      <c r="K22" s="42">
        <f t="shared" si="6"/>
        <v>200</v>
      </c>
      <c r="L22" s="42">
        <f t="shared" si="6"/>
        <v>200</v>
      </c>
      <c r="M22" s="46">
        <f t="shared" si="6"/>
        <v>200</v>
      </c>
    </row>
    <row r="23" spans="1:13" x14ac:dyDescent="0.3">
      <c r="A23" s="54" t="s">
        <v>138</v>
      </c>
      <c r="B23" s="44" t="s">
        <v>137</v>
      </c>
      <c r="C23" s="46">
        <v>200</v>
      </c>
      <c r="D23" s="46">
        <v>200</v>
      </c>
      <c r="E23" s="46">
        <v>200</v>
      </c>
      <c r="F23" s="46">
        <v>200</v>
      </c>
      <c r="G23" s="42">
        <v>200</v>
      </c>
      <c r="H23" s="42">
        <v>200</v>
      </c>
      <c r="I23" s="46">
        <v>200</v>
      </c>
      <c r="J23" s="42">
        <v>200</v>
      </c>
      <c r="K23" s="42">
        <v>200</v>
      </c>
      <c r="L23" s="42">
        <v>200</v>
      </c>
      <c r="M23" s="46">
        <v>200</v>
      </c>
    </row>
    <row r="24" spans="1:13" ht="37.5" x14ac:dyDescent="0.3">
      <c r="A24" s="54" t="s">
        <v>136</v>
      </c>
      <c r="B24" s="44" t="s">
        <v>135</v>
      </c>
      <c r="C24" s="46">
        <f t="shared" ref="C24:M24" si="7">C25</f>
        <v>744</v>
      </c>
      <c r="D24" s="46">
        <f t="shared" si="7"/>
        <v>744</v>
      </c>
      <c r="E24" s="46">
        <f t="shared" si="7"/>
        <v>744</v>
      </c>
      <c r="F24" s="46">
        <f t="shared" si="7"/>
        <v>744</v>
      </c>
      <c r="G24" s="42">
        <f t="shared" si="7"/>
        <v>744</v>
      </c>
      <c r="H24" s="42">
        <f t="shared" si="7"/>
        <v>744</v>
      </c>
      <c r="I24" s="46">
        <f t="shared" si="7"/>
        <v>744</v>
      </c>
      <c r="J24" s="42">
        <f t="shared" si="7"/>
        <v>744</v>
      </c>
      <c r="K24" s="42">
        <f t="shared" si="7"/>
        <v>744</v>
      </c>
      <c r="L24" s="42">
        <f t="shared" si="7"/>
        <v>744</v>
      </c>
      <c r="M24" s="46">
        <f t="shared" si="7"/>
        <v>744</v>
      </c>
    </row>
    <row r="25" spans="1:13" ht="44.25" customHeight="1" x14ac:dyDescent="0.3">
      <c r="A25" s="54" t="s">
        <v>134</v>
      </c>
      <c r="B25" s="44" t="s">
        <v>133</v>
      </c>
      <c r="C25" s="46">
        <v>744</v>
      </c>
      <c r="D25" s="46">
        <v>744</v>
      </c>
      <c r="E25" s="46">
        <v>744</v>
      </c>
      <c r="F25" s="46">
        <v>744</v>
      </c>
      <c r="G25" s="42">
        <v>744</v>
      </c>
      <c r="H25" s="42">
        <v>744</v>
      </c>
      <c r="I25" s="46">
        <v>744</v>
      </c>
      <c r="J25" s="42">
        <v>744</v>
      </c>
      <c r="K25" s="42">
        <v>744</v>
      </c>
      <c r="L25" s="42">
        <v>744</v>
      </c>
      <c r="M25" s="46">
        <v>744</v>
      </c>
    </row>
    <row r="26" spans="1:13" ht="37.5" x14ac:dyDescent="0.3">
      <c r="A26" s="54" t="s">
        <v>132</v>
      </c>
      <c r="B26" s="44" t="s">
        <v>131</v>
      </c>
      <c r="C26" s="46">
        <f t="shared" ref="C26:M26" si="8">C27+C28+C29</f>
        <v>1600</v>
      </c>
      <c r="D26" s="46">
        <f t="shared" si="8"/>
        <v>1600</v>
      </c>
      <c r="E26" s="46">
        <f t="shared" si="8"/>
        <v>34261.326999999997</v>
      </c>
      <c r="F26" s="46">
        <f t="shared" si="8"/>
        <v>34261.326999999997</v>
      </c>
      <c r="G26" s="42">
        <f t="shared" si="8"/>
        <v>1600</v>
      </c>
      <c r="H26" s="42">
        <f t="shared" si="8"/>
        <v>1600</v>
      </c>
      <c r="I26" s="46">
        <f t="shared" si="8"/>
        <v>1600</v>
      </c>
      <c r="J26" s="42">
        <f t="shared" si="8"/>
        <v>1803</v>
      </c>
      <c r="K26" s="42">
        <f t="shared" si="8"/>
        <v>1803</v>
      </c>
      <c r="L26" s="42">
        <f t="shared" si="8"/>
        <v>1803</v>
      </c>
      <c r="M26" s="46">
        <f t="shared" si="8"/>
        <v>3311.1379999999999</v>
      </c>
    </row>
    <row r="27" spans="1:13" ht="92.25" customHeight="1" x14ac:dyDescent="0.3">
      <c r="A27" s="54" t="s">
        <v>130</v>
      </c>
      <c r="B27" s="47" t="s">
        <v>129</v>
      </c>
      <c r="C27" s="46">
        <v>1000</v>
      </c>
      <c r="D27" s="46">
        <v>1000</v>
      </c>
      <c r="E27" s="46">
        <v>13661.326999999999</v>
      </c>
      <c r="F27" s="46">
        <v>13661.326999999999</v>
      </c>
      <c r="G27" s="42">
        <v>1000</v>
      </c>
      <c r="H27" s="42">
        <v>1000</v>
      </c>
      <c r="I27" s="42">
        <v>1000</v>
      </c>
      <c r="J27" s="42">
        <v>1000</v>
      </c>
      <c r="K27" s="42">
        <v>1000</v>
      </c>
      <c r="L27" s="42">
        <v>1000</v>
      </c>
      <c r="M27" s="46">
        <v>0</v>
      </c>
    </row>
    <row r="28" spans="1:13" ht="92.25" customHeight="1" x14ac:dyDescent="0.3">
      <c r="A28" s="54" t="s">
        <v>128</v>
      </c>
      <c r="B28" s="47" t="s">
        <v>127</v>
      </c>
      <c r="C28" s="46">
        <v>0</v>
      </c>
      <c r="D28" s="46">
        <v>0</v>
      </c>
      <c r="E28" s="46">
        <v>0</v>
      </c>
      <c r="F28" s="46">
        <v>0</v>
      </c>
      <c r="G28" s="42">
        <v>0</v>
      </c>
      <c r="H28" s="42">
        <v>0</v>
      </c>
      <c r="I28" s="46">
        <v>0</v>
      </c>
      <c r="J28" s="42">
        <v>0</v>
      </c>
      <c r="K28" s="42">
        <v>0</v>
      </c>
      <c r="L28" s="42">
        <v>0</v>
      </c>
      <c r="M28" s="46">
        <v>275.63799999999998</v>
      </c>
    </row>
    <row r="29" spans="1:13" ht="64.5" customHeight="1" x14ac:dyDescent="0.3">
      <c r="A29" s="54" t="s">
        <v>126</v>
      </c>
      <c r="B29" s="44" t="s">
        <v>125</v>
      </c>
      <c r="C29" s="46">
        <v>600</v>
      </c>
      <c r="D29" s="46">
        <v>600</v>
      </c>
      <c r="E29" s="46">
        <v>20600</v>
      </c>
      <c r="F29" s="46">
        <v>20600</v>
      </c>
      <c r="G29" s="42">
        <v>600</v>
      </c>
      <c r="H29" s="42">
        <v>600</v>
      </c>
      <c r="I29" s="42">
        <v>600</v>
      </c>
      <c r="J29" s="42">
        <v>803</v>
      </c>
      <c r="K29" s="42">
        <v>803</v>
      </c>
      <c r="L29" s="42">
        <v>803</v>
      </c>
      <c r="M29" s="46">
        <v>3035.5</v>
      </c>
    </row>
    <row r="30" spans="1:13" ht="51" customHeight="1" x14ac:dyDescent="0.3">
      <c r="A30" s="54" t="s">
        <v>124</v>
      </c>
      <c r="B30" s="3" t="s">
        <v>123</v>
      </c>
      <c r="C30" s="42">
        <f>C31+C32+C33+C34</f>
        <v>600</v>
      </c>
      <c r="D30" s="42">
        <f>D31+D32+E33+D34</f>
        <v>600</v>
      </c>
      <c r="E30" s="42">
        <f t="shared" ref="E30:M30" si="9">E31+E32+E33+E34</f>
        <v>600</v>
      </c>
      <c r="F30" s="42">
        <f t="shared" si="9"/>
        <v>600</v>
      </c>
      <c r="G30" s="42">
        <f t="shared" si="9"/>
        <v>600</v>
      </c>
      <c r="H30" s="42">
        <f t="shared" si="9"/>
        <v>600</v>
      </c>
      <c r="I30" s="42">
        <f t="shared" si="9"/>
        <v>600</v>
      </c>
      <c r="J30" s="42">
        <f t="shared" si="9"/>
        <v>600</v>
      </c>
      <c r="K30" s="42">
        <f t="shared" si="9"/>
        <v>600</v>
      </c>
      <c r="L30" s="42">
        <f t="shared" si="9"/>
        <v>600</v>
      </c>
      <c r="M30" s="42">
        <f t="shared" si="9"/>
        <v>1160</v>
      </c>
    </row>
    <row r="31" spans="1:13" ht="37.5" hidden="1" outlineLevel="1" x14ac:dyDescent="0.3">
      <c r="A31" s="54" t="s">
        <v>211</v>
      </c>
      <c r="B31" s="40" t="s">
        <v>210</v>
      </c>
      <c r="C31" s="37">
        <v>350</v>
      </c>
      <c r="D31" s="37">
        <v>350</v>
      </c>
      <c r="E31" s="37">
        <v>350</v>
      </c>
      <c r="F31" s="37">
        <v>350</v>
      </c>
      <c r="G31" s="37">
        <v>350</v>
      </c>
      <c r="H31" s="37">
        <v>350</v>
      </c>
      <c r="I31" s="37">
        <v>350</v>
      </c>
      <c r="J31" s="37">
        <v>350</v>
      </c>
      <c r="K31" s="37">
        <v>350</v>
      </c>
      <c r="L31" s="37">
        <v>350</v>
      </c>
      <c r="M31" s="37">
        <v>150</v>
      </c>
    </row>
    <row r="32" spans="1:13" ht="93.75" hidden="1" outlineLevel="1" x14ac:dyDescent="0.3">
      <c r="A32" s="54" t="s">
        <v>209</v>
      </c>
      <c r="B32" s="40" t="s">
        <v>208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>
        <v>73</v>
      </c>
    </row>
    <row r="33" spans="1:13" ht="75.75" hidden="1" customHeight="1" outlineLevel="1" x14ac:dyDescent="0.3">
      <c r="A33" s="54" t="s">
        <v>207</v>
      </c>
      <c r="B33" s="40" t="s">
        <v>206</v>
      </c>
      <c r="C33" s="37">
        <v>250</v>
      </c>
      <c r="D33" s="37">
        <v>250</v>
      </c>
      <c r="E33" s="37">
        <v>250</v>
      </c>
      <c r="F33" s="37">
        <v>250</v>
      </c>
      <c r="G33" s="37">
        <v>250</v>
      </c>
      <c r="H33" s="37">
        <v>250</v>
      </c>
      <c r="I33" s="37">
        <v>250</v>
      </c>
      <c r="J33" s="37">
        <v>250</v>
      </c>
      <c r="K33" s="37">
        <v>250</v>
      </c>
      <c r="L33" s="37">
        <v>250</v>
      </c>
      <c r="M33" s="37">
        <v>180</v>
      </c>
    </row>
    <row r="34" spans="1:13" ht="22.5" hidden="1" customHeight="1" outlineLevel="1" x14ac:dyDescent="0.3">
      <c r="A34" s="54" t="s">
        <v>205</v>
      </c>
      <c r="B34" s="40" t="s">
        <v>204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>
        <v>757</v>
      </c>
    </row>
    <row r="35" spans="1:13" s="55" customFormat="1" ht="20.25" customHeight="1" collapsed="1" x14ac:dyDescent="0.3">
      <c r="A35" s="80" t="s">
        <v>122</v>
      </c>
      <c r="B35" s="81" t="s">
        <v>121</v>
      </c>
      <c r="C35" s="41">
        <f t="shared" ref="C35:M35" si="10">C36</f>
        <v>419281.08800000005</v>
      </c>
      <c r="D35" s="41">
        <f t="shared" si="10"/>
        <v>419281.08800000005</v>
      </c>
      <c r="E35" s="41">
        <f t="shared" si="10"/>
        <v>419281.08800000005</v>
      </c>
      <c r="F35" s="41">
        <f t="shared" si="10"/>
        <v>418017.11200000002</v>
      </c>
      <c r="G35" s="41">
        <f t="shared" si="10"/>
        <v>445220.71799999999</v>
      </c>
      <c r="H35" s="41">
        <f t="shared" si="10"/>
        <v>473464.08600000001</v>
      </c>
      <c r="I35" s="41">
        <f t="shared" si="10"/>
        <v>507366.08600000001</v>
      </c>
      <c r="J35" s="41">
        <f t="shared" si="10"/>
        <v>508300.23700000002</v>
      </c>
      <c r="K35" s="41">
        <f t="shared" si="10"/>
        <v>516394.32300000003</v>
      </c>
      <c r="L35" s="41">
        <f t="shared" si="10"/>
        <v>527509.81000000006</v>
      </c>
      <c r="M35" s="41">
        <f t="shared" si="10"/>
        <v>559920.80499999993</v>
      </c>
    </row>
    <row r="36" spans="1:13" ht="38.25" customHeight="1" x14ac:dyDescent="0.3">
      <c r="A36" s="80" t="s">
        <v>120</v>
      </c>
      <c r="B36" s="38" t="s">
        <v>119</v>
      </c>
      <c r="C36" s="37">
        <f>C37+C40+C43</f>
        <v>419281.08800000005</v>
      </c>
      <c r="D36" s="37">
        <f>D37+D40+D43</f>
        <v>419281.08800000005</v>
      </c>
      <c r="E36" s="37">
        <f>E37+E40+E43</f>
        <v>419281.08800000005</v>
      </c>
      <c r="F36" s="37">
        <f>F37+F40+F43</f>
        <v>418017.11200000002</v>
      </c>
      <c r="G36" s="37">
        <f>G37+G40+G43</f>
        <v>445220.71799999999</v>
      </c>
      <c r="H36" s="37">
        <f t="shared" ref="H36:M36" si="11">H37+H40+H43+H51</f>
        <v>473464.08600000001</v>
      </c>
      <c r="I36" s="37">
        <f t="shared" si="11"/>
        <v>507366.08600000001</v>
      </c>
      <c r="J36" s="37">
        <f t="shared" si="11"/>
        <v>508300.23700000002</v>
      </c>
      <c r="K36" s="37">
        <f t="shared" si="11"/>
        <v>516394.32300000003</v>
      </c>
      <c r="L36" s="37">
        <f t="shared" si="11"/>
        <v>527509.81000000006</v>
      </c>
      <c r="M36" s="37">
        <f t="shared" si="11"/>
        <v>559920.80499999993</v>
      </c>
    </row>
    <row r="37" spans="1:13" ht="25.15" customHeight="1" x14ac:dyDescent="0.3">
      <c r="A37" s="54" t="s">
        <v>118</v>
      </c>
      <c r="B37" s="40" t="s">
        <v>117</v>
      </c>
      <c r="C37" s="37">
        <f t="shared" ref="C37:M37" si="12">C38+C39</f>
        <v>6169.9709999999995</v>
      </c>
      <c r="D37" s="37">
        <f t="shared" si="12"/>
        <v>6169.9709999999995</v>
      </c>
      <c r="E37" s="37">
        <f t="shared" si="12"/>
        <v>6169.9709999999995</v>
      </c>
      <c r="F37" s="37">
        <f t="shared" si="12"/>
        <v>6169.9709999999995</v>
      </c>
      <c r="G37" s="37">
        <f t="shared" si="12"/>
        <v>6169.9709999999995</v>
      </c>
      <c r="H37" s="37">
        <f t="shared" si="12"/>
        <v>31721.144</v>
      </c>
      <c r="I37" s="37">
        <f t="shared" si="12"/>
        <v>65623.144</v>
      </c>
      <c r="J37" s="37">
        <f t="shared" si="12"/>
        <v>66268.144</v>
      </c>
      <c r="K37" s="37">
        <f t="shared" si="12"/>
        <v>74642.358999999997</v>
      </c>
      <c r="L37" s="37">
        <f t="shared" si="12"/>
        <v>77836.548999999999</v>
      </c>
      <c r="M37" s="37">
        <f t="shared" si="12"/>
        <v>94671.981</v>
      </c>
    </row>
    <row r="38" spans="1:13" ht="38.25" customHeight="1" x14ac:dyDescent="0.3">
      <c r="A38" s="54" t="s">
        <v>116</v>
      </c>
      <c r="B38" s="40" t="s">
        <v>115</v>
      </c>
      <c r="C38" s="37">
        <v>6169.9709999999995</v>
      </c>
      <c r="D38" s="37">
        <v>6169.9709999999995</v>
      </c>
      <c r="E38" s="37">
        <v>6169.9709999999995</v>
      </c>
      <c r="F38" s="37">
        <v>6169.9709999999995</v>
      </c>
      <c r="G38" s="37">
        <v>6169.9709999999995</v>
      </c>
      <c r="H38" s="37">
        <v>31721.144</v>
      </c>
      <c r="I38" s="37">
        <v>65623.144</v>
      </c>
      <c r="J38" s="37">
        <v>65623.144</v>
      </c>
      <c r="K38" s="37">
        <v>73999.233999999997</v>
      </c>
      <c r="L38" s="37">
        <v>77193.423999999999</v>
      </c>
      <c r="M38" s="37">
        <v>94028.854999999996</v>
      </c>
    </row>
    <row r="39" spans="1:13" ht="117" customHeight="1" x14ac:dyDescent="0.3">
      <c r="A39" s="54" t="s">
        <v>203</v>
      </c>
      <c r="B39" s="40" t="s">
        <v>202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645</v>
      </c>
      <c r="K39" s="37">
        <v>643.125</v>
      </c>
      <c r="L39" s="37">
        <v>643.125</v>
      </c>
      <c r="M39" s="37">
        <v>643.12599999999998</v>
      </c>
    </row>
    <row r="40" spans="1:13" ht="38.25" customHeight="1" x14ac:dyDescent="0.3">
      <c r="A40" s="54" t="s">
        <v>114</v>
      </c>
      <c r="B40" s="40" t="s">
        <v>113</v>
      </c>
      <c r="C40" s="37">
        <f t="shared" ref="C40:M40" si="13">C41+C42</f>
        <v>46257.747000000003</v>
      </c>
      <c r="D40" s="37">
        <f t="shared" si="13"/>
        <v>46257.747000000003</v>
      </c>
      <c r="E40" s="37">
        <f t="shared" si="13"/>
        <v>46257.747000000003</v>
      </c>
      <c r="F40" s="37">
        <f t="shared" si="13"/>
        <v>46257.747000000003</v>
      </c>
      <c r="G40" s="37">
        <f t="shared" si="13"/>
        <v>73061.262000000002</v>
      </c>
      <c r="H40" s="37">
        <f t="shared" si="13"/>
        <v>73061.262000000002</v>
      </c>
      <c r="I40" s="37">
        <f t="shared" si="13"/>
        <v>73061.262000000002</v>
      </c>
      <c r="J40" s="37">
        <f t="shared" si="13"/>
        <v>69283.578999999998</v>
      </c>
      <c r="K40" s="37">
        <f t="shared" si="13"/>
        <v>68661.407999999996</v>
      </c>
      <c r="L40" s="37">
        <f t="shared" si="13"/>
        <v>65197.43</v>
      </c>
      <c r="M40" s="37">
        <f t="shared" si="13"/>
        <v>89910.714999999997</v>
      </c>
    </row>
    <row r="41" spans="1:13" ht="42.75" customHeight="1" x14ac:dyDescent="0.3">
      <c r="A41" s="54" t="s">
        <v>201</v>
      </c>
      <c r="B41" s="45" t="s">
        <v>200</v>
      </c>
      <c r="C41" s="37">
        <v>0</v>
      </c>
      <c r="D41" s="37">
        <v>0</v>
      </c>
      <c r="E41" s="37">
        <v>0</v>
      </c>
      <c r="F41" s="37">
        <v>0</v>
      </c>
      <c r="G41" s="37">
        <v>32661.327000000001</v>
      </c>
      <c r="H41" s="37">
        <v>32661.327000000001</v>
      </c>
      <c r="I41" s="37">
        <v>32661.327000000001</v>
      </c>
      <c r="J41" s="37">
        <v>32661.327000000001</v>
      </c>
      <c r="K41" s="37">
        <v>32661.327000000001</v>
      </c>
      <c r="L41" s="37">
        <v>32661.327000000001</v>
      </c>
      <c r="M41" s="37">
        <v>32661.327000000001</v>
      </c>
    </row>
    <row r="42" spans="1:13" ht="20.25" customHeight="1" x14ac:dyDescent="0.3">
      <c r="A42" s="54" t="s">
        <v>112</v>
      </c>
      <c r="B42" s="40" t="s">
        <v>111</v>
      </c>
      <c r="C42" s="37">
        <v>46257.747000000003</v>
      </c>
      <c r="D42" s="37">
        <v>46257.747000000003</v>
      </c>
      <c r="E42" s="37">
        <v>46257.747000000003</v>
      </c>
      <c r="F42" s="37">
        <v>46257.747000000003</v>
      </c>
      <c r="G42" s="37">
        <v>40399.934999999998</v>
      </c>
      <c r="H42" s="37">
        <v>40399.934999999998</v>
      </c>
      <c r="I42" s="37">
        <v>40399.934999999998</v>
      </c>
      <c r="J42" s="37">
        <v>36622.252</v>
      </c>
      <c r="K42" s="37">
        <v>36000.080999999998</v>
      </c>
      <c r="L42" s="37">
        <v>32536.102999999999</v>
      </c>
      <c r="M42" s="37">
        <v>57249.387999999999</v>
      </c>
    </row>
    <row r="43" spans="1:13" ht="18.75" customHeight="1" x14ac:dyDescent="0.3">
      <c r="A43" s="54" t="s">
        <v>110</v>
      </c>
      <c r="B43" s="40" t="s">
        <v>109</v>
      </c>
      <c r="C43" s="37">
        <f t="shared" ref="C43:M43" si="14">C44+C45+C46+C47+C48+C49+C50</f>
        <v>366853.37000000005</v>
      </c>
      <c r="D43" s="37">
        <f t="shared" si="14"/>
        <v>366853.37000000005</v>
      </c>
      <c r="E43" s="37">
        <f t="shared" si="14"/>
        <v>366853.37000000005</v>
      </c>
      <c r="F43" s="37">
        <f t="shared" si="14"/>
        <v>365589.39400000003</v>
      </c>
      <c r="G43" s="37">
        <f t="shared" si="14"/>
        <v>365989.48499999999</v>
      </c>
      <c r="H43" s="37">
        <f t="shared" si="14"/>
        <v>365989.48499999999</v>
      </c>
      <c r="I43" s="37">
        <f t="shared" si="14"/>
        <v>365989.48499999999</v>
      </c>
      <c r="J43" s="37">
        <f t="shared" si="14"/>
        <v>370056.31900000002</v>
      </c>
      <c r="K43" s="37">
        <f t="shared" si="14"/>
        <v>370398.36100000003</v>
      </c>
      <c r="L43" s="37">
        <f t="shared" si="14"/>
        <v>374901.47100000002</v>
      </c>
      <c r="M43" s="37">
        <f t="shared" si="14"/>
        <v>365764.52799999999</v>
      </c>
    </row>
    <row r="44" spans="1:13" ht="37.5" x14ac:dyDescent="0.3">
      <c r="A44" s="54" t="s">
        <v>108</v>
      </c>
      <c r="B44" s="40" t="s">
        <v>199</v>
      </c>
      <c r="C44" s="37">
        <v>358250.78600000002</v>
      </c>
      <c r="D44" s="37">
        <v>358250.78600000002</v>
      </c>
      <c r="E44" s="37">
        <v>358250.78600000002</v>
      </c>
      <c r="F44" s="37">
        <v>358250.78600000002</v>
      </c>
      <c r="G44" s="37">
        <v>358650.87699999998</v>
      </c>
      <c r="H44" s="37">
        <v>358650.87699999998</v>
      </c>
      <c r="I44" s="37">
        <v>358650.87699999998</v>
      </c>
      <c r="J44" s="37">
        <v>362717.71100000001</v>
      </c>
      <c r="K44" s="37">
        <v>362717.71100000001</v>
      </c>
      <c r="L44" s="37">
        <v>361956.821</v>
      </c>
      <c r="M44" s="37">
        <v>355083.86499999999</v>
      </c>
    </row>
    <row r="45" spans="1:13" ht="75.75" customHeight="1" x14ac:dyDescent="0.3">
      <c r="A45" s="54" t="s">
        <v>107</v>
      </c>
      <c r="B45" s="45" t="s">
        <v>106</v>
      </c>
      <c r="C45" s="37">
        <v>4146.2910000000002</v>
      </c>
      <c r="D45" s="37">
        <v>4146.2910000000002</v>
      </c>
      <c r="E45" s="37">
        <v>4146.2910000000002</v>
      </c>
      <c r="F45" s="37">
        <v>4146.2910000000002</v>
      </c>
      <c r="G45" s="37">
        <v>4146.2910000000002</v>
      </c>
      <c r="H45" s="37">
        <v>4146.2910000000002</v>
      </c>
      <c r="I45" s="37">
        <v>4146.2910000000002</v>
      </c>
      <c r="J45" s="37">
        <v>4146.2910000000002</v>
      </c>
      <c r="K45" s="37">
        <v>4146.2910000000002</v>
      </c>
      <c r="L45" s="37">
        <v>4146.2910000000002</v>
      </c>
      <c r="M45" s="37">
        <v>1882.3040000000001</v>
      </c>
    </row>
    <row r="46" spans="1:13" ht="56.25" x14ac:dyDescent="0.3">
      <c r="A46" s="54" t="s">
        <v>105</v>
      </c>
      <c r="B46" s="40" t="s">
        <v>198</v>
      </c>
      <c r="C46" s="37">
        <v>1263.9760000000001</v>
      </c>
      <c r="D46" s="37">
        <v>1263.9760000000001</v>
      </c>
      <c r="E46" s="37">
        <v>1263.9760000000001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</row>
    <row r="47" spans="1:13" ht="78" customHeight="1" x14ac:dyDescent="0.3">
      <c r="A47" s="54" t="s">
        <v>104</v>
      </c>
      <c r="B47" s="45" t="s">
        <v>103</v>
      </c>
      <c r="C47" s="37">
        <v>21.463000000000001</v>
      </c>
      <c r="D47" s="37">
        <v>21.463000000000001</v>
      </c>
      <c r="E47" s="37">
        <v>21.463000000000001</v>
      </c>
      <c r="F47" s="37">
        <v>21.463000000000001</v>
      </c>
      <c r="G47" s="37">
        <v>21.463000000000001</v>
      </c>
      <c r="H47" s="37">
        <v>21.463000000000001</v>
      </c>
      <c r="I47" s="37">
        <v>21.463000000000001</v>
      </c>
      <c r="J47" s="37">
        <v>21.463000000000001</v>
      </c>
      <c r="K47" s="37">
        <v>21.463000000000001</v>
      </c>
      <c r="L47" s="37">
        <v>21.463000000000001</v>
      </c>
      <c r="M47" s="37">
        <v>21.463000000000001</v>
      </c>
    </row>
    <row r="48" spans="1:13" ht="56.25" customHeight="1" x14ac:dyDescent="0.3">
      <c r="A48" s="54" t="s">
        <v>197</v>
      </c>
      <c r="B48" s="45" t="s">
        <v>196</v>
      </c>
      <c r="C48" s="37">
        <v>769.86400000000003</v>
      </c>
      <c r="D48" s="37">
        <v>769.86400000000003</v>
      </c>
      <c r="E48" s="37">
        <v>769.86400000000003</v>
      </c>
      <c r="F48" s="37">
        <v>769.86400000000003</v>
      </c>
      <c r="G48" s="37">
        <v>769.86400000000003</v>
      </c>
      <c r="H48" s="37">
        <v>769.86400000000003</v>
      </c>
      <c r="I48" s="37">
        <v>769.86400000000003</v>
      </c>
      <c r="J48" s="37">
        <v>769.86400000000003</v>
      </c>
      <c r="K48" s="37">
        <v>769.86400000000003</v>
      </c>
      <c r="L48" s="37">
        <v>769.86400000000003</v>
      </c>
      <c r="M48" s="37">
        <v>769.86400000000003</v>
      </c>
    </row>
    <row r="49" spans="1:13" ht="78.75" customHeight="1" x14ac:dyDescent="0.3">
      <c r="A49" s="54" t="s">
        <v>195</v>
      </c>
      <c r="B49" s="45" t="s">
        <v>194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5264</v>
      </c>
      <c r="M49" s="37">
        <v>5264</v>
      </c>
    </row>
    <row r="50" spans="1:13" ht="37.5" x14ac:dyDescent="0.3">
      <c r="A50" s="54" t="s">
        <v>102</v>
      </c>
      <c r="B50" s="40" t="s">
        <v>101</v>
      </c>
      <c r="C50" s="37">
        <v>2400.9899999999998</v>
      </c>
      <c r="D50" s="37">
        <v>2400.9899999999998</v>
      </c>
      <c r="E50" s="37">
        <v>2400.9899999999998</v>
      </c>
      <c r="F50" s="37">
        <v>2400.9899999999998</v>
      </c>
      <c r="G50" s="37">
        <v>2400.9899999999998</v>
      </c>
      <c r="H50" s="37">
        <v>2400.9899999999998</v>
      </c>
      <c r="I50" s="37">
        <v>2400.9899999999998</v>
      </c>
      <c r="J50" s="37">
        <v>2400.9899999999998</v>
      </c>
      <c r="K50" s="37">
        <v>2743.0320000000002</v>
      </c>
      <c r="L50" s="37">
        <v>2743.0320000000002</v>
      </c>
      <c r="M50" s="37">
        <v>2743.0320000000002</v>
      </c>
    </row>
    <row r="51" spans="1:13" x14ac:dyDescent="0.3">
      <c r="A51" s="54" t="s">
        <v>193</v>
      </c>
      <c r="B51" s="40" t="s">
        <v>192</v>
      </c>
      <c r="C51" s="37">
        <f t="shared" ref="C51:M51" si="15">C53+C54</f>
        <v>0</v>
      </c>
      <c r="D51" s="37">
        <f t="shared" si="15"/>
        <v>0</v>
      </c>
      <c r="E51" s="37">
        <f t="shared" si="15"/>
        <v>0</v>
      </c>
      <c r="F51" s="37">
        <f t="shared" si="15"/>
        <v>0</v>
      </c>
      <c r="G51" s="37">
        <f t="shared" si="15"/>
        <v>0</v>
      </c>
      <c r="H51" s="37">
        <f t="shared" si="15"/>
        <v>2692.1950000000002</v>
      </c>
      <c r="I51" s="37">
        <f t="shared" si="15"/>
        <v>2692.1950000000002</v>
      </c>
      <c r="J51" s="37">
        <f t="shared" si="15"/>
        <v>2692.1950000000002</v>
      </c>
      <c r="K51" s="37">
        <f t="shared" si="15"/>
        <v>2692.1950000000002</v>
      </c>
      <c r="L51" s="37">
        <f t="shared" si="15"/>
        <v>9574.36</v>
      </c>
      <c r="M51" s="37">
        <f t="shared" si="15"/>
        <v>9573.5810000000001</v>
      </c>
    </row>
    <row r="52" spans="1:13" ht="56.25" x14ac:dyDescent="0.3">
      <c r="A52" s="54" t="s">
        <v>191</v>
      </c>
      <c r="B52" s="40" t="s">
        <v>190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</row>
    <row r="53" spans="1:13" ht="78.75" customHeight="1" x14ac:dyDescent="0.3">
      <c r="A53" s="54" t="s">
        <v>189</v>
      </c>
      <c r="B53" s="39" t="s">
        <v>188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6405.84</v>
      </c>
      <c r="M53" s="37">
        <v>6405.84</v>
      </c>
    </row>
    <row r="54" spans="1:13" ht="38.25" customHeight="1" x14ac:dyDescent="0.3">
      <c r="A54" s="54" t="s">
        <v>187</v>
      </c>
      <c r="B54" s="39" t="s">
        <v>186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2692.1950000000002</v>
      </c>
      <c r="I54" s="37">
        <v>2692.1950000000002</v>
      </c>
      <c r="J54" s="37">
        <v>2692.1950000000002</v>
      </c>
      <c r="K54" s="37">
        <v>2692.1950000000002</v>
      </c>
      <c r="L54" s="37">
        <v>3168.52</v>
      </c>
      <c r="M54" s="37">
        <v>3167.741</v>
      </c>
    </row>
    <row r="55" spans="1:13" ht="54" customHeight="1" x14ac:dyDescent="0.3">
      <c r="A55" s="54" t="s">
        <v>100</v>
      </c>
      <c r="B55" s="38" t="s">
        <v>99</v>
      </c>
      <c r="C55" s="37">
        <f>C56</f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</row>
    <row r="56" spans="1:13" ht="55.9" customHeight="1" x14ac:dyDescent="0.3">
      <c r="A56" s="54" t="s">
        <v>98</v>
      </c>
      <c r="B56" s="38" t="s">
        <v>97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</row>
    <row r="57" spans="1:13" x14ac:dyDescent="0.3">
      <c r="A57" s="36"/>
      <c r="B57" s="35" t="s">
        <v>96</v>
      </c>
      <c r="C57" s="34">
        <f t="shared" ref="C57:M57" si="16">C6+C35</f>
        <v>686087.58799999999</v>
      </c>
      <c r="D57" s="34">
        <f t="shared" si="16"/>
        <v>686165.97</v>
      </c>
      <c r="E57" s="34">
        <f t="shared" si="16"/>
        <v>718827.29700000002</v>
      </c>
      <c r="F57" s="34">
        <f t="shared" si="16"/>
        <v>717563.321</v>
      </c>
      <c r="G57" s="34">
        <f t="shared" si="16"/>
        <v>712105.6</v>
      </c>
      <c r="H57" s="34">
        <f t="shared" si="16"/>
        <v>742139.45600000001</v>
      </c>
      <c r="I57" s="34">
        <f t="shared" si="16"/>
        <v>776041.45600000001</v>
      </c>
      <c r="J57" s="34">
        <f t="shared" si="16"/>
        <v>777178.60700000008</v>
      </c>
      <c r="K57" s="34">
        <f t="shared" si="16"/>
        <v>785272.69299999997</v>
      </c>
      <c r="L57" s="34">
        <f t="shared" si="16"/>
        <v>796388.18</v>
      </c>
      <c r="M57" s="34">
        <f t="shared" si="16"/>
        <v>828799.17499999993</v>
      </c>
    </row>
    <row r="58" spans="1:13" x14ac:dyDescent="0.3">
      <c r="A58" s="33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x14ac:dyDescent="0.3">
      <c r="A59" s="33"/>
      <c r="B59" s="32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</sheetData>
  <mergeCells count="5">
    <mergeCell ref="A2:M2"/>
    <mergeCell ref="A1:M1"/>
    <mergeCell ref="C4:M4"/>
    <mergeCell ref="A4:A5"/>
    <mergeCell ref="B4:B5"/>
  </mergeCells>
  <pageMargins left="0" right="0" top="0.39370078740157483" bottom="0.39370078740157483" header="0.31496062992125984" footer="0.31496062992125984"/>
  <pageSetup paperSize="9" scale="54" orientation="landscape" r:id="rId1"/>
  <rowBreaks count="1" manualBreakCount="1">
    <brk id="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view="pageBreakPreview" zoomScale="73" zoomScaleNormal="100" zoomScaleSheetLayoutView="73" workbookViewId="0">
      <selection activeCell="E17" sqref="E17"/>
    </sheetView>
  </sheetViews>
  <sheetFormatPr defaultRowHeight="18.75" outlineLevelRow="6" x14ac:dyDescent="0.3"/>
  <cols>
    <col min="1" max="1" width="83.5703125" style="10" customWidth="1"/>
    <col min="2" max="2" width="8.42578125" style="10" customWidth="1"/>
    <col min="3" max="3" width="15.140625" style="10" customWidth="1"/>
    <col min="4" max="4" width="7.140625" style="10" customWidth="1"/>
    <col min="5" max="13" width="16" style="22" customWidth="1"/>
    <col min="14" max="14" width="15.5703125" style="10" customWidth="1"/>
    <col min="15" max="17" width="16.7109375" style="10" customWidth="1"/>
    <col min="18" max="18" width="15.5703125" style="65" customWidth="1"/>
    <col min="19" max="267" width="9.140625" style="1"/>
    <col min="268" max="268" width="76.28515625" style="1" customWidth="1"/>
    <col min="269" max="269" width="7.7109375" style="1" customWidth="1"/>
    <col min="270" max="270" width="9.7109375" style="1" customWidth="1"/>
    <col min="271" max="271" width="7.7109375" style="1" customWidth="1"/>
    <col min="272" max="272" width="14.28515625" style="1" customWidth="1"/>
    <col min="273" max="523" width="9.140625" style="1"/>
    <col min="524" max="524" width="76.28515625" style="1" customWidth="1"/>
    <col min="525" max="525" width="7.7109375" style="1" customWidth="1"/>
    <col min="526" max="526" width="9.7109375" style="1" customWidth="1"/>
    <col min="527" max="527" width="7.7109375" style="1" customWidth="1"/>
    <col min="528" max="528" width="14.28515625" style="1" customWidth="1"/>
    <col min="529" max="779" width="9.140625" style="1"/>
    <col min="780" max="780" width="76.28515625" style="1" customWidth="1"/>
    <col min="781" max="781" width="7.7109375" style="1" customWidth="1"/>
    <col min="782" max="782" width="9.7109375" style="1" customWidth="1"/>
    <col min="783" max="783" width="7.7109375" style="1" customWidth="1"/>
    <col min="784" max="784" width="14.28515625" style="1" customWidth="1"/>
    <col min="785" max="1035" width="9.140625" style="1"/>
    <col min="1036" max="1036" width="76.28515625" style="1" customWidth="1"/>
    <col min="1037" max="1037" width="7.7109375" style="1" customWidth="1"/>
    <col min="1038" max="1038" width="9.7109375" style="1" customWidth="1"/>
    <col min="1039" max="1039" width="7.7109375" style="1" customWidth="1"/>
    <col min="1040" max="1040" width="14.28515625" style="1" customWidth="1"/>
    <col min="1041" max="1291" width="9.140625" style="1"/>
    <col min="1292" max="1292" width="76.28515625" style="1" customWidth="1"/>
    <col min="1293" max="1293" width="7.7109375" style="1" customWidth="1"/>
    <col min="1294" max="1294" width="9.7109375" style="1" customWidth="1"/>
    <col min="1295" max="1295" width="7.7109375" style="1" customWidth="1"/>
    <col min="1296" max="1296" width="14.28515625" style="1" customWidth="1"/>
    <col min="1297" max="1547" width="9.140625" style="1"/>
    <col min="1548" max="1548" width="76.28515625" style="1" customWidth="1"/>
    <col min="1549" max="1549" width="7.7109375" style="1" customWidth="1"/>
    <col min="1550" max="1550" width="9.7109375" style="1" customWidth="1"/>
    <col min="1551" max="1551" width="7.7109375" style="1" customWidth="1"/>
    <col min="1552" max="1552" width="14.28515625" style="1" customWidth="1"/>
    <col min="1553" max="1803" width="9.140625" style="1"/>
    <col min="1804" max="1804" width="76.28515625" style="1" customWidth="1"/>
    <col min="1805" max="1805" width="7.7109375" style="1" customWidth="1"/>
    <col min="1806" max="1806" width="9.7109375" style="1" customWidth="1"/>
    <col min="1807" max="1807" width="7.7109375" style="1" customWidth="1"/>
    <col min="1808" max="1808" width="14.28515625" style="1" customWidth="1"/>
    <col min="1809" max="2059" width="9.140625" style="1"/>
    <col min="2060" max="2060" width="76.28515625" style="1" customWidth="1"/>
    <col min="2061" max="2061" width="7.7109375" style="1" customWidth="1"/>
    <col min="2062" max="2062" width="9.7109375" style="1" customWidth="1"/>
    <col min="2063" max="2063" width="7.7109375" style="1" customWidth="1"/>
    <col min="2064" max="2064" width="14.28515625" style="1" customWidth="1"/>
    <col min="2065" max="2315" width="9.140625" style="1"/>
    <col min="2316" max="2316" width="76.28515625" style="1" customWidth="1"/>
    <col min="2317" max="2317" width="7.7109375" style="1" customWidth="1"/>
    <col min="2318" max="2318" width="9.7109375" style="1" customWidth="1"/>
    <col min="2319" max="2319" width="7.7109375" style="1" customWidth="1"/>
    <col min="2320" max="2320" width="14.28515625" style="1" customWidth="1"/>
    <col min="2321" max="2571" width="9.140625" style="1"/>
    <col min="2572" max="2572" width="76.28515625" style="1" customWidth="1"/>
    <col min="2573" max="2573" width="7.7109375" style="1" customWidth="1"/>
    <col min="2574" max="2574" width="9.7109375" style="1" customWidth="1"/>
    <col min="2575" max="2575" width="7.7109375" style="1" customWidth="1"/>
    <col min="2576" max="2576" width="14.28515625" style="1" customWidth="1"/>
    <col min="2577" max="2827" width="9.140625" style="1"/>
    <col min="2828" max="2828" width="76.28515625" style="1" customWidth="1"/>
    <col min="2829" max="2829" width="7.7109375" style="1" customWidth="1"/>
    <col min="2830" max="2830" width="9.7109375" style="1" customWidth="1"/>
    <col min="2831" max="2831" width="7.7109375" style="1" customWidth="1"/>
    <col min="2832" max="2832" width="14.28515625" style="1" customWidth="1"/>
    <col min="2833" max="3083" width="9.140625" style="1"/>
    <col min="3084" max="3084" width="76.28515625" style="1" customWidth="1"/>
    <col min="3085" max="3085" width="7.7109375" style="1" customWidth="1"/>
    <col min="3086" max="3086" width="9.7109375" style="1" customWidth="1"/>
    <col min="3087" max="3087" width="7.7109375" style="1" customWidth="1"/>
    <col min="3088" max="3088" width="14.28515625" style="1" customWidth="1"/>
    <col min="3089" max="3339" width="9.140625" style="1"/>
    <col min="3340" max="3340" width="76.28515625" style="1" customWidth="1"/>
    <col min="3341" max="3341" width="7.7109375" style="1" customWidth="1"/>
    <col min="3342" max="3342" width="9.7109375" style="1" customWidth="1"/>
    <col min="3343" max="3343" width="7.7109375" style="1" customWidth="1"/>
    <col min="3344" max="3344" width="14.28515625" style="1" customWidth="1"/>
    <col min="3345" max="3595" width="9.140625" style="1"/>
    <col min="3596" max="3596" width="76.28515625" style="1" customWidth="1"/>
    <col min="3597" max="3597" width="7.7109375" style="1" customWidth="1"/>
    <col min="3598" max="3598" width="9.7109375" style="1" customWidth="1"/>
    <col min="3599" max="3599" width="7.7109375" style="1" customWidth="1"/>
    <col min="3600" max="3600" width="14.28515625" style="1" customWidth="1"/>
    <col min="3601" max="3851" width="9.140625" style="1"/>
    <col min="3852" max="3852" width="76.28515625" style="1" customWidth="1"/>
    <col min="3853" max="3853" width="7.7109375" style="1" customWidth="1"/>
    <col min="3854" max="3854" width="9.7109375" style="1" customWidth="1"/>
    <col min="3855" max="3855" width="7.7109375" style="1" customWidth="1"/>
    <col min="3856" max="3856" width="14.28515625" style="1" customWidth="1"/>
    <col min="3857" max="4107" width="9.140625" style="1"/>
    <col min="4108" max="4108" width="76.28515625" style="1" customWidth="1"/>
    <col min="4109" max="4109" width="7.7109375" style="1" customWidth="1"/>
    <col min="4110" max="4110" width="9.7109375" style="1" customWidth="1"/>
    <col min="4111" max="4111" width="7.7109375" style="1" customWidth="1"/>
    <col min="4112" max="4112" width="14.28515625" style="1" customWidth="1"/>
    <col min="4113" max="4363" width="9.140625" style="1"/>
    <col min="4364" max="4364" width="76.28515625" style="1" customWidth="1"/>
    <col min="4365" max="4365" width="7.7109375" style="1" customWidth="1"/>
    <col min="4366" max="4366" width="9.7109375" style="1" customWidth="1"/>
    <col min="4367" max="4367" width="7.7109375" style="1" customWidth="1"/>
    <col min="4368" max="4368" width="14.28515625" style="1" customWidth="1"/>
    <col min="4369" max="4619" width="9.140625" style="1"/>
    <col min="4620" max="4620" width="76.28515625" style="1" customWidth="1"/>
    <col min="4621" max="4621" width="7.7109375" style="1" customWidth="1"/>
    <col min="4622" max="4622" width="9.7109375" style="1" customWidth="1"/>
    <col min="4623" max="4623" width="7.7109375" style="1" customWidth="1"/>
    <col min="4624" max="4624" width="14.28515625" style="1" customWidth="1"/>
    <col min="4625" max="4875" width="9.140625" style="1"/>
    <col min="4876" max="4876" width="76.28515625" style="1" customWidth="1"/>
    <col min="4877" max="4877" width="7.7109375" style="1" customWidth="1"/>
    <col min="4878" max="4878" width="9.7109375" style="1" customWidth="1"/>
    <col min="4879" max="4879" width="7.7109375" style="1" customWidth="1"/>
    <col min="4880" max="4880" width="14.28515625" style="1" customWidth="1"/>
    <col min="4881" max="5131" width="9.140625" style="1"/>
    <col min="5132" max="5132" width="76.28515625" style="1" customWidth="1"/>
    <col min="5133" max="5133" width="7.7109375" style="1" customWidth="1"/>
    <col min="5134" max="5134" width="9.7109375" style="1" customWidth="1"/>
    <col min="5135" max="5135" width="7.7109375" style="1" customWidth="1"/>
    <col min="5136" max="5136" width="14.28515625" style="1" customWidth="1"/>
    <col min="5137" max="5387" width="9.140625" style="1"/>
    <col min="5388" max="5388" width="76.28515625" style="1" customWidth="1"/>
    <col min="5389" max="5389" width="7.7109375" style="1" customWidth="1"/>
    <col min="5390" max="5390" width="9.7109375" style="1" customWidth="1"/>
    <col min="5391" max="5391" width="7.7109375" style="1" customWidth="1"/>
    <col min="5392" max="5392" width="14.28515625" style="1" customWidth="1"/>
    <col min="5393" max="5643" width="9.140625" style="1"/>
    <col min="5644" max="5644" width="76.28515625" style="1" customWidth="1"/>
    <col min="5645" max="5645" width="7.7109375" style="1" customWidth="1"/>
    <col min="5646" max="5646" width="9.7109375" style="1" customWidth="1"/>
    <col min="5647" max="5647" width="7.7109375" style="1" customWidth="1"/>
    <col min="5648" max="5648" width="14.28515625" style="1" customWidth="1"/>
    <col min="5649" max="5899" width="9.140625" style="1"/>
    <col min="5900" max="5900" width="76.28515625" style="1" customWidth="1"/>
    <col min="5901" max="5901" width="7.7109375" style="1" customWidth="1"/>
    <col min="5902" max="5902" width="9.7109375" style="1" customWidth="1"/>
    <col min="5903" max="5903" width="7.7109375" style="1" customWidth="1"/>
    <col min="5904" max="5904" width="14.28515625" style="1" customWidth="1"/>
    <col min="5905" max="6155" width="9.140625" style="1"/>
    <col min="6156" max="6156" width="76.28515625" style="1" customWidth="1"/>
    <col min="6157" max="6157" width="7.7109375" style="1" customWidth="1"/>
    <col min="6158" max="6158" width="9.7109375" style="1" customWidth="1"/>
    <col min="6159" max="6159" width="7.7109375" style="1" customWidth="1"/>
    <col min="6160" max="6160" width="14.28515625" style="1" customWidth="1"/>
    <col min="6161" max="6411" width="9.140625" style="1"/>
    <col min="6412" max="6412" width="76.28515625" style="1" customWidth="1"/>
    <col min="6413" max="6413" width="7.7109375" style="1" customWidth="1"/>
    <col min="6414" max="6414" width="9.7109375" style="1" customWidth="1"/>
    <col min="6415" max="6415" width="7.7109375" style="1" customWidth="1"/>
    <col min="6416" max="6416" width="14.28515625" style="1" customWidth="1"/>
    <col min="6417" max="6667" width="9.140625" style="1"/>
    <col min="6668" max="6668" width="76.28515625" style="1" customWidth="1"/>
    <col min="6669" max="6669" width="7.7109375" style="1" customWidth="1"/>
    <col min="6670" max="6670" width="9.7109375" style="1" customWidth="1"/>
    <col min="6671" max="6671" width="7.7109375" style="1" customWidth="1"/>
    <col min="6672" max="6672" width="14.28515625" style="1" customWidth="1"/>
    <col min="6673" max="6923" width="9.140625" style="1"/>
    <col min="6924" max="6924" width="76.28515625" style="1" customWidth="1"/>
    <col min="6925" max="6925" width="7.7109375" style="1" customWidth="1"/>
    <col min="6926" max="6926" width="9.7109375" style="1" customWidth="1"/>
    <col min="6927" max="6927" width="7.7109375" style="1" customWidth="1"/>
    <col min="6928" max="6928" width="14.28515625" style="1" customWidth="1"/>
    <col min="6929" max="7179" width="9.140625" style="1"/>
    <col min="7180" max="7180" width="76.28515625" style="1" customWidth="1"/>
    <col min="7181" max="7181" width="7.7109375" style="1" customWidth="1"/>
    <col min="7182" max="7182" width="9.7109375" style="1" customWidth="1"/>
    <col min="7183" max="7183" width="7.7109375" style="1" customWidth="1"/>
    <col min="7184" max="7184" width="14.28515625" style="1" customWidth="1"/>
    <col min="7185" max="7435" width="9.140625" style="1"/>
    <col min="7436" max="7436" width="76.28515625" style="1" customWidth="1"/>
    <col min="7437" max="7437" width="7.7109375" style="1" customWidth="1"/>
    <col min="7438" max="7438" width="9.7109375" style="1" customWidth="1"/>
    <col min="7439" max="7439" width="7.7109375" style="1" customWidth="1"/>
    <col min="7440" max="7440" width="14.28515625" style="1" customWidth="1"/>
    <col min="7441" max="7691" width="9.140625" style="1"/>
    <col min="7692" max="7692" width="76.28515625" style="1" customWidth="1"/>
    <col min="7693" max="7693" width="7.7109375" style="1" customWidth="1"/>
    <col min="7694" max="7694" width="9.7109375" style="1" customWidth="1"/>
    <col min="7695" max="7695" width="7.7109375" style="1" customWidth="1"/>
    <col min="7696" max="7696" width="14.28515625" style="1" customWidth="1"/>
    <col min="7697" max="7947" width="9.140625" style="1"/>
    <col min="7948" max="7948" width="76.28515625" style="1" customWidth="1"/>
    <col min="7949" max="7949" width="7.7109375" style="1" customWidth="1"/>
    <col min="7950" max="7950" width="9.7109375" style="1" customWidth="1"/>
    <col min="7951" max="7951" width="7.7109375" style="1" customWidth="1"/>
    <col min="7952" max="7952" width="14.28515625" style="1" customWidth="1"/>
    <col min="7953" max="8203" width="9.140625" style="1"/>
    <col min="8204" max="8204" width="76.28515625" style="1" customWidth="1"/>
    <col min="8205" max="8205" width="7.7109375" style="1" customWidth="1"/>
    <col min="8206" max="8206" width="9.7109375" style="1" customWidth="1"/>
    <col min="8207" max="8207" width="7.7109375" style="1" customWidth="1"/>
    <col min="8208" max="8208" width="14.28515625" style="1" customWidth="1"/>
    <col min="8209" max="8459" width="9.140625" style="1"/>
    <col min="8460" max="8460" width="76.28515625" style="1" customWidth="1"/>
    <col min="8461" max="8461" width="7.7109375" style="1" customWidth="1"/>
    <col min="8462" max="8462" width="9.7109375" style="1" customWidth="1"/>
    <col min="8463" max="8463" width="7.7109375" style="1" customWidth="1"/>
    <col min="8464" max="8464" width="14.28515625" style="1" customWidth="1"/>
    <col min="8465" max="8715" width="9.140625" style="1"/>
    <col min="8716" max="8716" width="76.28515625" style="1" customWidth="1"/>
    <col min="8717" max="8717" width="7.7109375" style="1" customWidth="1"/>
    <col min="8718" max="8718" width="9.7109375" style="1" customWidth="1"/>
    <col min="8719" max="8719" width="7.7109375" style="1" customWidth="1"/>
    <col min="8720" max="8720" width="14.28515625" style="1" customWidth="1"/>
    <col min="8721" max="8971" width="9.140625" style="1"/>
    <col min="8972" max="8972" width="76.28515625" style="1" customWidth="1"/>
    <col min="8973" max="8973" width="7.7109375" style="1" customWidth="1"/>
    <col min="8974" max="8974" width="9.7109375" style="1" customWidth="1"/>
    <col min="8975" max="8975" width="7.7109375" style="1" customWidth="1"/>
    <col min="8976" max="8976" width="14.28515625" style="1" customWidth="1"/>
    <col min="8977" max="9227" width="9.140625" style="1"/>
    <col min="9228" max="9228" width="76.28515625" style="1" customWidth="1"/>
    <col min="9229" max="9229" width="7.7109375" style="1" customWidth="1"/>
    <col min="9230" max="9230" width="9.7109375" style="1" customWidth="1"/>
    <col min="9231" max="9231" width="7.7109375" style="1" customWidth="1"/>
    <col min="9232" max="9232" width="14.28515625" style="1" customWidth="1"/>
    <col min="9233" max="9483" width="9.140625" style="1"/>
    <col min="9484" max="9484" width="76.28515625" style="1" customWidth="1"/>
    <col min="9485" max="9485" width="7.7109375" style="1" customWidth="1"/>
    <col min="9486" max="9486" width="9.7109375" style="1" customWidth="1"/>
    <col min="9487" max="9487" width="7.7109375" style="1" customWidth="1"/>
    <col min="9488" max="9488" width="14.28515625" style="1" customWidth="1"/>
    <col min="9489" max="9739" width="9.140625" style="1"/>
    <col min="9740" max="9740" width="76.28515625" style="1" customWidth="1"/>
    <col min="9741" max="9741" width="7.7109375" style="1" customWidth="1"/>
    <col min="9742" max="9742" width="9.7109375" style="1" customWidth="1"/>
    <col min="9743" max="9743" width="7.7109375" style="1" customWidth="1"/>
    <col min="9744" max="9744" width="14.28515625" style="1" customWidth="1"/>
    <col min="9745" max="9995" width="9.140625" style="1"/>
    <col min="9996" max="9996" width="76.28515625" style="1" customWidth="1"/>
    <col min="9997" max="9997" width="7.7109375" style="1" customWidth="1"/>
    <col min="9998" max="9998" width="9.7109375" style="1" customWidth="1"/>
    <col min="9999" max="9999" width="7.7109375" style="1" customWidth="1"/>
    <col min="10000" max="10000" width="14.28515625" style="1" customWidth="1"/>
    <col min="10001" max="10251" width="9.140625" style="1"/>
    <col min="10252" max="10252" width="76.28515625" style="1" customWidth="1"/>
    <col min="10253" max="10253" width="7.7109375" style="1" customWidth="1"/>
    <col min="10254" max="10254" width="9.7109375" style="1" customWidth="1"/>
    <col min="10255" max="10255" width="7.7109375" style="1" customWidth="1"/>
    <col min="10256" max="10256" width="14.28515625" style="1" customWidth="1"/>
    <col min="10257" max="10507" width="9.140625" style="1"/>
    <col min="10508" max="10508" width="76.28515625" style="1" customWidth="1"/>
    <col min="10509" max="10509" width="7.7109375" style="1" customWidth="1"/>
    <col min="10510" max="10510" width="9.7109375" style="1" customWidth="1"/>
    <col min="10511" max="10511" width="7.7109375" style="1" customWidth="1"/>
    <col min="10512" max="10512" width="14.28515625" style="1" customWidth="1"/>
    <col min="10513" max="10763" width="9.140625" style="1"/>
    <col min="10764" max="10764" width="76.28515625" style="1" customWidth="1"/>
    <col min="10765" max="10765" width="7.7109375" style="1" customWidth="1"/>
    <col min="10766" max="10766" width="9.7109375" style="1" customWidth="1"/>
    <col min="10767" max="10767" width="7.7109375" style="1" customWidth="1"/>
    <col min="10768" max="10768" width="14.28515625" style="1" customWidth="1"/>
    <col min="10769" max="11019" width="9.140625" style="1"/>
    <col min="11020" max="11020" width="76.28515625" style="1" customWidth="1"/>
    <col min="11021" max="11021" width="7.7109375" style="1" customWidth="1"/>
    <col min="11022" max="11022" width="9.7109375" style="1" customWidth="1"/>
    <col min="11023" max="11023" width="7.7109375" style="1" customWidth="1"/>
    <col min="11024" max="11024" width="14.28515625" style="1" customWidth="1"/>
    <col min="11025" max="11275" width="9.140625" style="1"/>
    <col min="11276" max="11276" width="76.28515625" style="1" customWidth="1"/>
    <col min="11277" max="11277" width="7.7109375" style="1" customWidth="1"/>
    <col min="11278" max="11278" width="9.7109375" style="1" customWidth="1"/>
    <col min="11279" max="11279" width="7.7109375" style="1" customWidth="1"/>
    <col min="11280" max="11280" width="14.28515625" style="1" customWidth="1"/>
    <col min="11281" max="11531" width="9.140625" style="1"/>
    <col min="11532" max="11532" width="76.28515625" style="1" customWidth="1"/>
    <col min="11533" max="11533" width="7.7109375" style="1" customWidth="1"/>
    <col min="11534" max="11534" width="9.7109375" style="1" customWidth="1"/>
    <col min="11535" max="11535" width="7.7109375" style="1" customWidth="1"/>
    <col min="11536" max="11536" width="14.28515625" style="1" customWidth="1"/>
    <col min="11537" max="11787" width="9.140625" style="1"/>
    <col min="11788" max="11788" width="76.28515625" style="1" customWidth="1"/>
    <col min="11789" max="11789" width="7.7109375" style="1" customWidth="1"/>
    <col min="11790" max="11790" width="9.7109375" style="1" customWidth="1"/>
    <col min="11791" max="11791" width="7.7109375" style="1" customWidth="1"/>
    <col min="11792" max="11792" width="14.28515625" style="1" customWidth="1"/>
    <col min="11793" max="12043" width="9.140625" style="1"/>
    <col min="12044" max="12044" width="76.28515625" style="1" customWidth="1"/>
    <col min="12045" max="12045" width="7.7109375" style="1" customWidth="1"/>
    <col min="12046" max="12046" width="9.7109375" style="1" customWidth="1"/>
    <col min="12047" max="12047" width="7.7109375" style="1" customWidth="1"/>
    <col min="12048" max="12048" width="14.28515625" style="1" customWidth="1"/>
    <col min="12049" max="12299" width="9.140625" style="1"/>
    <col min="12300" max="12300" width="76.28515625" style="1" customWidth="1"/>
    <col min="12301" max="12301" width="7.7109375" style="1" customWidth="1"/>
    <col min="12302" max="12302" width="9.7109375" style="1" customWidth="1"/>
    <col min="12303" max="12303" width="7.7109375" style="1" customWidth="1"/>
    <col min="12304" max="12304" width="14.28515625" style="1" customWidth="1"/>
    <col min="12305" max="12555" width="9.140625" style="1"/>
    <col min="12556" max="12556" width="76.28515625" style="1" customWidth="1"/>
    <col min="12557" max="12557" width="7.7109375" style="1" customWidth="1"/>
    <col min="12558" max="12558" width="9.7109375" style="1" customWidth="1"/>
    <col min="12559" max="12559" width="7.7109375" style="1" customWidth="1"/>
    <col min="12560" max="12560" width="14.28515625" style="1" customWidth="1"/>
    <col min="12561" max="12811" width="9.140625" style="1"/>
    <col min="12812" max="12812" width="76.28515625" style="1" customWidth="1"/>
    <col min="12813" max="12813" width="7.7109375" style="1" customWidth="1"/>
    <col min="12814" max="12814" width="9.7109375" style="1" customWidth="1"/>
    <col min="12815" max="12815" width="7.7109375" style="1" customWidth="1"/>
    <col min="12816" max="12816" width="14.28515625" style="1" customWidth="1"/>
    <col min="12817" max="13067" width="9.140625" style="1"/>
    <col min="13068" max="13068" width="76.28515625" style="1" customWidth="1"/>
    <col min="13069" max="13069" width="7.7109375" style="1" customWidth="1"/>
    <col min="13070" max="13070" width="9.7109375" style="1" customWidth="1"/>
    <col min="13071" max="13071" width="7.7109375" style="1" customWidth="1"/>
    <col min="13072" max="13072" width="14.28515625" style="1" customWidth="1"/>
    <col min="13073" max="13323" width="9.140625" style="1"/>
    <col min="13324" max="13324" width="76.28515625" style="1" customWidth="1"/>
    <col min="13325" max="13325" width="7.7109375" style="1" customWidth="1"/>
    <col min="13326" max="13326" width="9.7109375" style="1" customWidth="1"/>
    <col min="13327" max="13327" width="7.7109375" style="1" customWidth="1"/>
    <col min="13328" max="13328" width="14.28515625" style="1" customWidth="1"/>
    <col min="13329" max="13579" width="9.140625" style="1"/>
    <col min="13580" max="13580" width="76.28515625" style="1" customWidth="1"/>
    <col min="13581" max="13581" width="7.7109375" style="1" customWidth="1"/>
    <col min="13582" max="13582" width="9.7109375" style="1" customWidth="1"/>
    <col min="13583" max="13583" width="7.7109375" style="1" customWidth="1"/>
    <col min="13584" max="13584" width="14.28515625" style="1" customWidth="1"/>
    <col min="13585" max="13835" width="9.140625" style="1"/>
    <col min="13836" max="13836" width="76.28515625" style="1" customWidth="1"/>
    <col min="13837" max="13837" width="7.7109375" style="1" customWidth="1"/>
    <col min="13838" max="13838" width="9.7109375" style="1" customWidth="1"/>
    <col min="13839" max="13839" width="7.7109375" style="1" customWidth="1"/>
    <col min="13840" max="13840" width="14.28515625" style="1" customWidth="1"/>
    <col min="13841" max="14091" width="9.140625" style="1"/>
    <col min="14092" max="14092" width="76.28515625" style="1" customWidth="1"/>
    <col min="14093" max="14093" width="7.7109375" style="1" customWidth="1"/>
    <col min="14094" max="14094" width="9.7109375" style="1" customWidth="1"/>
    <col min="14095" max="14095" width="7.7109375" style="1" customWidth="1"/>
    <col min="14096" max="14096" width="14.28515625" style="1" customWidth="1"/>
    <col min="14097" max="14347" width="9.140625" style="1"/>
    <col min="14348" max="14348" width="76.28515625" style="1" customWidth="1"/>
    <col min="14349" max="14349" width="7.7109375" style="1" customWidth="1"/>
    <col min="14350" max="14350" width="9.7109375" style="1" customWidth="1"/>
    <col min="14351" max="14351" width="7.7109375" style="1" customWidth="1"/>
    <col min="14352" max="14352" width="14.28515625" style="1" customWidth="1"/>
    <col min="14353" max="14603" width="9.140625" style="1"/>
    <col min="14604" max="14604" width="76.28515625" style="1" customWidth="1"/>
    <col min="14605" max="14605" width="7.7109375" style="1" customWidth="1"/>
    <col min="14606" max="14606" width="9.7109375" style="1" customWidth="1"/>
    <col min="14607" max="14607" width="7.7109375" style="1" customWidth="1"/>
    <col min="14608" max="14608" width="14.28515625" style="1" customWidth="1"/>
    <col min="14609" max="14859" width="9.140625" style="1"/>
    <col min="14860" max="14860" width="76.28515625" style="1" customWidth="1"/>
    <col min="14861" max="14861" width="7.7109375" style="1" customWidth="1"/>
    <col min="14862" max="14862" width="9.7109375" style="1" customWidth="1"/>
    <col min="14863" max="14863" width="7.7109375" style="1" customWidth="1"/>
    <col min="14864" max="14864" width="14.28515625" style="1" customWidth="1"/>
    <col min="14865" max="15115" width="9.140625" style="1"/>
    <col min="15116" max="15116" width="76.28515625" style="1" customWidth="1"/>
    <col min="15117" max="15117" width="7.7109375" style="1" customWidth="1"/>
    <col min="15118" max="15118" width="9.7109375" style="1" customWidth="1"/>
    <col min="15119" max="15119" width="7.7109375" style="1" customWidth="1"/>
    <col min="15120" max="15120" width="14.28515625" style="1" customWidth="1"/>
    <col min="15121" max="15371" width="9.140625" style="1"/>
    <col min="15372" max="15372" width="76.28515625" style="1" customWidth="1"/>
    <col min="15373" max="15373" width="7.7109375" style="1" customWidth="1"/>
    <col min="15374" max="15374" width="9.7109375" style="1" customWidth="1"/>
    <col min="15375" max="15375" width="7.7109375" style="1" customWidth="1"/>
    <col min="15376" max="15376" width="14.28515625" style="1" customWidth="1"/>
    <col min="15377" max="15627" width="9.140625" style="1"/>
    <col min="15628" max="15628" width="76.28515625" style="1" customWidth="1"/>
    <col min="15629" max="15629" width="7.7109375" style="1" customWidth="1"/>
    <col min="15630" max="15630" width="9.7109375" style="1" customWidth="1"/>
    <col min="15631" max="15631" width="7.7109375" style="1" customWidth="1"/>
    <col min="15632" max="15632" width="14.28515625" style="1" customWidth="1"/>
    <col min="15633" max="15883" width="9.140625" style="1"/>
    <col min="15884" max="15884" width="76.28515625" style="1" customWidth="1"/>
    <col min="15885" max="15885" width="7.7109375" style="1" customWidth="1"/>
    <col min="15886" max="15886" width="9.7109375" style="1" customWidth="1"/>
    <col min="15887" max="15887" width="7.7109375" style="1" customWidth="1"/>
    <col min="15888" max="15888" width="14.28515625" style="1" customWidth="1"/>
    <col min="15889" max="16139" width="9.140625" style="1"/>
    <col min="16140" max="16140" width="76.28515625" style="1" customWidth="1"/>
    <col min="16141" max="16141" width="7.7109375" style="1" customWidth="1"/>
    <col min="16142" max="16142" width="9.7109375" style="1" customWidth="1"/>
    <col min="16143" max="16143" width="7.7109375" style="1" customWidth="1"/>
    <col min="16144" max="16144" width="14.28515625" style="1" customWidth="1"/>
    <col min="16145" max="16384" width="9.140625" style="1"/>
  </cols>
  <sheetData>
    <row r="1" spans="1:18" x14ac:dyDescent="0.3">
      <c r="A1" s="73" t="s">
        <v>176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8.75" customHeight="1" x14ac:dyDescent="0.3">
      <c r="A2" s="74" t="s">
        <v>94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x14ac:dyDescent="0.3">
      <c r="A3" s="4"/>
      <c r="B3" s="11"/>
      <c r="C3" s="11"/>
      <c r="D3" s="11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R3" s="60" t="s">
        <v>79</v>
      </c>
    </row>
    <row r="4" spans="1:18" x14ac:dyDescent="0.3">
      <c r="A4" s="75" t="s">
        <v>0</v>
      </c>
      <c r="B4" s="75" t="s">
        <v>1</v>
      </c>
      <c r="C4" s="75" t="s">
        <v>2</v>
      </c>
      <c r="D4" s="75" t="s">
        <v>3</v>
      </c>
      <c r="E4" s="77" t="s">
        <v>95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ht="37.5" x14ac:dyDescent="0.25">
      <c r="A5" s="76"/>
      <c r="B5" s="76"/>
      <c r="C5" s="76"/>
      <c r="D5" s="76"/>
      <c r="E5" s="26" t="s">
        <v>175</v>
      </c>
      <c r="F5" s="26" t="s">
        <v>179</v>
      </c>
      <c r="G5" s="26" t="s">
        <v>180</v>
      </c>
      <c r="H5" s="26" t="s">
        <v>181</v>
      </c>
      <c r="I5" s="26" t="s">
        <v>182</v>
      </c>
      <c r="J5" s="26" t="s">
        <v>183</v>
      </c>
      <c r="K5" s="26" t="s">
        <v>184</v>
      </c>
      <c r="L5" s="26" t="s">
        <v>185</v>
      </c>
      <c r="M5" s="26" t="s">
        <v>225</v>
      </c>
      <c r="N5" s="21" t="s">
        <v>226</v>
      </c>
      <c r="O5" s="21" t="s">
        <v>227</v>
      </c>
      <c r="P5" s="21" t="s">
        <v>228</v>
      </c>
      <c r="Q5" s="21" t="s">
        <v>229</v>
      </c>
      <c r="R5" s="61" t="s">
        <v>230</v>
      </c>
    </row>
    <row r="6" spans="1:18" s="2" customFormat="1" x14ac:dyDescent="0.25">
      <c r="A6" s="5" t="s">
        <v>5</v>
      </c>
      <c r="B6" s="6" t="s">
        <v>6</v>
      </c>
      <c r="C6" s="6" t="s">
        <v>78</v>
      </c>
      <c r="D6" s="6" t="s">
        <v>4</v>
      </c>
      <c r="E6" s="15">
        <f t="shared" ref="E6:R6" si="0">E7+E8+E10+E9+E11+E12+E13+E14</f>
        <v>75756.270999999993</v>
      </c>
      <c r="F6" s="15">
        <f t="shared" si="0"/>
        <v>83319.505000000005</v>
      </c>
      <c r="G6" s="15">
        <f t="shared" si="0"/>
        <v>83319.505000000005</v>
      </c>
      <c r="H6" s="15">
        <f t="shared" si="0"/>
        <v>82343.320000000007</v>
      </c>
      <c r="I6" s="15">
        <f t="shared" si="0"/>
        <v>81489</v>
      </c>
      <c r="J6" s="15">
        <f t="shared" si="0"/>
        <v>87015.773000000001</v>
      </c>
      <c r="K6" s="15">
        <f t="shared" si="0"/>
        <v>98022.271999999997</v>
      </c>
      <c r="L6" s="15">
        <f t="shared" si="0"/>
        <v>98202.379000000001</v>
      </c>
      <c r="M6" s="15">
        <f t="shared" si="0"/>
        <v>108386.636</v>
      </c>
      <c r="N6" s="15">
        <f t="shared" si="0"/>
        <v>106286.77300000002</v>
      </c>
      <c r="O6" s="15">
        <f t="shared" ref="O6:Q6" si="1">O7+O8+O10+O9+O11+O12+O13+O14</f>
        <v>107669.50899999999</v>
      </c>
      <c r="P6" s="15">
        <f t="shared" si="1"/>
        <v>107669.50899999999</v>
      </c>
      <c r="Q6" s="15">
        <f t="shared" si="1"/>
        <v>107322.26999999999</v>
      </c>
      <c r="R6" s="62">
        <f t="shared" si="0"/>
        <v>123498.85699999999</v>
      </c>
    </row>
    <row r="7" spans="1:18" ht="37.5" outlineLevel="1" x14ac:dyDescent="0.25">
      <c r="A7" s="7" t="s">
        <v>16</v>
      </c>
      <c r="B7" s="8" t="s">
        <v>17</v>
      </c>
      <c r="C7" s="8" t="s">
        <v>78</v>
      </c>
      <c r="D7" s="8" t="s">
        <v>4</v>
      </c>
      <c r="E7" s="16">
        <v>2449.2109999999998</v>
      </c>
      <c r="F7" s="16">
        <v>2449.2109999999998</v>
      </c>
      <c r="G7" s="16">
        <v>2449.2109999999998</v>
      </c>
      <c r="H7" s="16">
        <v>2449.2109999999998</v>
      </c>
      <c r="I7" s="16">
        <v>2449.2109999999998</v>
      </c>
      <c r="J7" s="16">
        <v>2449.2109999999998</v>
      </c>
      <c r="K7" s="16">
        <v>2449.2109999999998</v>
      </c>
      <c r="L7" s="16">
        <v>2449.2109999999998</v>
      </c>
      <c r="M7" s="16">
        <v>2449.2109999999998</v>
      </c>
      <c r="N7" s="16">
        <v>2449.2109999999998</v>
      </c>
      <c r="O7" s="16">
        <v>2750.6129999999998</v>
      </c>
      <c r="P7" s="16">
        <v>2750.6129999999998</v>
      </c>
      <c r="Q7" s="16">
        <v>2949.058</v>
      </c>
      <c r="R7" s="63">
        <v>2777.3589999999999</v>
      </c>
    </row>
    <row r="8" spans="1:18" ht="56.25" outlineLevel="1" x14ac:dyDescent="0.25">
      <c r="A8" s="7" t="s">
        <v>63</v>
      </c>
      <c r="B8" s="8" t="s">
        <v>64</v>
      </c>
      <c r="C8" s="8" t="s">
        <v>78</v>
      </c>
      <c r="D8" s="8" t="s">
        <v>4</v>
      </c>
      <c r="E8" s="16">
        <v>4693.0919999999996</v>
      </c>
      <c r="F8" s="16">
        <v>4693.0919999999996</v>
      </c>
      <c r="G8" s="16">
        <v>4693.0919999999996</v>
      </c>
      <c r="H8" s="16">
        <v>4693.0919999999996</v>
      </c>
      <c r="I8" s="16">
        <v>4693.0919999999996</v>
      </c>
      <c r="J8" s="16">
        <v>4693.0919999999996</v>
      </c>
      <c r="K8" s="16">
        <v>4693.0919999999996</v>
      </c>
      <c r="L8" s="16">
        <v>4693.0919999999996</v>
      </c>
      <c r="M8" s="16">
        <v>4693.0919999999996</v>
      </c>
      <c r="N8" s="16">
        <v>4693.0919999999996</v>
      </c>
      <c r="O8" s="16">
        <v>4731.0339999999997</v>
      </c>
      <c r="P8" s="16">
        <v>4731.0339999999997</v>
      </c>
      <c r="Q8" s="16">
        <v>4731.0339999999997</v>
      </c>
      <c r="R8" s="63">
        <v>4731.0339999999997</v>
      </c>
    </row>
    <row r="9" spans="1:18" ht="56.25" outlineLevel="1" x14ac:dyDescent="0.25">
      <c r="A9" s="7" t="s">
        <v>18</v>
      </c>
      <c r="B9" s="8" t="s">
        <v>19</v>
      </c>
      <c r="C9" s="8" t="s">
        <v>78</v>
      </c>
      <c r="D9" s="8" t="s">
        <v>4</v>
      </c>
      <c r="E9" s="16">
        <v>14575.6</v>
      </c>
      <c r="F9" s="16">
        <v>14575.6</v>
      </c>
      <c r="G9" s="16">
        <v>14575.6</v>
      </c>
      <c r="H9" s="16">
        <v>14575.6</v>
      </c>
      <c r="I9" s="16">
        <v>14575.6</v>
      </c>
      <c r="J9" s="16">
        <v>14840.6</v>
      </c>
      <c r="K9" s="16">
        <v>14840.6</v>
      </c>
      <c r="L9" s="16">
        <v>14840.6</v>
      </c>
      <c r="M9" s="16">
        <v>14840.6</v>
      </c>
      <c r="N9" s="16">
        <v>14840.6</v>
      </c>
      <c r="O9" s="16">
        <v>14961.24</v>
      </c>
      <c r="P9" s="16">
        <v>14961.24</v>
      </c>
      <c r="Q9" s="16">
        <v>15771.24</v>
      </c>
      <c r="R9" s="63">
        <v>15570.24</v>
      </c>
    </row>
    <row r="10" spans="1:18" outlineLevel="6" x14ac:dyDescent="0.25">
      <c r="A10" s="7" t="s">
        <v>82</v>
      </c>
      <c r="B10" s="8" t="s">
        <v>83</v>
      </c>
      <c r="C10" s="8" t="s">
        <v>78</v>
      </c>
      <c r="D10" s="8" t="s">
        <v>4</v>
      </c>
      <c r="E10" s="16">
        <v>21.463000000000001</v>
      </c>
      <c r="F10" s="16">
        <v>21.463000000000001</v>
      </c>
      <c r="G10" s="16">
        <v>21.463000000000001</v>
      </c>
      <c r="H10" s="16">
        <v>21.463000000000001</v>
      </c>
      <c r="I10" s="16">
        <v>21.463000000000001</v>
      </c>
      <c r="J10" s="16">
        <v>21.463000000000001</v>
      </c>
      <c r="K10" s="16">
        <v>21.463000000000001</v>
      </c>
      <c r="L10" s="16">
        <v>21.463000000000001</v>
      </c>
      <c r="M10" s="16">
        <v>21.463000000000001</v>
      </c>
      <c r="N10" s="16">
        <v>21.463000000000001</v>
      </c>
      <c r="O10" s="16">
        <v>21.463000000000001</v>
      </c>
      <c r="P10" s="16">
        <v>21.463000000000001</v>
      </c>
      <c r="Q10" s="16">
        <v>21.463000000000001</v>
      </c>
      <c r="R10" s="16">
        <v>21.463000000000001</v>
      </c>
    </row>
    <row r="11" spans="1:18" ht="37.5" outlineLevel="1" x14ac:dyDescent="0.25">
      <c r="A11" s="7" t="s">
        <v>7</v>
      </c>
      <c r="B11" s="8" t="s">
        <v>8</v>
      </c>
      <c r="C11" s="8" t="s">
        <v>78</v>
      </c>
      <c r="D11" s="8" t="s">
        <v>4</v>
      </c>
      <c r="E11" s="16">
        <v>8404.0069999999996</v>
      </c>
      <c r="F11" s="16">
        <v>8404.0069999999996</v>
      </c>
      <c r="G11" s="16">
        <v>8404.0069999999996</v>
      </c>
      <c r="H11" s="16">
        <v>8404.0069999999996</v>
      </c>
      <c r="I11" s="16">
        <v>8404.0069999999996</v>
      </c>
      <c r="J11" s="16">
        <v>9050.0069999999996</v>
      </c>
      <c r="K11" s="16">
        <v>9050.0069999999996</v>
      </c>
      <c r="L11" s="16">
        <v>9050.0069999999996</v>
      </c>
      <c r="M11" s="16">
        <v>9050.0069999999996</v>
      </c>
      <c r="N11" s="16">
        <v>9050.0069999999996</v>
      </c>
      <c r="O11" s="16">
        <v>9122.0020000000004</v>
      </c>
      <c r="P11" s="16">
        <v>9122.0020000000004</v>
      </c>
      <c r="Q11" s="16">
        <v>9871.509</v>
      </c>
      <c r="R11" s="63">
        <v>9909.8709999999992</v>
      </c>
    </row>
    <row r="12" spans="1:18" ht="21.75" customHeight="1" outlineLevel="6" x14ac:dyDescent="0.25">
      <c r="A12" s="7" t="s">
        <v>90</v>
      </c>
      <c r="B12" s="8" t="s">
        <v>91</v>
      </c>
      <c r="C12" s="8" t="s">
        <v>78</v>
      </c>
      <c r="D12" s="8" t="s">
        <v>4</v>
      </c>
      <c r="E12" s="16">
        <v>2377.8420000000001</v>
      </c>
      <c r="F12" s="16">
        <v>2377.8420000000001</v>
      </c>
      <c r="G12" s="16">
        <v>2377.8420000000001</v>
      </c>
      <c r="H12" s="16">
        <v>1082.864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63">
        <v>0</v>
      </c>
    </row>
    <row r="13" spans="1:18" outlineLevel="6" x14ac:dyDescent="0.25">
      <c r="A13" s="7" t="s">
        <v>88</v>
      </c>
      <c r="B13" s="8" t="s">
        <v>89</v>
      </c>
      <c r="C13" s="8" t="s">
        <v>78</v>
      </c>
      <c r="D13" s="8" t="s">
        <v>4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500</v>
      </c>
      <c r="K13" s="16">
        <v>3621.1579999999999</v>
      </c>
      <c r="L13" s="16">
        <v>5406.2650000000003</v>
      </c>
      <c r="M13" s="16">
        <v>5406.2650000000003</v>
      </c>
      <c r="N13" s="16">
        <v>3306.402</v>
      </c>
      <c r="O13" s="16">
        <v>3120.0889999999999</v>
      </c>
      <c r="P13" s="16">
        <v>3120.0889999999999</v>
      </c>
      <c r="Q13" s="16">
        <v>18.998000000000001</v>
      </c>
      <c r="R13" s="63">
        <v>17218.11</v>
      </c>
    </row>
    <row r="14" spans="1:18" outlineLevel="1" x14ac:dyDescent="0.25">
      <c r="A14" s="7" t="s">
        <v>9</v>
      </c>
      <c r="B14" s="8" t="s">
        <v>10</v>
      </c>
      <c r="C14" s="8" t="s">
        <v>78</v>
      </c>
      <c r="D14" s="8" t="s">
        <v>4</v>
      </c>
      <c r="E14" s="16">
        <v>43235.055999999997</v>
      </c>
      <c r="F14" s="16">
        <v>50798.29</v>
      </c>
      <c r="G14" s="16">
        <v>50798.29</v>
      </c>
      <c r="H14" s="16">
        <v>51117.082999999999</v>
      </c>
      <c r="I14" s="16">
        <v>51345.627</v>
      </c>
      <c r="J14" s="16">
        <v>55461.4</v>
      </c>
      <c r="K14" s="16">
        <v>63346.741000000002</v>
      </c>
      <c r="L14" s="16">
        <v>61741.741000000002</v>
      </c>
      <c r="M14" s="16">
        <v>71925.998000000007</v>
      </c>
      <c r="N14" s="16">
        <v>71925.998000000007</v>
      </c>
      <c r="O14" s="16">
        <v>72963.067999999999</v>
      </c>
      <c r="P14" s="16">
        <v>72963.067999999999</v>
      </c>
      <c r="Q14" s="16">
        <v>73958.967999999993</v>
      </c>
      <c r="R14" s="63">
        <v>73270.78</v>
      </c>
    </row>
    <row r="15" spans="1:18" s="2" customFormat="1" x14ac:dyDescent="0.25">
      <c r="A15" s="5" t="s">
        <v>75</v>
      </c>
      <c r="B15" s="6" t="s">
        <v>11</v>
      </c>
      <c r="C15" s="6" t="s">
        <v>78</v>
      </c>
      <c r="D15" s="6" t="s">
        <v>4</v>
      </c>
      <c r="E15" s="15">
        <f>E16</f>
        <v>1263.9760000000001</v>
      </c>
      <c r="F15" s="15">
        <f t="shared" ref="F15:R15" si="2">F16</f>
        <v>1263.9760000000001</v>
      </c>
      <c r="G15" s="15">
        <f t="shared" si="2"/>
        <v>1263.9760000000001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0</v>
      </c>
      <c r="Q15" s="15">
        <f t="shared" si="2"/>
        <v>0</v>
      </c>
      <c r="R15" s="15">
        <f t="shared" si="2"/>
        <v>0</v>
      </c>
    </row>
    <row r="16" spans="1:18" outlineLevel="1" x14ac:dyDescent="0.25">
      <c r="A16" s="7" t="s">
        <v>76</v>
      </c>
      <c r="B16" s="8" t="s">
        <v>77</v>
      </c>
      <c r="C16" s="8" t="s">
        <v>78</v>
      </c>
      <c r="D16" s="8" t="s">
        <v>4</v>
      </c>
      <c r="E16" s="16">
        <v>1263.9760000000001</v>
      </c>
      <c r="F16" s="16">
        <v>1263.9760000000001</v>
      </c>
      <c r="G16" s="16">
        <v>1263.9760000000001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63">
        <v>0</v>
      </c>
    </row>
    <row r="17" spans="1:18" s="2" customFormat="1" ht="37.5" x14ac:dyDescent="0.25">
      <c r="A17" s="5" t="s">
        <v>20</v>
      </c>
      <c r="B17" s="6" t="s">
        <v>21</v>
      </c>
      <c r="C17" s="6" t="s">
        <v>78</v>
      </c>
      <c r="D17" s="6" t="s">
        <v>4</v>
      </c>
      <c r="E17" s="15">
        <f t="shared" ref="E17:R17" si="3">E18</f>
        <v>200</v>
      </c>
      <c r="F17" s="15">
        <f t="shared" si="3"/>
        <v>200</v>
      </c>
      <c r="G17" s="15">
        <f t="shared" si="3"/>
        <v>200</v>
      </c>
      <c r="H17" s="15">
        <f t="shared" si="3"/>
        <v>200</v>
      </c>
      <c r="I17" s="15">
        <f t="shared" si="3"/>
        <v>200</v>
      </c>
      <c r="J17" s="15">
        <f t="shared" si="3"/>
        <v>200</v>
      </c>
      <c r="K17" s="15">
        <f t="shared" si="3"/>
        <v>200</v>
      </c>
      <c r="L17" s="15">
        <f t="shared" si="3"/>
        <v>200</v>
      </c>
      <c r="M17" s="15">
        <f t="shared" si="3"/>
        <v>200</v>
      </c>
      <c r="N17" s="15">
        <f t="shared" si="3"/>
        <v>200</v>
      </c>
      <c r="O17" s="15">
        <f t="shared" si="3"/>
        <v>250</v>
      </c>
      <c r="P17" s="15">
        <f t="shared" si="3"/>
        <v>250</v>
      </c>
      <c r="Q17" s="15">
        <f t="shared" si="3"/>
        <v>24423.495999999999</v>
      </c>
      <c r="R17" s="62">
        <f t="shared" si="3"/>
        <v>24423.495999999999</v>
      </c>
    </row>
    <row r="18" spans="1:18" ht="37.5" outlineLevel="1" x14ac:dyDescent="0.25">
      <c r="A18" s="7" t="s">
        <v>22</v>
      </c>
      <c r="B18" s="8" t="s">
        <v>23</v>
      </c>
      <c r="C18" s="8" t="s">
        <v>78</v>
      </c>
      <c r="D18" s="8" t="s">
        <v>4</v>
      </c>
      <c r="E18" s="16">
        <v>200</v>
      </c>
      <c r="F18" s="16">
        <v>200</v>
      </c>
      <c r="G18" s="16">
        <v>200</v>
      </c>
      <c r="H18" s="16">
        <v>200</v>
      </c>
      <c r="I18" s="16">
        <v>200</v>
      </c>
      <c r="J18" s="16">
        <v>200</v>
      </c>
      <c r="K18" s="16">
        <v>200</v>
      </c>
      <c r="L18" s="16">
        <v>200</v>
      </c>
      <c r="M18" s="16">
        <v>200</v>
      </c>
      <c r="N18" s="16">
        <v>200</v>
      </c>
      <c r="O18" s="16">
        <v>250</v>
      </c>
      <c r="P18" s="16">
        <v>250</v>
      </c>
      <c r="Q18" s="16">
        <v>24423.495999999999</v>
      </c>
      <c r="R18" s="16">
        <v>24423.495999999999</v>
      </c>
    </row>
    <row r="19" spans="1:18" s="2" customFormat="1" x14ac:dyDescent="0.25">
      <c r="A19" s="5" t="s">
        <v>70</v>
      </c>
      <c r="B19" s="6" t="s">
        <v>24</v>
      </c>
      <c r="C19" s="6" t="s">
        <v>78</v>
      </c>
      <c r="D19" s="6" t="s">
        <v>4</v>
      </c>
      <c r="E19" s="15">
        <f t="shared" ref="E19:R19" si="4">E20+E21+E22+E23</f>
        <v>21211.937999999998</v>
      </c>
      <c r="F19" s="15">
        <f t="shared" si="4"/>
        <v>23958.317999999999</v>
      </c>
      <c r="G19" s="15">
        <f t="shared" si="4"/>
        <v>23958.317999999999</v>
      </c>
      <c r="H19" s="15">
        <f t="shared" si="4"/>
        <v>23958.317999999999</v>
      </c>
      <c r="I19" s="15">
        <f t="shared" si="4"/>
        <v>23900.663</v>
      </c>
      <c r="J19" s="15">
        <f t="shared" si="4"/>
        <v>23900.663</v>
      </c>
      <c r="K19" s="15">
        <f t="shared" si="4"/>
        <v>25500.663</v>
      </c>
      <c r="L19" s="15">
        <f t="shared" si="4"/>
        <v>25533.663</v>
      </c>
      <c r="M19" s="15">
        <f t="shared" si="4"/>
        <v>24911.492000000002</v>
      </c>
      <c r="N19" s="15">
        <f t="shared" si="4"/>
        <v>24911.492000000002</v>
      </c>
      <c r="O19" s="15">
        <f t="shared" ref="O19:Q19" si="5">O20+O21+O22+O23</f>
        <v>24861.492000000002</v>
      </c>
      <c r="P19" s="15">
        <f t="shared" si="5"/>
        <v>24861.492000000002</v>
      </c>
      <c r="Q19" s="15">
        <f t="shared" si="5"/>
        <v>24861.492000000002</v>
      </c>
      <c r="R19" s="62">
        <f t="shared" si="4"/>
        <v>24594.977999999999</v>
      </c>
    </row>
    <row r="20" spans="1:18" s="2" customFormat="1" x14ac:dyDescent="0.25">
      <c r="A20" s="7" t="s">
        <v>71</v>
      </c>
      <c r="B20" s="8" t="s">
        <v>72</v>
      </c>
      <c r="C20" s="8" t="s">
        <v>78</v>
      </c>
      <c r="D20" s="8" t="s">
        <v>4</v>
      </c>
      <c r="E20" s="16">
        <v>374.49</v>
      </c>
      <c r="F20" s="16">
        <v>374.49</v>
      </c>
      <c r="G20" s="16">
        <v>374.49</v>
      </c>
      <c r="H20" s="16">
        <v>374.49</v>
      </c>
      <c r="I20" s="16">
        <v>316.85000000000002</v>
      </c>
      <c r="J20" s="16">
        <v>316.85000000000002</v>
      </c>
      <c r="K20" s="16">
        <v>316.85000000000002</v>
      </c>
      <c r="L20" s="16">
        <v>316.85000000000002</v>
      </c>
      <c r="M20" s="16">
        <v>316.85000000000002</v>
      </c>
      <c r="N20" s="16">
        <v>316.85000000000002</v>
      </c>
      <c r="O20" s="16">
        <v>316.85000000000002</v>
      </c>
      <c r="P20" s="16">
        <v>316.85000000000002</v>
      </c>
      <c r="Q20" s="16">
        <v>316.85000000000002</v>
      </c>
      <c r="R20" s="16">
        <v>316.85000000000002</v>
      </c>
    </row>
    <row r="21" spans="1:18" s="2" customFormat="1" x14ac:dyDescent="0.25">
      <c r="A21" s="7" t="s">
        <v>84</v>
      </c>
      <c r="B21" s="8" t="s">
        <v>85</v>
      </c>
      <c r="C21" s="8" t="s">
        <v>78</v>
      </c>
      <c r="D21" s="8" t="s">
        <v>4</v>
      </c>
      <c r="E21" s="16">
        <v>3.2229999999999999</v>
      </c>
      <c r="F21" s="16">
        <v>3.2229999999999999</v>
      </c>
      <c r="G21" s="16">
        <v>3.2229999999999999</v>
      </c>
      <c r="H21" s="16">
        <v>3.2229999999999999</v>
      </c>
      <c r="I21" s="16">
        <v>3.2229999999999999</v>
      </c>
      <c r="J21" s="16">
        <v>3.2229999999999999</v>
      </c>
      <c r="K21" s="16">
        <v>3.2229999999999999</v>
      </c>
      <c r="L21" s="16">
        <v>3.2229999999999999</v>
      </c>
      <c r="M21" s="16">
        <v>3.2229999999999999</v>
      </c>
      <c r="N21" s="16">
        <v>3.2229999999999999</v>
      </c>
      <c r="O21" s="16">
        <v>3.2229999999999999</v>
      </c>
      <c r="P21" s="16">
        <v>3.2229999999999999</v>
      </c>
      <c r="Q21" s="16">
        <v>3.2229999999999999</v>
      </c>
      <c r="R21" s="16">
        <v>3.2229999999999999</v>
      </c>
    </row>
    <row r="22" spans="1:18" outlineLevel="6" x14ac:dyDescent="0.25">
      <c r="A22" s="7" t="s">
        <v>25</v>
      </c>
      <c r="B22" s="8" t="s">
        <v>26</v>
      </c>
      <c r="C22" s="8" t="s">
        <v>78</v>
      </c>
      <c r="D22" s="8" t="s">
        <v>4</v>
      </c>
      <c r="E22" s="16">
        <v>20404.224999999999</v>
      </c>
      <c r="F22" s="16">
        <v>23150.605</v>
      </c>
      <c r="G22" s="16">
        <v>23150.605</v>
      </c>
      <c r="H22" s="16">
        <v>23150.605</v>
      </c>
      <c r="I22" s="16">
        <v>23150.59</v>
      </c>
      <c r="J22" s="16">
        <v>23150.59</v>
      </c>
      <c r="K22" s="16">
        <v>23150.59</v>
      </c>
      <c r="L22" s="16">
        <v>23150.59</v>
      </c>
      <c r="M22" s="16">
        <v>22528.419000000002</v>
      </c>
      <c r="N22" s="16">
        <v>22528.419000000002</v>
      </c>
      <c r="O22" s="16">
        <v>22528.419000000002</v>
      </c>
      <c r="P22" s="16">
        <v>22528.419000000002</v>
      </c>
      <c r="Q22" s="16">
        <v>22528.419000000002</v>
      </c>
      <c r="R22" s="63">
        <v>23061.904999999999</v>
      </c>
    </row>
    <row r="23" spans="1:18" outlineLevel="1" x14ac:dyDescent="0.25">
      <c r="A23" s="7" t="s">
        <v>27</v>
      </c>
      <c r="B23" s="8" t="s">
        <v>28</v>
      </c>
      <c r="C23" s="8" t="s">
        <v>78</v>
      </c>
      <c r="D23" s="8" t="s">
        <v>4</v>
      </c>
      <c r="E23" s="16">
        <v>430</v>
      </c>
      <c r="F23" s="16">
        <v>430</v>
      </c>
      <c r="G23" s="16">
        <v>430</v>
      </c>
      <c r="H23" s="16">
        <v>430</v>
      </c>
      <c r="I23" s="16">
        <v>430</v>
      </c>
      <c r="J23" s="16">
        <v>430</v>
      </c>
      <c r="K23" s="16">
        <v>2030</v>
      </c>
      <c r="L23" s="16">
        <v>2063</v>
      </c>
      <c r="M23" s="16">
        <v>2063</v>
      </c>
      <c r="N23" s="16">
        <v>2063</v>
      </c>
      <c r="O23" s="16">
        <v>2013</v>
      </c>
      <c r="P23" s="16">
        <v>2013</v>
      </c>
      <c r="Q23" s="16">
        <v>2013</v>
      </c>
      <c r="R23" s="63">
        <v>1213</v>
      </c>
    </row>
    <row r="24" spans="1:18" s="2" customFormat="1" x14ac:dyDescent="0.25">
      <c r="A24" s="5" t="s">
        <v>29</v>
      </c>
      <c r="B24" s="6" t="s">
        <v>30</v>
      </c>
      <c r="C24" s="6" t="s">
        <v>78</v>
      </c>
      <c r="D24" s="6" t="s">
        <v>4</v>
      </c>
      <c r="E24" s="15">
        <f t="shared" ref="E24:R24" si="6">E25+E26+E27+E28</f>
        <v>18449.169000000002</v>
      </c>
      <c r="F24" s="15">
        <f t="shared" si="6"/>
        <v>18527.55</v>
      </c>
      <c r="G24" s="15">
        <f t="shared" si="6"/>
        <v>51188.877</v>
      </c>
      <c r="H24" s="15">
        <f t="shared" si="6"/>
        <v>51188.877</v>
      </c>
      <c r="I24" s="15">
        <f t="shared" si="6"/>
        <v>46221.084000000003</v>
      </c>
      <c r="J24" s="15">
        <f t="shared" si="6"/>
        <v>57961.063000000002</v>
      </c>
      <c r="K24" s="15">
        <f t="shared" si="6"/>
        <v>69605.562999999995</v>
      </c>
      <c r="L24" s="15">
        <f t="shared" si="6"/>
        <v>69605.562999999995</v>
      </c>
      <c r="M24" s="15">
        <f t="shared" si="6"/>
        <v>69605.562999999995</v>
      </c>
      <c r="N24" s="15">
        <f t="shared" si="6"/>
        <v>71634.425999999992</v>
      </c>
      <c r="O24" s="15">
        <f t="shared" ref="O24:Q24" si="7">O25+O26+O27+O28</f>
        <v>69701.856</v>
      </c>
      <c r="P24" s="15">
        <f t="shared" si="7"/>
        <v>69701.856</v>
      </c>
      <c r="Q24" s="15">
        <f t="shared" si="7"/>
        <v>70381.856</v>
      </c>
      <c r="R24" s="62">
        <f t="shared" si="6"/>
        <v>73837.418999999994</v>
      </c>
    </row>
    <row r="25" spans="1:18" s="2" customFormat="1" x14ac:dyDescent="0.25">
      <c r="A25" s="7" t="s">
        <v>31</v>
      </c>
      <c r="B25" s="8" t="s">
        <v>32</v>
      </c>
      <c r="C25" s="8" t="s">
        <v>78</v>
      </c>
      <c r="D25" s="8" t="s">
        <v>4</v>
      </c>
      <c r="E25" s="16">
        <v>1000</v>
      </c>
      <c r="F25" s="16">
        <v>1000</v>
      </c>
      <c r="G25" s="16">
        <v>1000</v>
      </c>
      <c r="H25" s="16">
        <v>1000</v>
      </c>
      <c r="I25" s="16">
        <v>1000</v>
      </c>
      <c r="J25" s="16">
        <v>1000</v>
      </c>
      <c r="K25" s="16">
        <v>1000</v>
      </c>
      <c r="L25" s="16">
        <v>1000</v>
      </c>
      <c r="M25" s="16">
        <v>1000</v>
      </c>
      <c r="N25" s="16">
        <v>1000</v>
      </c>
      <c r="O25" s="16">
        <v>1000</v>
      </c>
      <c r="P25" s="16">
        <v>1000</v>
      </c>
      <c r="Q25" s="16">
        <v>1480</v>
      </c>
      <c r="R25" s="63">
        <v>1596.538</v>
      </c>
    </row>
    <row r="26" spans="1:18" s="2" customFormat="1" x14ac:dyDescent="0.25">
      <c r="A26" s="7" t="s">
        <v>33</v>
      </c>
      <c r="B26" s="8" t="s">
        <v>34</v>
      </c>
      <c r="C26" s="8" t="s">
        <v>78</v>
      </c>
      <c r="D26" s="8" t="s">
        <v>4</v>
      </c>
      <c r="E26" s="16">
        <v>4256.7209999999995</v>
      </c>
      <c r="F26" s="16">
        <v>4256.7209999999995</v>
      </c>
      <c r="G26" s="16">
        <v>36918.048000000003</v>
      </c>
      <c r="H26" s="16">
        <v>36918.048000000003</v>
      </c>
      <c r="I26" s="16">
        <v>35276.898000000001</v>
      </c>
      <c r="J26" s="16">
        <v>47016.877</v>
      </c>
      <c r="K26" s="16">
        <v>56161.377</v>
      </c>
      <c r="L26" s="16">
        <v>56161.377</v>
      </c>
      <c r="M26" s="16">
        <v>56161.377</v>
      </c>
      <c r="N26" s="16">
        <v>57896.974999999999</v>
      </c>
      <c r="O26" s="16">
        <v>59496.974999999999</v>
      </c>
      <c r="P26" s="16">
        <v>59496.974999999999</v>
      </c>
      <c r="Q26" s="16">
        <v>59696.974999999999</v>
      </c>
      <c r="R26" s="63">
        <v>63096.974999999999</v>
      </c>
    </row>
    <row r="27" spans="1:18" s="2" customFormat="1" x14ac:dyDescent="0.25">
      <c r="A27" s="7" t="s">
        <v>35</v>
      </c>
      <c r="B27" s="8" t="s">
        <v>36</v>
      </c>
      <c r="C27" s="8" t="s">
        <v>78</v>
      </c>
      <c r="D27" s="8" t="s">
        <v>4</v>
      </c>
      <c r="E27" s="16">
        <v>250</v>
      </c>
      <c r="F27" s="16">
        <v>250</v>
      </c>
      <c r="G27" s="16">
        <v>250</v>
      </c>
      <c r="H27" s="16">
        <v>250</v>
      </c>
      <c r="I27" s="16">
        <v>250</v>
      </c>
      <c r="J27" s="16">
        <v>250</v>
      </c>
      <c r="K27" s="16">
        <v>2750</v>
      </c>
      <c r="L27" s="16">
        <v>2750</v>
      </c>
      <c r="M27" s="16">
        <v>2750</v>
      </c>
      <c r="N27" s="16">
        <v>3043.2649999999999</v>
      </c>
      <c r="O27" s="16">
        <v>3043.2649999999999</v>
      </c>
      <c r="P27" s="16">
        <v>3043.2649999999999</v>
      </c>
      <c r="Q27" s="16">
        <v>3043.2649999999999</v>
      </c>
      <c r="R27" s="63">
        <v>2982.29</v>
      </c>
    </row>
    <row r="28" spans="1:18" s="2" customFormat="1" x14ac:dyDescent="0.25">
      <c r="A28" s="7" t="s">
        <v>86</v>
      </c>
      <c r="B28" s="8" t="s">
        <v>87</v>
      </c>
      <c r="C28" s="8" t="s">
        <v>78</v>
      </c>
      <c r="D28" s="8" t="s">
        <v>4</v>
      </c>
      <c r="E28" s="16">
        <v>12942.448</v>
      </c>
      <c r="F28" s="16">
        <v>13020.829</v>
      </c>
      <c r="G28" s="16">
        <v>13020.829</v>
      </c>
      <c r="H28" s="16">
        <v>13020.829</v>
      </c>
      <c r="I28" s="16">
        <v>9694.1859999999997</v>
      </c>
      <c r="J28" s="16">
        <v>9694.1859999999997</v>
      </c>
      <c r="K28" s="16">
        <v>9694.1859999999997</v>
      </c>
      <c r="L28" s="16">
        <v>9694.1859999999997</v>
      </c>
      <c r="M28" s="16">
        <v>9694.1859999999997</v>
      </c>
      <c r="N28" s="16">
        <v>9694.1859999999997</v>
      </c>
      <c r="O28" s="16">
        <v>6161.616</v>
      </c>
      <c r="P28" s="16">
        <v>6161.616</v>
      </c>
      <c r="Q28" s="16">
        <v>6161.616</v>
      </c>
      <c r="R28" s="16">
        <v>6161.616</v>
      </c>
    </row>
    <row r="29" spans="1:18" s="2" customFormat="1" x14ac:dyDescent="0.25">
      <c r="A29" s="5" t="s">
        <v>37</v>
      </c>
      <c r="B29" s="6" t="s">
        <v>38</v>
      </c>
      <c r="C29" s="6" t="s">
        <v>78</v>
      </c>
      <c r="D29" s="6" t="s">
        <v>4</v>
      </c>
      <c r="E29" s="15">
        <f t="shared" ref="E29:R29" si="8">E30</f>
        <v>915</v>
      </c>
      <c r="F29" s="15">
        <f t="shared" si="8"/>
        <v>915</v>
      </c>
      <c r="G29" s="15">
        <f t="shared" si="8"/>
        <v>915</v>
      </c>
      <c r="H29" s="15">
        <f t="shared" si="8"/>
        <v>915</v>
      </c>
      <c r="I29" s="15">
        <f t="shared" si="8"/>
        <v>915</v>
      </c>
      <c r="J29" s="15">
        <f t="shared" si="8"/>
        <v>915</v>
      </c>
      <c r="K29" s="15">
        <f t="shared" si="8"/>
        <v>515</v>
      </c>
      <c r="L29" s="15">
        <f t="shared" si="8"/>
        <v>515</v>
      </c>
      <c r="M29" s="15">
        <f t="shared" si="8"/>
        <v>515</v>
      </c>
      <c r="N29" s="15">
        <f t="shared" si="8"/>
        <v>515</v>
      </c>
      <c r="O29" s="15">
        <f t="shared" si="8"/>
        <v>515</v>
      </c>
      <c r="P29" s="15">
        <f t="shared" si="8"/>
        <v>515</v>
      </c>
      <c r="Q29" s="15">
        <f t="shared" si="8"/>
        <v>515</v>
      </c>
      <c r="R29" s="62">
        <f t="shared" si="8"/>
        <v>509.61599999999999</v>
      </c>
    </row>
    <row r="30" spans="1:18" outlineLevel="1" x14ac:dyDescent="0.25">
      <c r="A30" s="7" t="s">
        <v>39</v>
      </c>
      <c r="B30" s="8" t="s">
        <v>40</v>
      </c>
      <c r="C30" s="8" t="s">
        <v>78</v>
      </c>
      <c r="D30" s="8" t="s">
        <v>4</v>
      </c>
      <c r="E30" s="16">
        <v>915</v>
      </c>
      <c r="F30" s="16">
        <v>915</v>
      </c>
      <c r="G30" s="16">
        <v>915</v>
      </c>
      <c r="H30" s="16">
        <v>915</v>
      </c>
      <c r="I30" s="16">
        <v>915</v>
      </c>
      <c r="J30" s="16">
        <v>915</v>
      </c>
      <c r="K30" s="16">
        <v>515</v>
      </c>
      <c r="L30" s="16">
        <v>515</v>
      </c>
      <c r="M30" s="16">
        <v>515</v>
      </c>
      <c r="N30" s="16">
        <v>515</v>
      </c>
      <c r="O30" s="16">
        <v>515</v>
      </c>
      <c r="P30" s="16">
        <v>515</v>
      </c>
      <c r="Q30" s="16">
        <v>515</v>
      </c>
      <c r="R30" s="63">
        <v>509.61599999999999</v>
      </c>
    </row>
    <row r="31" spans="1:18" s="2" customFormat="1" x14ac:dyDescent="0.25">
      <c r="A31" s="5" t="s">
        <v>41</v>
      </c>
      <c r="B31" s="6" t="s">
        <v>42</v>
      </c>
      <c r="C31" s="6" t="s">
        <v>78</v>
      </c>
      <c r="D31" s="6" t="s">
        <v>4</v>
      </c>
      <c r="E31" s="15">
        <f t="shared" ref="E31:R31" si="9">E32+E33+E34+E35+E36</f>
        <v>477177.74</v>
      </c>
      <c r="F31" s="15">
        <f t="shared" si="9"/>
        <v>480470.87800000003</v>
      </c>
      <c r="G31" s="15">
        <f t="shared" si="9"/>
        <v>490370.87800000003</v>
      </c>
      <c r="H31" s="15">
        <f t="shared" si="9"/>
        <v>491347.06300000002</v>
      </c>
      <c r="I31" s="15">
        <f t="shared" si="9"/>
        <v>491769.11</v>
      </c>
      <c r="J31" s="15">
        <f t="shared" si="9"/>
        <v>500453.56</v>
      </c>
      <c r="K31" s="15">
        <f t="shared" si="9"/>
        <v>503504.56</v>
      </c>
      <c r="L31" s="15">
        <f t="shared" si="9"/>
        <v>501103.76799999998</v>
      </c>
      <c r="M31" s="15">
        <f t="shared" si="9"/>
        <v>498694.23099999997</v>
      </c>
      <c r="N31" s="15">
        <f t="shared" si="9"/>
        <v>498765.23099999997</v>
      </c>
      <c r="O31" s="15">
        <f t="shared" ref="O31:Q31" si="10">O32+O33+O34+O35+O36</f>
        <v>507801.93900000001</v>
      </c>
      <c r="P31" s="15">
        <f t="shared" si="10"/>
        <v>507801.93900000001</v>
      </c>
      <c r="Q31" s="15">
        <f t="shared" si="10"/>
        <v>508082.83800000005</v>
      </c>
      <c r="R31" s="62">
        <f t="shared" si="9"/>
        <v>506812.59300000005</v>
      </c>
    </row>
    <row r="32" spans="1:18" outlineLevel="1" x14ac:dyDescent="0.25">
      <c r="A32" s="7" t="s">
        <v>65</v>
      </c>
      <c r="B32" s="8" t="s">
        <v>66</v>
      </c>
      <c r="C32" s="8" t="s">
        <v>78</v>
      </c>
      <c r="D32" s="8" t="s">
        <v>4</v>
      </c>
      <c r="E32" s="16">
        <v>107079.298</v>
      </c>
      <c r="F32" s="16">
        <v>107179.298</v>
      </c>
      <c r="G32" s="16">
        <v>107179.298</v>
      </c>
      <c r="H32" s="16">
        <v>108083.13</v>
      </c>
      <c r="I32" s="16">
        <v>108258.33</v>
      </c>
      <c r="J32" s="16">
        <v>110831.315</v>
      </c>
      <c r="K32" s="16">
        <v>111537.315</v>
      </c>
      <c r="L32" s="16">
        <v>111537.315</v>
      </c>
      <c r="M32" s="16">
        <v>110881.315</v>
      </c>
      <c r="N32" s="16">
        <v>110881.315</v>
      </c>
      <c r="O32" s="16">
        <v>110602.815</v>
      </c>
      <c r="P32" s="16">
        <v>110602.815</v>
      </c>
      <c r="Q32" s="16">
        <v>110602.815</v>
      </c>
      <c r="R32" s="63">
        <v>110193.416</v>
      </c>
    </row>
    <row r="33" spans="1:18" outlineLevel="1" x14ac:dyDescent="0.25">
      <c r="A33" s="7" t="s">
        <v>43</v>
      </c>
      <c r="B33" s="8" t="s">
        <v>44</v>
      </c>
      <c r="C33" s="8" t="s">
        <v>78</v>
      </c>
      <c r="D33" s="8" t="s">
        <v>4</v>
      </c>
      <c r="E33" s="16">
        <v>313438.65100000001</v>
      </c>
      <c r="F33" s="16">
        <v>315538.299</v>
      </c>
      <c r="G33" s="16">
        <v>315538.299</v>
      </c>
      <c r="H33" s="16">
        <v>315610.652</v>
      </c>
      <c r="I33" s="16">
        <v>315628.31199999998</v>
      </c>
      <c r="J33" s="16">
        <v>320386.31099999999</v>
      </c>
      <c r="K33" s="16">
        <v>321534.31099999999</v>
      </c>
      <c r="L33" s="16">
        <v>321800.36599999998</v>
      </c>
      <c r="M33" s="16">
        <v>320108.86099999998</v>
      </c>
      <c r="N33" s="16">
        <v>320179.86099999998</v>
      </c>
      <c r="O33" s="16">
        <v>329353.47700000001</v>
      </c>
      <c r="P33" s="16">
        <v>329353.47700000001</v>
      </c>
      <c r="Q33" s="16">
        <v>329533.77600000001</v>
      </c>
      <c r="R33" s="63">
        <v>333101.891</v>
      </c>
    </row>
    <row r="34" spans="1:18" outlineLevel="6" x14ac:dyDescent="0.25">
      <c r="A34" s="7" t="s">
        <v>81</v>
      </c>
      <c r="B34" s="8" t="s">
        <v>80</v>
      </c>
      <c r="C34" s="8" t="s">
        <v>78</v>
      </c>
      <c r="D34" s="8" t="s">
        <v>4</v>
      </c>
      <c r="E34" s="16">
        <v>34547.394</v>
      </c>
      <c r="F34" s="16">
        <v>35640.883999999998</v>
      </c>
      <c r="G34" s="16">
        <v>45540.883999999998</v>
      </c>
      <c r="H34" s="16">
        <v>45540.883999999998</v>
      </c>
      <c r="I34" s="16">
        <v>45540.883999999998</v>
      </c>
      <c r="J34" s="16">
        <v>46800.95</v>
      </c>
      <c r="K34" s="16">
        <v>47997.95</v>
      </c>
      <c r="L34" s="16">
        <v>45027.264000000003</v>
      </c>
      <c r="M34" s="16">
        <v>44965.232000000004</v>
      </c>
      <c r="N34" s="16">
        <v>44965.232000000004</v>
      </c>
      <c r="O34" s="16">
        <v>45018.324000000001</v>
      </c>
      <c r="P34" s="16">
        <v>45018.324000000001</v>
      </c>
      <c r="Q34" s="16">
        <v>45018.324000000001</v>
      </c>
      <c r="R34" s="63">
        <v>44176.608</v>
      </c>
    </row>
    <row r="35" spans="1:18" outlineLevel="1" x14ac:dyDescent="0.25">
      <c r="A35" s="7" t="s">
        <v>45</v>
      </c>
      <c r="B35" s="8" t="s">
        <v>46</v>
      </c>
      <c r="C35" s="8" t="s">
        <v>78</v>
      </c>
      <c r="D35" s="8" t="s">
        <v>4</v>
      </c>
      <c r="E35" s="16">
        <v>3502.058</v>
      </c>
      <c r="F35" s="16">
        <v>3502.058</v>
      </c>
      <c r="G35" s="16">
        <v>3502.058</v>
      </c>
      <c r="H35" s="16">
        <v>3502.058</v>
      </c>
      <c r="I35" s="16">
        <v>3731.2449999999999</v>
      </c>
      <c r="J35" s="16">
        <v>3731.2449999999999</v>
      </c>
      <c r="K35" s="16">
        <v>3731.2449999999999</v>
      </c>
      <c r="L35" s="16">
        <v>3731.2449999999999</v>
      </c>
      <c r="M35" s="16">
        <v>3731.2449999999999</v>
      </c>
      <c r="N35" s="16">
        <v>3731.2449999999999</v>
      </c>
      <c r="O35" s="16">
        <v>3731.2449999999999</v>
      </c>
      <c r="P35" s="16">
        <v>3731.2449999999999</v>
      </c>
      <c r="Q35" s="16">
        <v>3731.2449999999999</v>
      </c>
      <c r="R35" s="63">
        <v>144</v>
      </c>
    </row>
    <row r="36" spans="1:18" outlineLevel="1" x14ac:dyDescent="0.25">
      <c r="A36" s="7" t="s">
        <v>67</v>
      </c>
      <c r="B36" s="8" t="s">
        <v>68</v>
      </c>
      <c r="C36" s="8" t="s">
        <v>78</v>
      </c>
      <c r="D36" s="8" t="s">
        <v>4</v>
      </c>
      <c r="E36" s="16">
        <v>18610.339</v>
      </c>
      <c r="F36" s="16">
        <v>18610.339</v>
      </c>
      <c r="G36" s="16">
        <v>18610.339</v>
      </c>
      <c r="H36" s="16">
        <v>18610.339</v>
      </c>
      <c r="I36" s="16">
        <v>18610.339</v>
      </c>
      <c r="J36" s="16">
        <v>18703.739000000001</v>
      </c>
      <c r="K36" s="16">
        <v>18703.739000000001</v>
      </c>
      <c r="L36" s="16">
        <v>19007.578000000001</v>
      </c>
      <c r="M36" s="16">
        <v>19007.578000000001</v>
      </c>
      <c r="N36" s="16">
        <v>19007.578000000001</v>
      </c>
      <c r="O36" s="16">
        <v>19096.078000000001</v>
      </c>
      <c r="P36" s="16">
        <v>19096.078000000001</v>
      </c>
      <c r="Q36" s="16">
        <v>19196.678</v>
      </c>
      <c r="R36" s="63">
        <v>19196.678</v>
      </c>
    </row>
    <row r="37" spans="1:18" s="2" customFormat="1" x14ac:dyDescent="0.25">
      <c r="A37" s="5" t="s">
        <v>47</v>
      </c>
      <c r="B37" s="6" t="s">
        <v>48</v>
      </c>
      <c r="C37" s="6" t="s">
        <v>78</v>
      </c>
      <c r="D37" s="6" t="s">
        <v>4</v>
      </c>
      <c r="E37" s="15">
        <f t="shared" ref="E37:R37" si="11">E38</f>
        <v>8438.777</v>
      </c>
      <c r="F37" s="15">
        <f t="shared" si="11"/>
        <v>8438.777</v>
      </c>
      <c r="G37" s="15">
        <f t="shared" si="11"/>
        <v>8438.777</v>
      </c>
      <c r="H37" s="15">
        <f t="shared" si="11"/>
        <v>8438.777</v>
      </c>
      <c r="I37" s="15">
        <f t="shared" si="11"/>
        <v>8438.777</v>
      </c>
      <c r="J37" s="15">
        <f t="shared" si="11"/>
        <v>9352.277</v>
      </c>
      <c r="K37" s="15">
        <f t="shared" si="11"/>
        <v>9352.277</v>
      </c>
      <c r="L37" s="15">
        <f t="shared" si="11"/>
        <v>9352.277</v>
      </c>
      <c r="M37" s="15">
        <f t="shared" si="11"/>
        <v>9352.277</v>
      </c>
      <c r="N37" s="15">
        <f t="shared" si="11"/>
        <v>9352.277</v>
      </c>
      <c r="O37" s="15">
        <f t="shared" si="11"/>
        <v>9555.3379999999997</v>
      </c>
      <c r="P37" s="15">
        <f t="shared" si="11"/>
        <v>9555.3379999999997</v>
      </c>
      <c r="Q37" s="15">
        <f t="shared" si="11"/>
        <v>9555.3379999999997</v>
      </c>
      <c r="R37" s="62">
        <f t="shared" si="11"/>
        <v>9099.9760000000006</v>
      </c>
    </row>
    <row r="38" spans="1:18" outlineLevel="1" x14ac:dyDescent="0.25">
      <c r="A38" s="7" t="s">
        <v>49</v>
      </c>
      <c r="B38" s="8" t="s">
        <v>50</v>
      </c>
      <c r="C38" s="8" t="s">
        <v>78</v>
      </c>
      <c r="D38" s="8" t="s">
        <v>4</v>
      </c>
      <c r="E38" s="16">
        <v>8438.777</v>
      </c>
      <c r="F38" s="16">
        <v>8438.777</v>
      </c>
      <c r="G38" s="16">
        <v>8438.777</v>
      </c>
      <c r="H38" s="16">
        <v>8438.777</v>
      </c>
      <c r="I38" s="16">
        <v>8438.777</v>
      </c>
      <c r="J38" s="16">
        <v>9352.277</v>
      </c>
      <c r="K38" s="16">
        <v>9352.277</v>
      </c>
      <c r="L38" s="16">
        <v>9352.277</v>
      </c>
      <c r="M38" s="16">
        <v>9352.277</v>
      </c>
      <c r="N38" s="16">
        <v>9352.277</v>
      </c>
      <c r="O38" s="16">
        <v>9555.3379999999997</v>
      </c>
      <c r="P38" s="16">
        <v>9555.3379999999997</v>
      </c>
      <c r="Q38" s="16">
        <v>9555.3379999999997</v>
      </c>
      <c r="R38" s="63">
        <v>9099.9760000000006</v>
      </c>
    </row>
    <row r="39" spans="1:18" s="2" customFormat="1" x14ac:dyDescent="0.25">
      <c r="A39" s="5" t="s">
        <v>51</v>
      </c>
      <c r="B39" s="6" t="s">
        <v>52</v>
      </c>
      <c r="C39" s="6" t="s">
        <v>78</v>
      </c>
      <c r="D39" s="6" t="s">
        <v>4</v>
      </c>
      <c r="E39" s="15">
        <f t="shared" ref="E39:R39" si="12">E40+E42+E41</f>
        <v>43956.635999999999</v>
      </c>
      <c r="F39" s="15">
        <f t="shared" si="12"/>
        <v>44064.942999999999</v>
      </c>
      <c r="G39" s="15">
        <f t="shared" si="12"/>
        <v>44064.942999999999</v>
      </c>
      <c r="H39" s="15">
        <f t="shared" si="12"/>
        <v>44064.942999999999</v>
      </c>
      <c r="I39" s="15">
        <f t="shared" si="12"/>
        <v>44064.942999999999</v>
      </c>
      <c r="J39" s="15">
        <f t="shared" si="12"/>
        <v>44064.942999999999</v>
      </c>
      <c r="K39" s="15">
        <f t="shared" si="12"/>
        <v>44064.942999999999</v>
      </c>
      <c r="L39" s="15">
        <f t="shared" si="12"/>
        <v>48131.777000000002</v>
      </c>
      <c r="M39" s="15">
        <f t="shared" si="12"/>
        <v>48131.777000000002</v>
      </c>
      <c r="N39" s="15">
        <f t="shared" si="12"/>
        <v>48131.777000000002</v>
      </c>
      <c r="O39" s="15">
        <f t="shared" ref="O39:Q39" si="13">O40+O42+O41</f>
        <v>50557.33</v>
      </c>
      <c r="P39" s="15">
        <f t="shared" si="13"/>
        <v>50557.33</v>
      </c>
      <c r="Q39" s="15">
        <f t="shared" si="13"/>
        <v>49943.67</v>
      </c>
      <c r="R39" s="62">
        <f t="shared" si="12"/>
        <v>40788.661</v>
      </c>
    </row>
    <row r="40" spans="1:18" outlineLevel="1" x14ac:dyDescent="0.25">
      <c r="A40" s="7" t="s">
        <v>53</v>
      </c>
      <c r="B40" s="8" t="s">
        <v>54</v>
      </c>
      <c r="C40" s="8" t="s">
        <v>78</v>
      </c>
      <c r="D40" s="8" t="s">
        <v>4</v>
      </c>
      <c r="E40" s="16">
        <v>3713.1239999999998</v>
      </c>
      <c r="F40" s="16">
        <v>3713.1239999999998</v>
      </c>
      <c r="G40" s="16">
        <v>3713.1239999999998</v>
      </c>
      <c r="H40" s="16">
        <v>3713.1239999999998</v>
      </c>
      <c r="I40" s="16">
        <v>3713.1239999999998</v>
      </c>
      <c r="J40" s="16">
        <v>3713.1239999999998</v>
      </c>
      <c r="K40" s="16">
        <v>3713.1239999999998</v>
      </c>
      <c r="L40" s="16">
        <v>3713.1239999999998</v>
      </c>
      <c r="M40" s="16">
        <v>3713.1239999999998</v>
      </c>
      <c r="N40" s="16">
        <v>3713.1239999999998</v>
      </c>
      <c r="O40" s="16">
        <v>3713.1239999999998</v>
      </c>
      <c r="P40" s="16">
        <v>3713.1239999999998</v>
      </c>
      <c r="Q40" s="16">
        <v>3713.1239999999998</v>
      </c>
      <c r="R40" s="63">
        <v>3754.9540000000002</v>
      </c>
    </row>
    <row r="41" spans="1:18" outlineLevel="6" x14ac:dyDescent="0.25">
      <c r="A41" s="7" t="s">
        <v>55</v>
      </c>
      <c r="B41" s="8" t="s">
        <v>56</v>
      </c>
      <c r="C41" s="8" t="s">
        <v>78</v>
      </c>
      <c r="D41" s="8" t="s">
        <v>4</v>
      </c>
      <c r="E41" s="16">
        <v>3553.66</v>
      </c>
      <c r="F41" s="16">
        <v>3553.66</v>
      </c>
      <c r="G41" s="16">
        <v>3553.66</v>
      </c>
      <c r="H41" s="16">
        <v>3553.66</v>
      </c>
      <c r="I41" s="16">
        <v>3553.66</v>
      </c>
      <c r="J41" s="16">
        <v>3553.66</v>
      </c>
      <c r="K41" s="16">
        <v>3553.66</v>
      </c>
      <c r="L41" s="16">
        <v>3553.66</v>
      </c>
      <c r="M41" s="16">
        <v>3553.66</v>
      </c>
      <c r="N41" s="16">
        <v>3553.66</v>
      </c>
      <c r="O41" s="16">
        <v>3553.66</v>
      </c>
      <c r="P41" s="16">
        <v>3553.66</v>
      </c>
      <c r="Q41" s="16">
        <v>2940</v>
      </c>
      <c r="R41" s="63">
        <v>2038.3979999999999</v>
      </c>
    </row>
    <row r="42" spans="1:18" outlineLevel="1" x14ac:dyDescent="0.25">
      <c r="A42" s="7" t="s">
        <v>73</v>
      </c>
      <c r="B42" s="8" t="s">
        <v>74</v>
      </c>
      <c r="C42" s="8" t="s">
        <v>78</v>
      </c>
      <c r="D42" s="8" t="s">
        <v>4</v>
      </c>
      <c r="E42" s="16">
        <v>36689.851999999999</v>
      </c>
      <c r="F42" s="16">
        <v>36798.159</v>
      </c>
      <c r="G42" s="16">
        <v>36798.159</v>
      </c>
      <c r="H42" s="16">
        <v>36798.159</v>
      </c>
      <c r="I42" s="16">
        <v>36798.159</v>
      </c>
      <c r="J42" s="16">
        <v>36798.159</v>
      </c>
      <c r="K42" s="16">
        <v>36798.159</v>
      </c>
      <c r="L42" s="16">
        <v>40864.993000000002</v>
      </c>
      <c r="M42" s="16">
        <v>40864.993000000002</v>
      </c>
      <c r="N42" s="16">
        <v>40864.993000000002</v>
      </c>
      <c r="O42" s="16">
        <v>43290.546000000002</v>
      </c>
      <c r="P42" s="16">
        <v>43290.546000000002</v>
      </c>
      <c r="Q42" s="16">
        <v>43290.546000000002</v>
      </c>
      <c r="R42" s="63">
        <v>34995.309000000001</v>
      </c>
    </row>
    <row r="43" spans="1:18" s="2" customFormat="1" x14ac:dyDescent="0.25">
      <c r="A43" s="5" t="s">
        <v>57</v>
      </c>
      <c r="B43" s="6" t="s">
        <v>58</v>
      </c>
      <c r="C43" s="6" t="s">
        <v>78</v>
      </c>
      <c r="D43" s="6" t="s">
        <v>4</v>
      </c>
      <c r="E43" s="15">
        <f t="shared" ref="E43:R43" si="14">E44</f>
        <v>21709.75</v>
      </c>
      <c r="F43" s="15">
        <f t="shared" si="14"/>
        <v>22242.812000000002</v>
      </c>
      <c r="G43" s="15">
        <f t="shared" si="14"/>
        <v>12342.812</v>
      </c>
      <c r="H43" s="15">
        <f t="shared" si="14"/>
        <v>12342.812</v>
      </c>
      <c r="I43" s="15">
        <f t="shared" si="14"/>
        <v>12342.812</v>
      </c>
      <c r="J43" s="15">
        <f t="shared" si="14"/>
        <v>14711.966</v>
      </c>
      <c r="K43" s="15">
        <f t="shared" si="14"/>
        <v>14711.966</v>
      </c>
      <c r="L43" s="15">
        <f t="shared" si="14"/>
        <v>13969.968999999999</v>
      </c>
      <c r="M43" s="15">
        <f t="shared" si="14"/>
        <v>13969.968999999999</v>
      </c>
      <c r="N43" s="15">
        <f t="shared" si="14"/>
        <v>13969.968999999999</v>
      </c>
      <c r="O43" s="15">
        <f t="shared" si="14"/>
        <v>13969.968999999999</v>
      </c>
      <c r="P43" s="15">
        <f t="shared" si="14"/>
        <v>13969.968999999999</v>
      </c>
      <c r="Q43" s="15">
        <f t="shared" si="14"/>
        <v>13969.968999999999</v>
      </c>
      <c r="R43" s="62">
        <f t="shared" si="14"/>
        <v>13727.832</v>
      </c>
    </row>
    <row r="44" spans="1:18" outlineLevel="1" x14ac:dyDescent="0.25">
      <c r="A44" s="7" t="s">
        <v>93</v>
      </c>
      <c r="B44" s="8" t="s">
        <v>92</v>
      </c>
      <c r="C44" s="8" t="s">
        <v>78</v>
      </c>
      <c r="D44" s="8" t="s">
        <v>4</v>
      </c>
      <c r="E44" s="16">
        <v>21709.75</v>
      </c>
      <c r="F44" s="16">
        <v>22242.812000000002</v>
      </c>
      <c r="G44" s="16">
        <v>12342.812</v>
      </c>
      <c r="H44" s="16">
        <v>12342.812</v>
      </c>
      <c r="I44" s="16">
        <v>12342.812</v>
      </c>
      <c r="J44" s="16">
        <v>14711.966</v>
      </c>
      <c r="K44" s="16">
        <v>14711.966</v>
      </c>
      <c r="L44" s="16">
        <v>13969.968999999999</v>
      </c>
      <c r="M44" s="16">
        <v>13969.968999999999</v>
      </c>
      <c r="N44" s="16">
        <v>13969.968999999999</v>
      </c>
      <c r="O44" s="16">
        <v>13969.968999999999</v>
      </c>
      <c r="P44" s="16">
        <v>13969.968999999999</v>
      </c>
      <c r="Q44" s="16">
        <v>13969.968999999999</v>
      </c>
      <c r="R44" s="63">
        <v>13727.832</v>
      </c>
    </row>
    <row r="45" spans="1:18" s="2" customFormat="1" x14ac:dyDescent="0.25">
      <c r="A45" s="5" t="s">
        <v>59</v>
      </c>
      <c r="B45" s="6" t="s">
        <v>60</v>
      </c>
      <c r="C45" s="6" t="s">
        <v>78</v>
      </c>
      <c r="D45" s="6" t="s">
        <v>4</v>
      </c>
      <c r="E45" s="15">
        <f t="shared" ref="E45:R45" si="15">E46</f>
        <v>881.25</v>
      </c>
      <c r="F45" s="15">
        <f t="shared" si="15"/>
        <v>2000</v>
      </c>
      <c r="G45" s="15">
        <f t="shared" si="15"/>
        <v>2000</v>
      </c>
      <c r="H45" s="15">
        <f t="shared" si="15"/>
        <v>2000</v>
      </c>
      <c r="I45" s="15">
        <f t="shared" si="15"/>
        <v>2000</v>
      </c>
      <c r="J45" s="15">
        <f t="shared" si="15"/>
        <v>2000</v>
      </c>
      <c r="K45" s="15">
        <f t="shared" si="15"/>
        <v>2000</v>
      </c>
      <c r="L45" s="15">
        <f t="shared" si="15"/>
        <v>2000</v>
      </c>
      <c r="M45" s="15">
        <f t="shared" si="15"/>
        <v>2500</v>
      </c>
      <c r="N45" s="15">
        <f t="shared" si="15"/>
        <v>2500</v>
      </c>
      <c r="O45" s="15">
        <f t="shared" si="15"/>
        <v>2500</v>
      </c>
      <c r="P45" s="15">
        <f t="shared" si="15"/>
        <v>2500</v>
      </c>
      <c r="Q45" s="15">
        <f t="shared" si="15"/>
        <v>2500</v>
      </c>
      <c r="R45" s="62">
        <f t="shared" si="15"/>
        <v>2500</v>
      </c>
    </row>
    <row r="46" spans="1:18" outlineLevel="1" x14ac:dyDescent="0.25">
      <c r="A46" s="7" t="s">
        <v>61</v>
      </c>
      <c r="B46" s="8" t="s">
        <v>62</v>
      </c>
      <c r="C46" s="8" t="s">
        <v>78</v>
      </c>
      <c r="D46" s="8" t="s">
        <v>4</v>
      </c>
      <c r="E46" s="16">
        <v>881.25</v>
      </c>
      <c r="F46" s="16">
        <v>2000</v>
      </c>
      <c r="G46" s="16">
        <v>2000</v>
      </c>
      <c r="H46" s="16">
        <v>2000</v>
      </c>
      <c r="I46" s="16">
        <v>2000</v>
      </c>
      <c r="J46" s="16">
        <v>2000</v>
      </c>
      <c r="K46" s="16">
        <v>2000</v>
      </c>
      <c r="L46" s="16">
        <v>2000</v>
      </c>
      <c r="M46" s="16">
        <v>2500</v>
      </c>
      <c r="N46" s="16">
        <v>2500</v>
      </c>
      <c r="O46" s="16">
        <v>2500</v>
      </c>
      <c r="P46" s="16">
        <v>2500</v>
      </c>
      <c r="Q46" s="16">
        <v>2500</v>
      </c>
      <c r="R46" s="63">
        <v>2500</v>
      </c>
    </row>
    <row r="47" spans="1:18" s="2" customFormat="1" ht="56.25" x14ac:dyDescent="0.25">
      <c r="A47" s="5" t="s">
        <v>12</v>
      </c>
      <c r="B47" s="6" t="s">
        <v>13</v>
      </c>
      <c r="C47" s="6" t="s">
        <v>78</v>
      </c>
      <c r="D47" s="6" t="s">
        <v>4</v>
      </c>
      <c r="E47" s="15">
        <f>E49+E48</f>
        <v>20182.015000000003</v>
      </c>
      <c r="F47" s="15">
        <f t="shared" ref="F47:R47" si="16">F49+F48</f>
        <v>20182.015000000003</v>
      </c>
      <c r="G47" s="15">
        <f t="shared" si="16"/>
        <v>20182.015000000003</v>
      </c>
      <c r="H47" s="15">
        <f t="shared" si="16"/>
        <v>20182.015000000003</v>
      </c>
      <c r="I47" s="15">
        <f t="shared" si="16"/>
        <v>20182.015000000003</v>
      </c>
      <c r="J47" s="15">
        <f t="shared" si="16"/>
        <v>20982.015000000003</v>
      </c>
      <c r="K47" s="15">
        <f t="shared" si="16"/>
        <v>27982.015000000003</v>
      </c>
      <c r="L47" s="15">
        <f t="shared" si="16"/>
        <v>27982.015000000003</v>
      </c>
      <c r="M47" s="15">
        <f t="shared" si="16"/>
        <v>28423.552000000003</v>
      </c>
      <c r="N47" s="15">
        <f t="shared" si="16"/>
        <v>28423.552000000003</v>
      </c>
      <c r="O47" s="15">
        <f t="shared" ref="O47:Q47" si="17">O49+O48</f>
        <v>28423.552000000003</v>
      </c>
      <c r="P47" s="15">
        <f t="shared" si="17"/>
        <v>28423.552000000003</v>
      </c>
      <c r="Q47" s="15">
        <f t="shared" si="17"/>
        <v>28423.552000000003</v>
      </c>
      <c r="R47" s="62">
        <f t="shared" si="16"/>
        <v>28423.552000000003</v>
      </c>
    </row>
    <row r="48" spans="1:18" s="2" customFormat="1" ht="37.5" x14ac:dyDescent="0.25">
      <c r="A48" s="7" t="s">
        <v>14</v>
      </c>
      <c r="B48" s="8" t="s">
        <v>15</v>
      </c>
      <c r="C48" s="8" t="s">
        <v>78</v>
      </c>
      <c r="D48" s="8" t="s">
        <v>4</v>
      </c>
      <c r="E48" s="16">
        <v>20013.312000000002</v>
      </c>
      <c r="F48" s="16">
        <v>20013.312000000002</v>
      </c>
      <c r="G48" s="16">
        <v>20013.312000000002</v>
      </c>
      <c r="H48" s="16">
        <v>20013.312000000002</v>
      </c>
      <c r="I48" s="16">
        <v>20013.312000000002</v>
      </c>
      <c r="J48" s="16">
        <v>20013.312000000002</v>
      </c>
      <c r="K48" s="16">
        <v>20013.312000000002</v>
      </c>
      <c r="L48" s="16">
        <v>20013.312000000002</v>
      </c>
      <c r="M48" s="16">
        <v>20013.312000000002</v>
      </c>
      <c r="N48" s="16">
        <v>20013.312000000002</v>
      </c>
      <c r="O48" s="16">
        <v>20013.312000000002</v>
      </c>
      <c r="P48" s="16">
        <v>20013.312000000002</v>
      </c>
      <c r="Q48" s="16">
        <v>20013.312000000002</v>
      </c>
      <c r="R48" s="63">
        <v>20013.312000000002</v>
      </c>
    </row>
    <row r="49" spans="1:18" outlineLevel="1" x14ac:dyDescent="0.25">
      <c r="A49" s="7" t="s">
        <v>177</v>
      </c>
      <c r="B49" s="8" t="s">
        <v>178</v>
      </c>
      <c r="C49" s="8" t="s">
        <v>78</v>
      </c>
      <c r="D49" s="8" t="s">
        <v>4</v>
      </c>
      <c r="E49" s="16">
        <v>168.703</v>
      </c>
      <c r="F49" s="16">
        <v>168.703</v>
      </c>
      <c r="G49" s="16">
        <v>168.703</v>
      </c>
      <c r="H49" s="16">
        <v>168.703</v>
      </c>
      <c r="I49" s="16">
        <v>168.703</v>
      </c>
      <c r="J49" s="16">
        <v>968.70299999999997</v>
      </c>
      <c r="K49" s="16">
        <v>7968.7030000000004</v>
      </c>
      <c r="L49" s="16">
        <v>7968.7030000000004</v>
      </c>
      <c r="M49" s="16">
        <v>8410.24</v>
      </c>
      <c r="N49" s="16">
        <v>8410.24</v>
      </c>
      <c r="O49" s="16">
        <v>8410.24</v>
      </c>
      <c r="P49" s="16">
        <v>8410.24</v>
      </c>
      <c r="Q49" s="16">
        <v>8410.24</v>
      </c>
      <c r="R49" s="63">
        <v>8410.24</v>
      </c>
    </row>
    <row r="50" spans="1:18" s="2" customFormat="1" x14ac:dyDescent="0.3">
      <c r="A50" s="72" t="s">
        <v>69</v>
      </c>
      <c r="B50" s="72"/>
      <c r="C50" s="72"/>
      <c r="D50" s="72"/>
      <c r="E50" s="17">
        <f t="shared" ref="E50:R50" si="18">E6+E15+E17+E19+E24+E29+E31+E37+E39+E43+E45+E47</f>
        <v>690142.522</v>
      </c>
      <c r="F50" s="17">
        <f t="shared" si="18"/>
        <v>705583.77400000009</v>
      </c>
      <c r="G50" s="17">
        <f t="shared" si="18"/>
        <v>738245.10100000002</v>
      </c>
      <c r="H50" s="17">
        <f t="shared" si="18"/>
        <v>736981.125</v>
      </c>
      <c r="I50" s="17">
        <f t="shared" si="18"/>
        <v>731523.40399999998</v>
      </c>
      <c r="J50" s="17">
        <f t="shared" si="18"/>
        <v>761557.26</v>
      </c>
      <c r="K50" s="17">
        <f t="shared" si="18"/>
        <v>795459.25899999996</v>
      </c>
      <c r="L50" s="17">
        <f t="shared" si="18"/>
        <v>796596.41099999996</v>
      </c>
      <c r="M50" s="17">
        <f t="shared" si="18"/>
        <v>804690.49700000009</v>
      </c>
      <c r="N50" s="17">
        <f t="shared" si="18"/>
        <v>804690.49700000009</v>
      </c>
      <c r="O50" s="17">
        <f t="shared" si="18"/>
        <v>815805.98499999999</v>
      </c>
      <c r="P50" s="17">
        <f t="shared" si="18"/>
        <v>815805.98499999999</v>
      </c>
      <c r="Q50" s="17">
        <f t="shared" si="18"/>
        <v>839979.48100000015</v>
      </c>
      <c r="R50" s="64">
        <f t="shared" si="18"/>
        <v>848216.9800000001</v>
      </c>
    </row>
    <row r="51" spans="1:18" x14ac:dyDescent="0.3">
      <c r="A51" s="9"/>
      <c r="B51" s="9"/>
      <c r="C51" s="9"/>
      <c r="D51" s="9"/>
      <c r="E51" s="24"/>
      <c r="F51" s="24"/>
      <c r="G51" s="24"/>
      <c r="H51" s="24"/>
      <c r="I51" s="24"/>
      <c r="J51" s="24"/>
      <c r="K51" s="24"/>
      <c r="L51" s="24"/>
      <c r="M51" s="24"/>
      <c r="N51" s="12"/>
      <c r="O51" s="12"/>
      <c r="P51" s="12"/>
      <c r="Q51" s="12"/>
    </row>
    <row r="52" spans="1:18" x14ac:dyDescent="0.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52"/>
      <c r="P52" s="52"/>
      <c r="Q52" s="52"/>
    </row>
    <row r="53" spans="1:18" x14ac:dyDescent="0.3">
      <c r="C53" s="13"/>
      <c r="N53" s="14"/>
      <c r="O53" s="14"/>
      <c r="P53" s="14"/>
      <c r="Q53" s="14"/>
    </row>
    <row r="54" spans="1:18" x14ac:dyDescent="0.3">
      <c r="C54" s="13"/>
      <c r="N54" s="14"/>
      <c r="O54" s="14"/>
      <c r="P54" s="14"/>
      <c r="Q54" s="14"/>
    </row>
    <row r="55" spans="1:18" x14ac:dyDescent="0.3">
      <c r="C55" s="18"/>
      <c r="D55" s="19"/>
      <c r="E55" s="25"/>
      <c r="F55" s="25"/>
      <c r="G55" s="25"/>
      <c r="H55" s="25"/>
      <c r="I55" s="25"/>
      <c r="J55" s="25"/>
      <c r="K55" s="25"/>
      <c r="L55" s="25"/>
      <c r="M55" s="25"/>
      <c r="N55" s="20"/>
      <c r="O55" s="20"/>
      <c r="P55" s="20"/>
      <c r="Q55" s="20"/>
      <c r="R55" s="66"/>
    </row>
    <row r="56" spans="1:18" x14ac:dyDescent="0.3">
      <c r="C56" s="18"/>
      <c r="D56" s="19"/>
      <c r="E56" s="25"/>
      <c r="F56" s="25"/>
      <c r="G56" s="25"/>
      <c r="H56" s="25"/>
      <c r="I56" s="25"/>
      <c r="J56" s="25"/>
      <c r="K56" s="25"/>
      <c r="L56" s="25"/>
      <c r="M56" s="25"/>
      <c r="N56" s="20"/>
      <c r="O56" s="20"/>
      <c r="P56" s="20"/>
      <c r="Q56" s="20"/>
      <c r="R56" s="66"/>
    </row>
    <row r="57" spans="1:18" x14ac:dyDescent="0.3">
      <c r="C57" s="18"/>
      <c r="D57" s="19"/>
      <c r="E57" s="25"/>
      <c r="F57" s="25"/>
      <c r="G57" s="25"/>
      <c r="H57" s="25"/>
      <c r="I57" s="25"/>
      <c r="J57" s="25"/>
      <c r="K57" s="25"/>
      <c r="L57" s="25"/>
      <c r="M57" s="25"/>
      <c r="N57" s="20"/>
      <c r="O57" s="20"/>
      <c r="P57" s="20"/>
      <c r="Q57" s="20"/>
      <c r="R57" s="66"/>
    </row>
    <row r="58" spans="1:18" x14ac:dyDescent="0.3">
      <c r="C58" s="18"/>
      <c r="D58" s="19"/>
      <c r="E58" s="25"/>
      <c r="F58" s="25"/>
      <c r="G58" s="25"/>
      <c r="H58" s="25"/>
      <c r="I58" s="25"/>
      <c r="J58" s="25"/>
      <c r="K58" s="25"/>
      <c r="L58" s="25"/>
      <c r="M58" s="25"/>
      <c r="N58" s="20"/>
      <c r="O58" s="20"/>
      <c r="P58" s="20"/>
      <c r="Q58" s="20"/>
      <c r="R58" s="66"/>
    </row>
    <row r="59" spans="1:18" x14ac:dyDescent="0.3">
      <c r="C59" s="18"/>
      <c r="D59" s="19"/>
      <c r="E59" s="25"/>
      <c r="F59" s="25"/>
      <c r="G59" s="25"/>
      <c r="H59" s="25"/>
      <c r="I59" s="25"/>
      <c r="J59" s="25"/>
      <c r="K59" s="25"/>
      <c r="L59" s="25"/>
      <c r="M59" s="25"/>
      <c r="N59" s="20"/>
      <c r="O59" s="20"/>
      <c r="P59" s="20"/>
      <c r="Q59" s="20"/>
      <c r="R59" s="66"/>
    </row>
    <row r="60" spans="1:18" x14ac:dyDescent="0.3">
      <c r="C60" s="18"/>
      <c r="D60" s="19"/>
      <c r="E60" s="25"/>
      <c r="F60" s="25"/>
      <c r="G60" s="25"/>
      <c r="H60" s="25"/>
      <c r="I60" s="25"/>
      <c r="J60" s="25"/>
      <c r="K60" s="25"/>
      <c r="L60" s="25"/>
      <c r="M60" s="25"/>
      <c r="N60" s="20"/>
      <c r="O60" s="20"/>
      <c r="P60" s="20"/>
      <c r="Q60" s="20"/>
      <c r="R60" s="66"/>
    </row>
    <row r="61" spans="1:18" x14ac:dyDescent="0.3">
      <c r="C61" s="18"/>
      <c r="D61" s="19"/>
      <c r="E61" s="25"/>
      <c r="F61" s="25"/>
      <c r="G61" s="25"/>
      <c r="H61" s="25"/>
      <c r="I61" s="25"/>
      <c r="J61" s="25"/>
      <c r="K61" s="25"/>
      <c r="L61" s="25"/>
      <c r="M61" s="25"/>
      <c r="N61" s="20"/>
      <c r="O61" s="20"/>
      <c r="P61" s="20"/>
      <c r="Q61" s="20"/>
      <c r="R61" s="66"/>
    </row>
    <row r="62" spans="1:18" x14ac:dyDescent="0.3">
      <c r="C62" s="18"/>
      <c r="D62" s="19"/>
      <c r="E62" s="25"/>
      <c r="F62" s="25"/>
      <c r="G62" s="25"/>
      <c r="H62" s="25"/>
      <c r="I62" s="25"/>
      <c r="J62" s="25"/>
      <c r="K62" s="25"/>
      <c r="L62" s="25"/>
      <c r="M62" s="25"/>
      <c r="N62" s="20"/>
      <c r="O62" s="20"/>
      <c r="P62" s="20"/>
      <c r="Q62" s="20"/>
      <c r="R62" s="66"/>
    </row>
    <row r="63" spans="1:18" x14ac:dyDescent="0.3">
      <c r="C63" s="18"/>
      <c r="D63" s="19"/>
      <c r="E63" s="25"/>
      <c r="F63" s="25"/>
      <c r="G63" s="25"/>
      <c r="H63" s="25"/>
      <c r="I63" s="25"/>
      <c r="J63" s="25"/>
      <c r="K63" s="25"/>
      <c r="L63" s="25"/>
      <c r="M63" s="25"/>
      <c r="N63" s="20"/>
      <c r="O63" s="20"/>
      <c r="P63" s="20"/>
      <c r="Q63" s="20"/>
      <c r="R63" s="66"/>
    </row>
    <row r="64" spans="1:18" x14ac:dyDescent="0.3">
      <c r="C64" s="18"/>
      <c r="D64" s="19"/>
      <c r="E64" s="25"/>
      <c r="F64" s="25"/>
      <c r="G64" s="25"/>
      <c r="H64" s="25"/>
      <c r="I64" s="25"/>
      <c r="J64" s="25"/>
      <c r="K64" s="25"/>
      <c r="L64" s="25"/>
      <c r="M64" s="25"/>
      <c r="N64" s="20"/>
      <c r="O64" s="20"/>
      <c r="P64" s="20"/>
      <c r="Q64" s="20"/>
      <c r="R64" s="66"/>
    </row>
    <row r="65" spans="3:18" x14ac:dyDescent="0.3">
      <c r="C65" s="18"/>
      <c r="D65" s="19"/>
      <c r="E65" s="25"/>
      <c r="F65" s="25"/>
      <c r="G65" s="25"/>
      <c r="H65" s="25"/>
      <c r="I65" s="25"/>
      <c r="J65" s="25"/>
      <c r="K65" s="25"/>
      <c r="L65" s="25"/>
      <c r="M65" s="25"/>
      <c r="N65" s="20"/>
      <c r="O65" s="20"/>
      <c r="P65" s="20"/>
      <c r="Q65" s="20"/>
      <c r="R65" s="66"/>
    </row>
    <row r="66" spans="3:18" x14ac:dyDescent="0.3">
      <c r="C66" s="18"/>
      <c r="D66" s="19"/>
      <c r="E66" s="25"/>
      <c r="F66" s="25"/>
      <c r="G66" s="25"/>
      <c r="H66" s="25"/>
      <c r="I66" s="25"/>
      <c r="J66" s="25"/>
      <c r="K66" s="25"/>
      <c r="L66" s="25"/>
      <c r="M66" s="25"/>
      <c r="N66" s="20"/>
      <c r="O66" s="20"/>
      <c r="P66" s="20"/>
      <c r="Q66" s="20"/>
      <c r="R66" s="66"/>
    </row>
    <row r="67" spans="3:18" x14ac:dyDescent="0.3">
      <c r="C67" s="18"/>
      <c r="D67" s="19"/>
      <c r="E67" s="25"/>
      <c r="F67" s="25"/>
      <c r="G67" s="25"/>
      <c r="H67" s="25"/>
      <c r="I67" s="25"/>
      <c r="J67" s="25"/>
      <c r="K67" s="25"/>
      <c r="L67" s="25"/>
      <c r="M67" s="25"/>
      <c r="N67" s="20"/>
      <c r="O67" s="20"/>
      <c r="P67" s="20"/>
      <c r="Q67" s="20"/>
      <c r="R67" s="66"/>
    </row>
    <row r="68" spans="3:18" x14ac:dyDescent="0.3">
      <c r="C68" s="18"/>
      <c r="D68" s="19"/>
      <c r="E68" s="25"/>
      <c r="F68" s="25"/>
      <c r="G68" s="25"/>
      <c r="H68" s="25"/>
      <c r="I68" s="25"/>
      <c r="J68" s="25"/>
      <c r="K68" s="25"/>
      <c r="L68" s="25"/>
      <c r="M68" s="25"/>
      <c r="N68" s="20"/>
      <c r="O68" s="20"/>
      <c r="P68" s="20"/>
      <c r="Q68" s="20"/>
      <c r="R68" s="66"/>
    </row>
    <row r="69" spans="3:18" x14ac:dyDescent="0.3">
      <c r="C69" s="18"/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0"/>
      <c r="O69" s="20"/>
      <c r="P69" s="20"/>
      <c r="Q69" s="20"/>
      <c r="R69" s="66"/>
    </row>
    <row r="70" spans="3:18" x14ac:dyDescent="0.3">
      <c r="C70" s="18"/>
      <c r="D70" s="19"/>
      <c r="E70" s="25"/>
      <c r="F70" s="25"/>
      <c r="G70" s="25"/>
      <c r="H70" s="25"/>
      <c r="I70" s="25"/>
      <c r="J70" s="25"/>
      <c r="K70" s="25"/>
      <c r="L70" s="25"/>
      <c r="M70" s="25"/>
      <c r="N70" s="20"/>
      <c r="O70" s="20"/>
      <c r="P70" s="20"/>
      <c r="Q70" s="20"/>
      <c r="R70" s="66"/>
    </row>
    <row r="71" spans="3:18" x14ac:dyDescent="0.3">
      <c r="C71" s="18"/>
      <c r="D71" s="19"/>
      <c r="E71" s="25"/>
      <c r="F71" s="25"/>
      <c r="G71" s="25"/>
      <c r="H71" s="25"/>
      <c r="I71" s="25"/>
      <c r="J71" s="25"/>
      <c r="K71" s="25"/>
      <c r="L71" s="25"/>
      <c r="M71" s="25"/>
      <c r="N71" s="20"/>
      <c r="O71" s="20"/>
      <c r="P71" s="20"/>
      <c r="Q71" s="20"/>
      <c r="R71" s="66"/>
    </row>
    <row r="72" spans="3:18" x14ac:dyDescent="0.3">
      <c r="C72" s="18"/>
      <c r="D72" s="19"/>
      <c r="E72" s="25"/>
      <c r="F72" s="25"/>
      <c r="G72" s="25"/>
      <c r="H72" s="25"/>
      <c r="I72" s="25"/>
      <c r="J72" s="25"/>
      <c r="K72" s="25"/>
      <c r="L72" s="25"/>
      <c r="M72" s="25"/>
      <c r="N72" s="20"/>
      <c r="O72" s="20"/>
      <c r="P72" s="20"/>
      <c r="Q72" s="20"/>
      <c r="R72" s="66"/>
    </row>
    <row r="73" spans="3:18" x14ac:dyDescent="0.3">
      <c r="C73" s="18"/>
      <c r="D73" s="19"/>
      <c r="E73" s="25"/>
      <c r="F73" s="25"/>
      <c r="G73" s="25"/>
      <c r="H73" s="25"/>
      <c r="I73" s="25"/>
      <c r="J73" s="25"/>
      <c r="K73" s="25"/>
      <c r="L73" s="25"/>
      <c r="M73" s="25"/>
      <c r="N73" s="20"/>
      <c r="O73" s="20"/>
      <c r="P73" s="20"/>
      <c r="Q73" s="20"/>
      <c r="R73" s="66"/>
    </row>
    <row r="74" spans="3:18" x14ac:dyDescent="0.3">
      <c r="C74" s="18"/>
      <c r="D74" s="19"/>
      <c r="E74" s="25"/>
      <c r="F74" s="25"/>
      <c r="G74" s="25"/>
      <c r="H74" s="25"/>
      <c r="I74" s="25"/>
      <c r="J74" s="25"/>
      <c r="K74" s="25"/>
      <c r="L74" s="25"/>
      <c r="M74" s="25"/>
      <c r="N74" s="20"/>
      <c r="O74" s="20"/>
      <c r="P74" s="20"/>
      <c r="Q74" s="20"/>
      <c r="R74" s="66"/>
    </row>
    <row r="75" spans="3:18" x14ac:dyDescent="0.3">
      <c r="C75" s="18"/>
      <c r="D75" s="19"/>
      <c r="E75" s="25"/>
      <c r="F75" s="25"/>
      <c r="G75" s="25"/>
      <c r="H75" s="25"/>
      <c r="I75" s="25"/>
      <c r="J75" s="25"/>
      <c r="K75" s="25"/>
      <c r="L75" s="25"/>
      <c r="M75" s="25"/>
      <c r="N75" s="20"/>
      <c r="O75" s="20"/>
      <c r="P75" s="20"/>
      <c r="Q75" s="20"/>
      <c r="R75" s="66"/>
    </row>
    <row r="76" spans="3:18" x14ac:dyDescent="0.3">
      <c r="C76" s="18"/>
      <c r="D76" s="19"/>
      <c r="E76" s="25"/>
      <c r="F76" s="25"/>
      <c r="G76" s="25"/>
      <c r="H76" s="25"/>
      <c r="I76" s="25"/>
      <c r="J76" s="25"/>
      <c r="K76" s="25"/>
      <c r="L76" s="25"/>
      <c r="M76" s="25"/>
      <c r="N76" s="20"/>
      <c r="O76" s="20"/>
      <c r="P76" s="20"/>
      <c r="Q76" s="20"/>
      <c r="R76" s="66"/>
    </row>
    <row r="77" spans="3:18" x14ac:dyDescent="0.3">
      <c r="C77" s="18"/>
      <c r="D77" s="19"/>
      <c r="E77" s="25"/>
      <c r="F77" s="25"/>
      <c r="G77" s="25"/>
      <c r="H77" s="25"/>
      <c r="I77" s="25"/>
      <c r="J77" s="25"/>
      <c r="K77" s="25"/>
      <c r="L77" s="25"/>
      <c r="M77" s="25"/>
      <c r="N77" s="20"/>
      <c r="O77" s="20"/>
      <c r="P77" s="20"/>
      <c r="Q77" s="20"/>
      <c r="R77" s="66"/>
    </row>
    <row r="78" spans="3:18" x14ac:dyDescent="0.3">
      <c r="C78" s="18"/>
      <c r="D78" s="19"/>
      <c r="E78" s="25"/>
      <c r="F78" s="25"/>
      <c r="G78" s="25"/>
      <c r="H78" s="25"/>
      <c r="I78" s="25"/>
      <c r="J78" s="25"/>
      <c r="K78" s="25"/>
      <c r="L78" s="25"/>
      <c r="M78" s="25"/>
      <c r="N78" s="20"/>
      <c r="O78" s="20"/>
      <c r="P78" s="20"/>
      <c r="Q78" s="20"/>
      <c r="R78" s="66"/>
    </row>
    <row r="79" spans="3:18" x14ac:dyDescent="0.3">
      <c r="C79" s="18"/>
      <c r="D79" s="19"/>
      <c r="E79" s="25"/>
      <c r="F79" s="25"/>
      <c r="G79" s="25"/>
      <c r="H79" s="25"/>
      <c r="I79" s="25"/>
      <c r="J79" s="25"/>
      <c r="K79" s="25"/>
      <c r="L79" s="25"/>
      <c r="M79" s="25"/>
      <c r="N79" s="20"/>
      <c r="O79" s="20"/>
      <c r="P79" s="20"/>
      <c r="Q79" s="20"/>
      <c r="R79" s="66"/>
    </row>
    <row r="80" spans="3:18" x14ac:dyDescent="0.3">
      <c r="C80" s="18"/>
      <c r="D80" s="19"/>
      <c r="E80" s="25"/>
      <c r="F80" s="25"/>
      <c r="G80" s="25"/>
      <c r="H80" s="25"/>
      <c r="I80" s="25"/>
      <c r="J80" s="25"/>
      <c r="K80" s="25"/>
      <c r="L80" s="25"/>
      <c r="M80" s="25"/>
      <c r="N80" s="20"/>
      <c r="O80" s="20"/>
      <c r="P80" s="20"/>
      <c r="Q80" s="20"/>
      <c r="R80" s="66"/>
    </row>
    <row r="81" spans="3:18" x14ac:dyDescent="0.3">
      <c r="C81" s="18"/>
      <c r="D81" s="19"/>
      <c r="E81" s="25"/>
      <c r="F81" s="25"/>
      <c r="G81" s="25"/>
      <c r="H81" s="25"/>
      <c r="I81" s="25"/>
      <c r="J81" s="25"/>
      <c r="K81" s="25"/>
      <c r="L81" s="25"/>
      <c r="M81" s="25"/>
      <c r="N81" s="20"/>
      <c r="O81" s="20"/>
      <c r="P81" s="20"/>
      <c r="Q81" s="20"/>
      <c r="R81" s="66"/>
    </row>
    <row r="82" spans="3:18" x14ac:dyDescent="0.3">
      <c r="C82" s="18"/>
      <c r="D82" s="19"/>
      <c r="E82" s="25"/>
      <c r="F82" s="25"/>
      <c r="G82" s="25"/>
      <c r="H82" s="25"/>
      <c r="I82" s="25"/>
      <c r="J82" s="25"/>
      <c r="K82" s="25"/>
      <c r="L82" s="25"/>
      <c r="M82" s="25"/>
      <c r="N82" s="20"/>
      <c r="O82" s="20"/>
      <c r="P82" s="20"/>
      <c r="Q82" s="20"/>
      <c r="R82" s="66"/>
    </row>
    <row r="83" spans="3:18" x14ac:dyDescent="0.3">
      <c r="C83" s="18"/>
      <c r="D83" s="19"/>
      <c r="E83" s="25"/>
      <c r="F83" s="25"/>
      <c r="G83" s="25"/>
      <c r="H83" s="25"/>
      <c r="I83" s="25"/>
      <c r="J83" s="25"/>
      <c r="K83" s="25"/>
      <c r="L83" s="25"/>
      <c r="M83" s="25"/>
      <c r="N83" s="20"/>
      <c r="O83" s="20"/>
      <c r="P83" s="20"/>
      <c r="Q83" s="20"/>
      <c r="R83" s="66"/>
    </row>
    <row r="84" spans="3:18" x14ac:dyDescent="0.3">
      <c r="C84" s="18"/>
      <c r="D84" s="19"/>
      <c r="E84" s="25"/>
      <c r="F84" s="25"/>
      <c r="G84" s="25"/>
      <c r="H84" s="25"/>
      <c r="I84" s="25"/>
      <c r="J84" s="25"/>
      <c r="K84" s="25"/>
      <c r="L84" s="25"/>
      <c r="M84" s="25"/>
      <c r="N84" s="20"/>
      <c r="O84" s="20"/>
      <c r="P84" s="20"/>
      <c r="Q84" s="20"/>
      <c r="R84" s="66"/>
    </row>
    <row r="85" spans="3:18" x14ac:dyDescent="0.3">
      <c r="C85" s="18"/>
      <c r="D85" s="19"/>
      <c r="E85" s="25"/>
      <c r="F85" s="25"/>
      <c r="G85" s="25"/>
      <c r="H85" s="25"/>
      <c r="I85" s="25"/>
      <c r="J85" s="25"/>
      <c r="K85" s="25"/>
      <c r="L85" s="25"/>
      <c r="M85" s="25"/>
      <c r="N85" s="20"/>
      <c r="O85" s="20"/>
      <c r="P85" s="20"/>
      <c r="Q85" s="20"/>
      <c r="R85" s="66"/>
    </row>
    <row r="86" spans="3:18" x14ac:dyDescent="0.3">
      <c r="C86" s="18"/>
      <c r="D86" s="19"/>
      <c r="E86" s="25"/>
      <c r="F86" s="25"/>
      <c r="G86" s="25"/>
      <c r="H86" s="25"/>
      <c r="I86" s="25"/>
      <c r="J86" s="25"/>
      <c r="K86" s="25"/>
      <c r="L86" s="25"/>
      <c r="M86" s="25"/>
      <c r="N86" s="20"/>
      <c r="O86" s="20"/>
      <c r="P86" s="20"/>
      <c r="Q86" s="20"/>
      <c r="R86" s="66"/>
    </row>
    <row r="87" spans="3:18" x14ac:dyDescent="0.3">
      <c r="C87" s="18"/>
      <c r="D87" s="19"/>
      <c r="E87" s="25"/>
      <c r="F87" s="25"/>
      <c r="G87" s="25"/>
      <c r="H87" s="25"/>
      <c r="I87" s="25"/>
      <c r="J87" s="25"/>
      <c r="K87" s="25"/>
      <c r="L87" s="25"/>
      <c r="M87" s="25"/>
      <c r="N87" s="20"/>
      <c r="O87" s="20"/>
      <c r="P87" s="20"/>
      <c r="Q87" s="20"/>
      <c r="R87" s="66"/>
    </row>
    <row r="88" spans="3:18" x14ac:dyDescent="0.3">
      <c r="C88" s="18"/>
      <c r="D88" s="19"/>
      <c r="E88" s="25"/>
      <c r="F88" s="25"/>
      <c r="G88" s="25"/>
      <c r="H88" s="25"/>
      <c r="I88" s="25"/>
      <c r="J88" s="25"/>
      <c r="K88" s="25"/>
      <c r="L88" s="25"/>
      <c r="M88" s="25"/>
      <c r="N88" s="20"/>
      <c r="O88" s="20"/>
      <c r="P88" s="20"/>
      <c r="Q88" s="20"/>
      <c r="R88" s="66"/>
    </row>
    <row r="89" spans="3:18" x14ac:dyDescent="0.3">
      <c r="C89" s="18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0"/>
      <c r="O89" s="20"/>
      <c r="P89" s="20"/>
      <c r="Q89" s="20"/>
      <c r="R89" s="66"/>
    </row>
    <row r="90" spans="3:18" x14ac:dyDescent="0.3">
      <c r="C90" s="18"/>
      <c r="D90" s="19"/>
      <c r="E90" s="25"/>
      <c r="F90" s="25"/>
      <c r="G90" s="25"/>
      <c r="H90" s="25"/>
      <c r="I90" s="25"/>
      <c r="J90" s="25"/>
      <c r="K90" s="25"/>
      <c r="L90" s="25"/>
      <c r="M90" s="25"/>
      <c r="N90" s="20"/>
      <c r="O90" s="20"/>
      <c r="P90" s="20"/>
      <c r="Q90" s="20"/>
      <c r="R90" s="66"/>
    </row>
    <row r="91" spans="3:18" x14ac:dyDescent="0.3">
      <c r="C91" s="18"/>
      <c r="D91" s="19"/>
      <c r="E91" s="25"/>
      <c r="F91" s="25"/>
      <c r="G91" s="25"/>
      <c r="H91" s="25"/>
      <c r="I91" s="25"/>
      <c r="J91" s="25"/>
      <c r="K91" s="25"/>
      <c r="L91" s="25"/>
      <c r="M91" s="25"/>
      <c r="N91" s="20"/>
      <c r="O91" s="20"/>
      <c r="P91" s="20"/>
      <c r="Q91" s="20"/>
      <c r="R91" s="66"/>
    </row>
    <row r="92" spans="3:18" x14ac:dyDescent="0.3">
      <c r="C92" s="18"/>
      <c r="D92" s="19"/>
      <c r="E92" s="25"/>
      <c r="F92" s="25"/>
      <c r="G92" s="25"/>
      <c r="H92" s="25"/>
      <c r="I92" s="25"/>
      <c r="J92" s="25"/>
      <c r="K92" s="25"/>
      <c r="L92" s="25"/>
      <c r="M92" s="25"/>
      <c r="N92" s="20"/>
      <c r="O92" s="20"/>
      <c r="P92" s="20"/>
      <c r="Q92" s="20"/>
      <c r="R92" s="66"/>
    </row>
    <row r="93" spans="3:18" x14ac:dyDescent="0.3">
      <c r="C93" s="18"/>
      <c r="D93" s="19"/>
      <c r="E93" s="25"/>
      <c r="F93" s="25"/>
      <c r="G93" s="25"/>
      <c r="H93" s="25"/>
      <c r="I93" s="25"/>
      <c r="J93" s="25"/>
      <c r="K93" s="25"/>
      <c r="L93" s="25"/>
      <c r="M93" s="25"/>
      <c r="N93" s="20"/>
      <c r="O93" s="20"/>
      <c r="P93" s="20"/>
      <c r="Q93" s="20"/>
      <c r="R93" s="66"/>
    </row>
    <row r="94" spans="3:18" x14ac:dyDescent="0.3">
      <c r="C94" s="18"/>
      <c r="D94" s="19"/>
      <c r="E94" s="25"/>
      <c r="F94" s="25"/>
      <c r="G94" s="25"/>
      <c r="H94" s="25"/>
      <c r="I94" s="25"/>
      <c r="J94" s="25"/>
      <c r="K94" s="25"/>
      <c r="L94" s="25"/>
      <c r="M94" s="25"/>
      <c r="N94" s="20"/>
      <c r="O94" s="20"/>
      <c r="P94" s="20"/>
      <c r="Q94" s="20"/>
      <c r="R94" s="66"/>
    </row>
    <row r="95" spans="3:18" x14ac:dyDescent="0.3">
      <c r="C95" s="18"/>
      <c r="D95" s="19"/>
      <c r="E95" s="25"/>
      <c r="F95" s="25"/>
      <c r="G95" s="25"/>
      <c r="H95" s="25"/>
      <c r="I95" s="25"/>
      <c r="J95" s="25"/>
      <c r="K95" s="25"/>
      <c r="L95" s="25"/>
      <c r="M95" s="25"/>
      <c r="N95" s="20"/>
      <c r="O95" s="20"/>
      <c r="P95" s="20"/>
      <c r="Q95" s="20"/>
      <c r="R95" s="66"/>
    </row>
    <row r="96" spans="3:18" x14ac:dyDescent="0.3">
      <c r="C96" s="18"/>
      <c r="D96" s="19"/>
      <c r="E96" s="25"/>
      <c r="F96" s="25"/>
      <c r="G96" s="25"/>
      <c r="H96" s="25"/>
      <c r="I96" s="25"/>
      <c r="J96" s="25"/>
      <c r="K96" s="25"/>
      <c r="L96" s="25"/>
      <c r="M96" s="25"/>
      <c r="N96" s="20"/>
      <c r="O96" s="20"/>
      <c r="P96" s="20"/>
      <c r="Q96" s="20"/>
      <c r="R96" s="66"/>
    </row>
    <row r="97" spans="3:18" x14ac:dyDescent="0.3">
      <c r="C97" s="18"/>
      <c r="D97" s="19"/>
      <c r="E97" s="25"/>
      <c r="F97" s="25"/>
      <c r="G97" s="25"/>
      <c r="H97" s="25"/>
      <c r="I97" s="25"/>
      <c r="J97" s="25"/>
      <c r="K97" s="25"/>
      <c r="L97" s="25"/>
      <c r="M97" s="25"/>
      <c r="N97" s="20"/>
      <c r="O97" s="20"/>
      <c r="P97" s="20"/>
      <c r="Q97" s="20"/>
      <c r="R97" s="66"/>
    </row>
    <row r="98" spans="3:18" x14ac:dyDescent="0.3">
      <c r="C98" s="18"/>
      <c r="D98" s="19"/>
      <c r="E98" s="25"/>
      <c r="F98" s="25"/>
      <c r="G98" s="25"/>
      <c r="H98" s="25"/>
      <c r="I98" s="25"/>
      <c r="J98" s="25"/>
      <c r="K98" s="25"/>
      <c r="L98" s="25"/>
      <c r="M98" s="25"/>
      <c r="N98" s="20"/>
      <c r="O98" s="20"/>
      <c r="P98" s="20"/>
      <c r="Q98" s="20"/>
      <c r="R98" s="66"/>
    </row>
    <row r="99" spans="3:18" x14ac:dyDescent="0.3">
      <c r="C99" s="18"/>
      <c r="D99" s="19"/>
      <c r="E99" s="25"/>
      <c r="F99" s="25"/>
      <c r="G99" s="25"/>
      <c r="H99" s="25"/>
      <c r="I99" s="25"/>
      <c r="J99" s="25"/>
      <c r="K99" s="25"/>
      <c r="L99" s="25"/>
      <c r="M99" s="25"/>
      <c r="N99" s="20"/>
      <c r="O99" s="20"/>
      <c r="P99" s="20"/>
      <c r="Q99" s="20"/>
      <c r="R99" s="66"/>
    </row>
    <row r="100" spans="3:18" x14ac:dyDescent="0.3">
      <c r="C100" s="18"/>
      <c r="D100" s="19"/>
      <c r="E100" s="25"/>
      <c r="F100" s="25"/>
      <c r="G100" s="25"/>
      <c r="H100" s="25"/>
      <c r="I100" s="25"/>
      <c r="J100" s="25"/>
      <c r="K100" s="25"/>
      <c r="L100" s="25"/>
      <c r="M100" s="25"/>
      <c r="N100" s="20"/>
      <c r="O100" s="20"/>
      <c r="P100" s="20"/>
      <c r="Q100" s="20"/>
      <c r="R100" s="66"/>
    </row>
    <row r="101" spans="3:18" x14ac:dyDescent="0.3">
      <c r="C101" s="18"/>
      <c r="D101" s="19"/>
      <c r="E101" s="25"/>
      <c r="F101" s="25"/>
      <c r="G101" s="25"/>
      <c r="H101" s="25"/>
      <c r="I101" s="25"/>
      <c r="J101" s="25"/>
      <c r="K101" s="25"/>
      <c r="L101" s="25"/>
      <c r="M101" s="25"/>
      <c r="N101" s="20"/>
      <c r="O101" s="20"/>
      <c r="P101" s="20"/>
      <c r="Q101" s="20"/>
      <c r="R101" s="66"/>
    </row>
    <row r="102" spans="3:18" x14ac:dyDescent="0.3">
      <c r="C102" s="18"/>
      <c r="D102" s="19"/>
      <c r="E102" s="25"/>
      <c r="F102" s="25"/>
      <c r="G102" s="25"/>
      <c r="H102" s="25"/>
      <c r="I102" s="25"/>
      <c r="J102" s="25"/>
      <c r="K102" s="25"/>
      <c r="L102" s="25"/>
      <c r="M102" s="25"/>
      <c r="N102" s="20"/>
      <c r="O102" s="20"/>
      <c r="P102" s="20"/>
      <c r="Q102" s="20"/>
      <c r="R102" s="66"/>
    </row>
    <row r="103" spans="3:18" x14ac:dyDescent="0.3">
      <c r="C103" s="18"/>
      <c r="D103" s="19"/>
      <c r="E103" s="25"/>
      <c r="F103" s="25"/>
      <c r="G103" s="25"/>
      <c r="H103" s="25"/>
      <c r="I103" s="25"/>
      <c r="J103" s="25"/>
      <c r="K103" s="25"/>
      <c r="L103" s="25"/>
      <c r="M103" s="25"/>
      <c r="N103" s="20"/>
      <c r="O103" s="20"/>
      <c r="P103" s="20"/>
      <c r="Q103" s="20"/>
      <c r="R103" s="66"/>
    </row>
    <row r="104" spans="3:18" x14ac:dyDescent="0.3">
      <c r="C104" s="18"/>
      <c r="D104" s="19"/>
      <c r="E104" s="25"/>
      <c r="F104" s="25"/>
      <c r="G104" s="25"/>
      <c r="H104" s="25"/>
      <c r="I104" s="25"/>
      <c r="J104" s="25"/>
      <c r="K104" s="25"/>
      <c r="L104" s="25"/>
      <c r="M104" s="25"/>
      <c r="N104" s="20"/>
      <c r="O104" s="20"/>
      <c r="P104" s="20"/>
      <c r="Q104" s="20"/>
      <c r="R104" s="66"/>
    </row>
    <row r="105" spans="3:18" x14ac:dyDescent="0.3">
      <c r="C105" s="18"/>
      <c r="D105" s="19"/>
      <c r="E105" s="25"/>
      <c r="F105" s="25"/>
      <c r="G105" s="25"/>
      <c r="H105" s="25"/>
      <c r="I105" s="25"/>
      <c r="J105" s="25"/>
      <c r="K105" s="25"/>
      <c r="L105" s="25"/>
      <c r="M105" s="25"/>
      <c r="N105" s="20"/>
      <c r="O105" s="20"/>
      <c r="P105" s="20"/>
      <c r="Q105" s="20"/>
      <c r="R105" s="66"/>
    </row>
    <row r="106" spans="3:18" x14ac:dyDescent="0.3">
      <c r="C106" s="18"/>
      <c r="D106" s="19"/>
      <c r="E106" s="25"/>
      <c r="F106" s="25"/>
      <c r="G106" s="25"/>
      <c r="H106" s="25"/>
      <c r="I106" s="25"/>
      <c r="J106" s="25"/>
      <c r="K106" s="25"/>
      <c r="L106" s="25"/>
      <c r="M106" s="25"/>
      <c r="N106" s="20"/>
      <c r="O106" s="20"/>
      <c r="P106" s="20"/>
      <c r="Q106" s="20"/>
      <c r="R106" s="66"/>
    </row>
    <row r="107" spans="3:18" x14ac:dyDescent="0.3">
      <c r="C107" s="18"/>
      <c r="D107" s="19"/>
      <c r="E107" s="25"/>
      <c r="F107" s="25"/>
      <c r="G107" s="25"/>
      <c r="H107" s="25"/>
      <c r="I107" s="25"/>
      <c r="J107" s="25"/>
      <c r="K107" s="25"/>
      <c r="L107" s="25"/>
      <c r="M107" s="25"/>
      <c r="N107" s="20"/>
      <c r="O107" s="20"/>
      <c r="P107" s="20"/>
      <c r="Q107" s="20"/>
      <c r="R107" s="66"/>
    </row>
    <row r="108" spans="3:18" x14ac:dyDescent="0.3">
      <c r="C108" s="18"/>
      <c r="D108" s="19"/>
      <c r="E108" s="25"/>
      <c r="F108" s="25"/>
      <c r="G108" s="25"/>
      <c r="H108" s="25"/>
      <c r="I108" s="25"/>
      <c r="J108" s="25"/>
      <c r="K108" s="25"/>
      <c r="L108" s="25"/>
      <c r="M108" s="25"/>
      <c r="N108" s="20"/>
      <c r="O108" s="20"/>
      <c r="P108" s="20"/>
      <c r="Q108" s="20"/>
      <c r="R108" s="66"/>
    </row>
    <row r="109" spans="3:18" x14ac:dyDescent="0.3">
      <c r="C109" s="13"/>
    </row>
    <row r="110" spans="3:18" x14ac:dyDescent="0.3">
      <c r="C110" s="13"/>
    </row>
    <row r="111" spans="3:18" x14ac:dyDescent="0.3">
      <c r="C111" s="13"/>
    </row>
    <row r="112" spans="3:18" x14ac:dyDescent="0.3">
      <c r="C112" s="13"/>
    </row>
    <row r="113" spans="3:3" x14ac:dyDescent="0.3">
      <c r="C113" s="13"/>
    </row>
    <row r="114" spans="3:3" x14ac:dyDescent="0.3">
      <c r="C114" s="13"/>
    </row>
    <row r="115" spans="3:3" x14ac:dyDescent="0.3">
      <c r="C115" s="13"/>
    </row>
  </sheetData>
  <mergeCells count="9">
    <mergeCell ref="A52:N52"/>
    <mergeCell ref="A50:D50"/>
    <mergeCell ref="A1:R1"/>
    <mergeCell ref="A2:R2"/>
    <mergeCell ref="A4:A5"/>
    <mergeCell ref="B4:B5"/>
    <mergeCell ref="C4:C5"/>
    <mergeCell ref="D4:D5"/>
    <mergeCell ref="E4:R4"/>
  </mergeCells>
  <pageMargins left="0.59055118110236227" right="0.59055118110236227" top="0.35433070866141736" bottom="0.3937007874015748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расходы</vt:lpstr>
      <vt:lpstr>расходы!Заголовки_для_печати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2021-03-29T02:12:39Z</dcterms:modified>
</cp:coreProperties>
</file>