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30" yWindow="405" windowWidth="12645" windowHeight="11505" activeTab="2"/>
  </bookViews>
  <sheets>
    <sheet name="прил2" sheetId="11" r:id="rId1"/>
    <sheet name="прил8" sheetId="12" r:id="rId2"/>
    <sheet name="прил10" sheetId="13" r:id="rId3"/>
    <sheet name="прил11" sheetId="1" r:id="rId4"/>
    <sheet name="прил12" sheetId="14" r:id="rId5"/>
    <sheet name="прил13" sheetId="9" r:id="rId6"/>
    <sheet name="прил14" sheetId="15" r:id="rId7"/>
  </sheets>
  <externalReferences>
    <externalReference r:id="rId10"/>
  </externalReferences>
  <definedNames>
    <definedName name="_xlnm.Print_Area" localSheetId="3">'прил11'!$A$1:$F$388</definedName>
    <definedName name="_xlnm.Print_Area" localSheetId="4">'прил12'!$A$1:$G$353</definedName>
    <definedName name="_xlnm.Print_Area" localSheetId="5">'прил13'!$A$1:$E$362</definedName>
    <definedName name="_xlnm.Print_Area" localSheetId="6">'прил14'!$A$1:$F$328</definedName>
    <definedName name="_xlnm.Print_Area" localSheetId="1">'прил8'!$A$1:$D$49</definedName>
  </definedNames>
  <calcPr calcId="145621"/>
</workbook>
</file>

<file path=xl/sharedStrings.xml><?xml version="1.0" encoding="utf-8"?>
<sst xmlns="http://schemas.openxmlformats.org/spreadsheetml/2006/main" count="6529" uniqueCount="559">
  <si>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</si>
  <si>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</si>
  <si>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</si>
  <si>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</si>
  <si>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</si>
  <si>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</si>
  <si>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</si>
  <si>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</si>
  <si>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</si>
  <si>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</si>
  <si>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</si>
  <si>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</si>
  <si>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</si>
  <si>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</si>
  <si>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</si>
  <si>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</si>
  <si>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</si>
  <si>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</si>
  <si>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</si>
  <si>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</si>
  <si>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</si>
  <si>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</si>
  <si>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</si>
  <si>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</si>
  <si>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</si>
  <si>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</si>
  <si>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</si>
  <si>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</si>
  <si>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</si>
  <si>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</si>
  <si>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</si>
  <si>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</si>
  <si>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</si>
  <si>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</si>
  <si>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</si>
  <si>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</si>
  <si>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</si>
  <si>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</si>
  <si>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</si>
  <si>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</si>
  <si>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</si>
  <si>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</si>
  <si>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</si>
  <si>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</si>
  <si>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</si>
  <si>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</si>
  <si>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</si>
  <si>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</si>
  <si>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</si>
  <si>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</si>
  <si>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</si>
  <si>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</si>
  <si>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</si>
  <si>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</si>
  <si>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</si>
  <si>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</si>
  <si>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</si>
  <si>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</si>
  <si>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</si>
  <si>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</si>
  <si>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</si>
  <si>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</si>
  <si>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</si>
  <si>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</si>
  <si>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</si>
  <si>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</si>
  <si>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</si>
  <si>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</si>
  <si>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</si>
  <si>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</si>
  <si>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</si>
  <si>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</si>
  <si>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</si>
  <si>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</si>
  <si>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</si>
  <si>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</si>
  <si>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</si>
  <si>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</si>
  <si>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</si>
  <si>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</si>
  <si>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</si>
  <si>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</si>
  <si>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</si>
  <si>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</si>
  <si>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</si>
  <si>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</si>
  <si>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</si>
  <si>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</si>
  <si>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</si>
  <si>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</si>
  <si>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</si>
  <si>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</si>
  <si>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</si>
  <si>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</si>
  <si>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</si>
  <si>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</si>
  <si>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</si>
  <si>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</si>
  <si>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</si>
  <si>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</si>
  <si>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</si>
  <si>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</si>
  <si>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</si>
  <si>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</si>
  <si>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</si>
  <si>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</si>
  <si>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</si>
  <si>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</si>
  <si>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</si>
  <si>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</si>
  <si>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</si>
  <si>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</si>
  <si>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</si>
  <si>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</si>
  <si>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</si>
  <si>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</si>
  <si>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</si>
  <si>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</si>
  <si>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</si>
  <si>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</si>
  <si>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</si>
  <si>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</si>
  <si>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</si>
  <si>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</si>
  <si>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</si>
  <si>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</si>
  <si>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</si>
  <si>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</si>
  <si>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</si>
  <si>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</si>
  <si>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</si>
  <si>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</si>
  <si>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</si>
  <si>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</si>
  <si>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</si>
  <si>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</si>
  <si>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</si>
  <si>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</si>
  <si>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</si>
  <si>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</si>
  <si>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</si>
  <si>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</si>
  <si>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</si>
  <si>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</si>
  <si>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</si>
  <si>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</si>
  <si>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</si>
  <si>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</si>
  <si>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</si>
  <si>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</si>
  <si>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</si>
  <si>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</si>
  <si>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</si>
  <si>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</si>
  <si>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</si>
  <si>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</si>
  <si>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</si>
  <si>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</si>
  <si>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</si>
  <si>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</si>
  <si>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</si>
  <si>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</si>
  <si>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</si>
  <si>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</si>
  <si>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</si>
  <si>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</si>
  <si>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</si>
  <si>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</si>
  <si>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</si>
  <si>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</si>
  <si>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</si>
  <si>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</si>
  <si>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</si>
  <si>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</si>
  <si>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</si>
  <si>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</si>
  <si>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</si>
  <si>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</si>
  <si>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</si>
  <si>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</si>
  <si>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</si>
  <si>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</si>
  <si>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</si>
  <si>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</si>
  <si>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</si>
  <si>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</si>
  <si>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</si>
  <si>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</si>
  <si>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</si>
  <si>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</si>
  <si>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</si>
  <si>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</si>
  <si>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</si>
  <si>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</si>
  <si>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</si>
  <si>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</si>
  <si>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</si>
  <si>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</si>
  <si>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</si>
  <si>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</si>
  <si>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</si>
  <si>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</si>
  <si>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</si>
  <si>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</si>
  <si>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</si>
  <si>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</si>
  <si>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</si>
  <si>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</si>
  <si>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</si>
  <si>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</si>
  <si>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</si>
  <si>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</si>
  <si>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</si>
  <si>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</si>
  <si>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</si>
  <si>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</si>
  <si>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</si>
  <si>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</si>
  <si>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</si>
  <si>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</si>
  <si>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</si>
  <si>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</si>
  <si>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</si>
  <si>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</si>
  <si>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</si>
  <si>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</si>
  <si>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</si>
  <si>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</si>
  <si>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</si>
  <si>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</si>
  <si>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</si>
  <si>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</si>
  <si>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</si>
  <si>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</si>
  <si>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</si>
  <si>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</si>
  <si>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</si>
  <si>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</si>
  <si>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</si>
  <si>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</si>
  <si>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</si>
  <si>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</si>
  <si>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</si>
  <si>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</si>
  <si>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</si>
  <si>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</si>
  <si>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</si>
  <si>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</si>
  <si>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</si>
  <si>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</si>
  <si>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</si>
  <si>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</si>
  <si>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</si>
  <si>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</si>
  <si>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</si>
  <si>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</si>
  <si>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</si>
  <si>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</si>
  <si>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</si>
  <si>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</si>
  <si>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</si>
  <si>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</si>
  <si>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</si>
  <si>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</si>
  <si>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</si>
  <si>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</si>
  <si>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</si>
  <si>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</si>
  <si>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</si>
  <si>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</si>
  <si>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</si>
  <si>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</si>
  <si>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</si>
  <si>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</si>
  <si>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</si>
  <si>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</si>
  <si>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</si>
  <si>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</si>
  <si>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</si>
  <si>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</si>
  <si>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</si>
  <si>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</si>
  <si>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</si>
  <si>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</si>
  <si>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</si>
  <si>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</si>
  <si>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</si>
  <si>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</si>
  <si>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</si>
  <si>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</si>
  <si>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</si>
  <si>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</si>
  <si>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</si>
  <si>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</si>
  <si>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</si>
  <si>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</si>
  <si>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</si>
  <si>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</si>
  <si>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</si>
  <si>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</si>
  <si>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</si>
  <si>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</si>
  <si>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</si>
  <si>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</si>
  <si>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</si>
  <si>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</si>
  <si>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</si>
  <si>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</si>
  <si>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</si>
  <si>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</si>
  <si>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</si>
  <si>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</si>
  <si>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</si>
  <si>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</si>
  <si>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</si>
  <si>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</si>
  <si>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</si>
  <si>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</si>
  <si>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</si>
  <si>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</si>
  <si>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</si>
  <si>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</si>
  <si>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</si>
  <si>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</si>
  <si>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</si>
  <si>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</si>
  <si>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</si>
  <si>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</si>
  <si>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</si>
  <si>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</si>
  <si>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</si>
  <si>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</si>
  <si>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</si>
  <si>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</si>
  <si>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</si>
  <si>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</si>
  <si>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</si>
  <si>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</si>
  <si>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</si>
  <si>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0630100000</t>
  </si>
  <si>
    <t>0191200000</t>
  </si>
  <si>
    <t>№ п/п</t>
  </si>
  <si>
    <t xml:space="preserve">Распределение </t>
  </si>
  <si>
    <t>Объемы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</si>
  <si>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</si>
  <si>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</si>
  <si>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</si>
  <si>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</si>
  <si>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</si>
  <si>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</si>
  <si>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</si>
  <si>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</si>
  <si>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</si>
  <si>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</si>
  <si>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</si>
  <si>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</si>
  <si>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</si>
  <si>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</si>
  <si>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</si>
  <si>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</si>
  <si>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</si>
  <si>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</si>
  <si>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</si>
  <si>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</si>
  <si>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</si>
  <si>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</si>
  <si>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</si>
  <si>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</si>
  <si>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</si>
  <si>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</si>
  <si>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</si>
  <si>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</si>
  <si>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</si>
  <si>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</si>
  <si>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</si>
  <si>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</si>
  <si>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</si>
  <si>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</si>
  <si>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«Развитие сельских территорий Ханкайского муниципального района на 2014-2020 годы"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</si>
  <si>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</si>
  <si>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</si>
  <si>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</si>
  <si>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</si>
  <si>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</si>
  <si>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</si>
  <si>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</si>
  <si>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</si>
  <si>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</si>
  <si>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</si>
  <si>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</si>
  <si>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</si>
  <si>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</si>
  <si>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</si>
  <si>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</si>
  <si>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</si>
  <si>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</si>
  <si>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</si>
  <si>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</si>
  <si>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</si>
  <si>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</si>
  <si>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</si>
  <si>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</si>
  <si>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</si>
  <si>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</si>
  <si>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</si>
  <si>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</si>
  <si>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</si>
  <si>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</si>
  <si>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</si>
  <si>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</si>
  <si>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</si>
  <si>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</si>
  <si>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</si>
  <si>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</si>
  <si>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</si>
  <si>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</si>
  <si>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</si>
  <si>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</si>
  <si>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</si>
  <si>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</si>
  <si>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</si>
  <si>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1 16 30030 01 0000 140</t>
  </si>
  <si>
    <t>Прочие денежные взыскания (штрафы) за правонарушения в области дорожного движения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</si>
  <si>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</si>
  <si>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</si>
  <si>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Муниципальная программа "Охрана окружающей среды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</si>
  <si>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</si>
  <si>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</si>
  <si>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</si>
  <si>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</si>
  <si>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Подпрограмма "Развитие дошкольного образования в Ханкайском муниципальном районе" 2014 - 2020 годы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</si>
  <si>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</si>
  <si>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</si>
  <si>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</si>
  <si>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</si>
  <si>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</si>
  <si>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</si>
  <si>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</si>
  <si>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</si>
  <si>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</si>
  <si>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</si>
  <si>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</si>
  <si>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</si>
  <si>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</si>
  <si>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</si>
  <si>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</si>
  <si>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</si>
  <si>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</si>
  <si>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</si>
  <si>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</si>
  <si>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</si>
  <si>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</si>
  <si>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</si>
  <si>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</si>
  <si>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</si>
  <si>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</si>
  <si>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</si>
  <si>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</si>
  <si>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</si>
  <si>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</si>
  <si>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</si>
  <si>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</si>
  <si>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</si>
  <si>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</si>
  <si>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</si>
  <si>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</si>
  <si>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</si>
  <si>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</si>
  <si>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</si>
  <si>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</si>
  <si>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</si>
  <si>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</si>
  <si>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</si>
  <si>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</si>
  <si>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6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</si>
  <si>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</si>
  <si>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</si>
  <si>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</si>
  <si>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</si>
  <si>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</si>
  <si>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</si>
  <si>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</si>
  <si>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</si>
  <si>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</si>
  <si>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</si>
  <si>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</si>
  <si>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</si>
  <si>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</si>
  <si>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</si>
  <si>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</si>
  <si>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Приложение 4</t>
  </si>
  <si>
    <t>Приложение 5</t>
  </si>
  <si>
    <t xml:space="preserve">Создание в общеобразовательных организациях условий для занятий физической культурой и спортом
</t>
  </si>
  <si>
    <t>01214L0800</t>
  </si>
  <si>
    <t>Расходы на приобретение имущества для нужд Администрации района</t>
  </si>
  <si>
    <t>0696570300</t>
  </si>
  <si>
    <t>0696500000</t>
  </si>
  <si>
    <t xml:space="preserve">к проекту решения Думы  </t>
  </si>
  <si>
    <t>Ханкайского муниципального района</t>
  </si>
  <si>
    <t>к проекту решения Думы</t>
  </si>
  <si>
    <t>Специальные расходы</t>
  </si>
  <si>
    <t>880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</si>
  <si>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</si>
  <si>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</si>
  <si>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</si>
  <si>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</si>
  <si>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</si>
  <si>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</si>
  <si>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>05958R4970</t>
  </si>
  <si>
    <t>внутреннего финансирования дефицита  бюджета Ханкайского муниципального района на 2019 и 2020 годы</t>
  </si>
  <si>
    <t>Сумма на 2019 год</t>
  </si>
  <si>
    <t>Сумма на 2020 год</t>
  </si>
  <si>
    <t>Приложение 8</t>
  </si>
  <si>
    <t>доходов бюджета Ханкайского муниципального района на 2019 и 2020 годы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</si>
  <si>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</si>
  <si>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</si>
  <si>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 xml:space="preserve">межбюджетных трансфертов от других бюджетов бюджетной системы на 2019 и 2020 годы  </t>
  </si>
  <si>
    <t>Наименование межбюджетных трасфертов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</si>
  <si>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2019 и 2020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</si>
  <si>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2019 и 2020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</si>
  <si>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2019 и 2020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</si>
  <si>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2019 и 2020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</si>
  <si>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2019 и 2020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</si>
  <si>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</si>
  <si>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2019 и 2020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</si>
  <si>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обучающихся в младших классах (1-4 включительно) в муниципальных образовательных учреждениях Приморского края на плановый период 2019 и 2020 годов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</si>
  <si>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2019 и 2020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</si>
  <si>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2019 и 2020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</si>
  <si>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2019 и 2020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</si>
  <si>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2019 и 2020 годов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</si>
  <si>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2019 и 2020 годов</t>
  </si>
  <si>
    <t>Приложение 12</t>
  </si>
  <si>
    <t>бюджетных ассигнований из бюджета Ханкайского муниципального района на 2019 и 2020 годы в ведомственной структуре расходов бюджета Ханкайского муниципального района</t>
  </si>
  <si>
    <t>0898170070</t>
  </si>
  <si>
    <t>Подпрограмма "Развитие малого и среднего предпринимательства в Ханкайском муниципальном районе" на 2014-2020 годы</t>
  </si>
  <si>
    <t>0520000000</t>
  </si>
  <si>
    <t>Мероприятия направленные на поддержку малого и среднего предпринимательства</t>
  </si>
  <si>
    <t>0525240050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</si>
  <si>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</si>
  <si>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>Подпрограмма "Развитие системы переработки и утилизации  бытовых отходов на территории Ханкайского муниципального района" на 2014-2020 годы</t>
  </si>
  <si>
    <t xml:space="preserve">Субсидии некоммерческим организациям (за исключением государственных (муниципальных) учреждений)
</t>
  </si>
  <si>
    <t>0595820110</t>
  </si>
  <si>
    <t>Подпрограмма "Проведение мониторинга качества предоставления  муниципальных услуг" на 2014-2020 годы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</si>
  <si>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2019 и 2020 годов 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</si>
  <si>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2019 и 2020 годов </t>
  </si>
  <si>
    <t>усл.утв. 2,5%</t>
  </si>
  <si>
    <t>усл.утв. 5%</t>
  </si>
  <si>
    <t>Приложение 14</t>
  </si>
  <si>
    <t xml:space="preserve"> бюджетных ассигнований из бюджета Ханкайского муниципального района на 2019 и 2020 годы  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</si>
  <si>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</si>
  <si>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</si>
  <si>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</si>
  <si>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 Расходы на выплаты персоналу государственных (муниципальных) органов</t>
  </si>
  <si>
    <t>Подпрограмма "Развитие системы  переработки и утилизации бытовых отходов на территории Ханкайского муниципального района" на 2014-2020 годы</t>
  </si>
  <si>
    <t>Муниципальная программа  "Развитие образования в Ханкайском муниципальном районе" на 2014 - 2020 годы</t>
  </si>
  <si>
    <t>05958L0200</t>
  </si>
  <si>
    <t>Муниципальная программа "Развитие физической культуры  и спорта в Ханкайском муниципальном районе"  на 2014- 2020 годы</t>
  </si>
  <si>
    <t xml:space="preserve">Исполнение судебных актов
</t>
  </si>
  <si>
    <t>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</si>
</sst>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sz val="14"/>
      <name val="Arial Cyr"/>
      <family val="2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3" fillId="0" borderId="0" xfId="0" applyFont="1" applyFill="1"/>
    <xf numFmtId="0" fontId="6" fillId="0" borderId="0" xfId="0" applyFont="1" applyFill="1"/>
    <xf numFmtId="4" fontId="4" fillId="2" borderId="0" xfId="0" applyNumberFormat="1" applyFont="1" applyFill="1"/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0" fontId="7" fillId="2" borderId="0" xfId="0" applyFont="1" applyFill="1" applyAlignment="1">
      <alignment/>
    </xf>
    <xf numFmtId="0" fontId="7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/>
    <xf numFmtId="49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8" fillId="0" borderId="0" xfId="0" applyFont="1"/>
    <xf numFmtId="0" fontId="7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0" fontId="8" fillId="2" borderId="0" xfId="0" applyFont="1" applyFill="1"/>
    <xf numFmtId="0" fontId="9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9" fillId="2" borderId="0" xfId="0" applyNumberFormat="1" applyFont="1" applyFill="1"/>
    <xf numFmtId="49" fontId="8" fillId="2" borderId="0" xfId="0" applyNumberFormat="1" applyFont="1" applyFill="1"/>
    <xf numFmtId="4" fontId="8" fillId="2" borderId="0" xfId="0" applyNumberFormat="1" applyFont="1" applyFill="1"/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/>
    <xf numFmtId="164" fontId="5" fillId="2" borderId="1" xfId="0" applyNumberFormat="1" applyFont="1" applyFill="1" applyBorder="1"/>
    <xf numFmtId="164" fontId="5" fillId="0" borderId="1" xfId="0" applyNumberFormat="1" applyFont="1" applyFill="1" applyBorder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7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164" fontId="7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7" fillId="2" borderId="0" xfId="0" applyNumberFormat="1" applyFont="1" applyFill="1" applyAlignment="1">
      <alignment vertical="top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2" fillId="2" borderId="0" xfId="0" applyNumberFormat="1" applyFont="1" applyFill="1"/>
    <xf numFmtId="49" fontId="14" fillId="2" borderId="0" xfId="0" applyNumberFormat="1" applyFont="1" applyFill="1"/>
    <xf numFmtId="0" fontId="14" fillId="2" borderId="0" xfId="0" applyFont="1" applyFill="1"/>
    <xf numFmtId="164" fontId="14" fillId="2" borderId="0" xfId="0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2" borderId="3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164" fontId="7" fillId="0" borderId="1" xfId="0" applyNumberFormat="1" applyFont="1" applyFill="1" applyBorder="1"/>
    <xf numFmtId="0" fontId="7" fillId="2" borderId="0" xfId="0" applyFont="1" applyFill="1" applyAlignment="1">
      <alignment horizontal="right" wrapText="1"/>
    </xf>
    <xf numFmtId="49" fontId="7" fillId="2" borderId="1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 horizontal="right" wrapText="1"/>
    </xf>
    <xf numFmtId="0" fontId="12" fillId="0" borderId="0" xfId="0" applyFont="1"/>
    <xf numFmtId="0" fontId="8" fillId="2" borderId="0" xfId="0" applyFont="1" applyFill="1" applyAlignment="1">
      <alignment vertical="top"/>
    </xf>
    <xf numFmtId="0" fontId="8" fillId="0" borderId="0" xfId="0" applyFont="1" applyAlignment="1">
      <alignment horizontal="center" wrapText="1"/>
    </xf>
    <xf numFmtId="4" fontId="8" fillId="2" borderId="0" xfId="0" applyNumberFormat="1" applyFont="1" applyFill="1" applyAlignment="1">
      <alignment vertical="top"/>
    </xf>
    <xf numFmtId="165" fontId="4" fillId="2" borderId="0" xfId="0" applyNumberFormat="1" applyFont="1" applyFill="1"/>
    <xf numFmtId="165" fontId="3" fillId="2" borderId="0" xfId="0" applyNumberFormat="1" applyFont="1" applyFill="1"/>
    <xf numFmtId="164" fontId="7" fillId="2" borderId="1" xfId="0" applyNumberFormat="1" applyFont="1" applyFill="1" applyBorder="1" applyAlignment="1">
      <alignment horizontal="right" vertical="top"/>
    </xf>
    <xf numFmtId="49" fontId="8" fillId="0" borderId="1" xfId="0" applyNumberFormat="1" applyFont="1" applyBorder="1" applyAlignment="1">
      <alignment horizontal="center" vertical="top"/>
    </xf>
    <xf numFmtId="165" fontId="15" fillId="2" borderId="0" xfId="0" applyNumberFormat="1" applyFont="1" applyFill="1" applyBorder="1" applyAlignment="1">
      <alignment vertical="top" wrapText="1"/>
    </xf>
    <xf numFmtId="164" fontId="16" fillId="2" borderId="0" xfId="0" applyNumberFormat="1" applyFont="1" applyFill="1" applyAlignment="1">
      <alignment horizontal="right" vertical="top"/>
    </xf>
    <xf numFmtId="164" fontId="7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 wrapText="1"/>
    </xf>
    <xf numFmtId="164" fontId="8" fillId="2" borderId="1" xfId="0" applyNumberFormat="1" applyFont="1" applyFill="1" applyBorder="1" applyAlignment="1">
      <alignment horizontal="right" vertical="top"/>
    </xf>
    <xf numFmtId="164" fontId="8" fillId="2" borderId="0" xfId="0" applyNumberFormat="1" applyFont="1" applyFill="1"/>
    <xf numFmtId="4" fontId="2" fillId="2" borderId="0" xfId="0" applyNumberFormat="1" applyFont="1" applyFill="1"/>
    <xf numFmtId="164" fontId="7" fillId="4" borderId="1" xfId="0" applyNumberFormat="1" applyFont="1" applyFill="1" applyBorder="1"/>
    <xf numFmtId="164" fontId="5" fillId="4" borderId="1" xfId="0" applyNumberFormat="1" applyFont="1" applyFill="1" applyBorder="1"/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0;&#1085;&#1072;&#1085;&#1089;&#1086;&#1074;&#1086;&#1077;%20&#1091;&#1087;&#1088;&#1072;&#1074;&#1083;&#1077;&#1085;&#1080;&#1077;\&#1054;&#1089;&#1090;&#1072;&#1087;&#1077;&#1085;&#1082;&#1086;\&#1056;&#1077;&#1096;&#1077;&#1085;&#1080;&#1103;%20&#1044;&#1091;&#1084;&#1099;\2018\&#1056;&#1077;&#1096;&#1077;&#1085;&#1080;&#1077;%20317%20&#1086;&#1090;%2023.01.2018\&#1055;&#1088;&#1086;&#1077;&#1082;&#1090;%203\&#1055;&#1088;&#1080;&#1083;&#1086;&#1078;&#1077;&#1085;&#1080;&#1103;%201-18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7"/>
      <sheetName val="прил8"/>
      <sheetName val="прил9"/>
      <sheetName val="прил10"/>
      <sheetName val="прил11"/>
      <sheetName val="прил 12"/>
      <sheetName val="прил13"/>
      <sheetName val="прил14"/>
      <sheetName val="прил15"/>
      <sheetName val="прил16"/>
      <sheetName val="прил17"/>
      <sheetName val="прил18"/>
      <sheetName val="Лист1"/>
    </sheetNames>
    <sheetDataSet>
      <sheetData sheetId="0"/>
      <sheetData sheetId="1"/>
      <sheetData sheetId="2"/>
      <sheetData sheetId="3">
        <row r="9">
          <cell r="C9">
            <v>223701.545</v>
          </cell>
          <cell r="D9">
            <v>226862</v>
          </cell>
        </row>
        <row r="45">
          <cell r="C45">
            <v>483532.79300000006</v>
          </cell>
          <cell r="D45">
            <v>486748.349</v>
          </cell>
        </row>
      </sheetData>
      <sheetData sheetId="4"/>
      <sheetData sheetId="5"/>
      <sheetData sheetId="6"/>
      <sheetData sheetId="7">
        <row r="349">
          <cell r="F349">
            <v>477940.2540000001</v>
          </cell>
          <cell r="G349">
            <v>475405.24900000007</v>
          </cell>
        </row>
        <row r="353">
          <cell r="F353">
            <v>5592.538625000001</v>
          </cell>
          <cell r="G353">
            <v>11343.1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0"/>
  <sheetViews>
    <sheetView view="pageBreakPreview" zoomScale="93" zoomScaleSheetLayoutView="93" workbookViewId="0" topLeftCell="A1">
      <selection activeCell="D2" sqref="D2"/>
    </sheetView>
  </sheetViews>
  <sheetFormatPr defaultColWidth="9.140625" defaultRowHeight="15"/>
  <cols>
    <col min="1" max="1" width="29.8515625" style="10" customWidth="1"/>
    <col min="2" max="2" width="40.421875" style="10" customWidth="1"/>
    <col min="3" max="4" width="17.28125" style="10" customWidth="1"/>
    <col min="5" max="256" width="9.140625" style="5" customWidth="1"/>
    <col min="257" max="257" width="26.8515625" style="5" customWidth="1"/>
    <col min="258" max="258" width="40.421875" style="5" customWidth="1"/>
    <col min="259" max="259" width="13.57421875" style="5" customWidth="1"/>
    <col min="260" max="512" width="9.140625" style="5" customWidth="1"/>
    <col min="513" max="513" width="26.8515625" style="5" customWidth="1"/>
    <col min="514" max="514" width="40.421875" style="5" customWidth="1"/>
    <col min="515" max="515" width="13.57421875" style="5" customWidth="1"/>
    <col min="516" max="768" width="9.140625" style="5" customWidth="1"/>
    <col min="769" max="769" width="26.8515625" style="5" customWidth="1"/>
    <col min="770" max="770" width="40.421875" style="5" customWidth="1"/>
    <col min="771" max="771" width="13.57421875" style="5" customWidth="1"/>
    <col min="772" max="1024" width="9.140625" style="5" customWidth="1"/>
    <col min="1025" max="1025" width="26.8515625" style="5" customWidth="1"/>
    <col min="1026" max="1026" width="40.421875" style="5" customWidth="1"/>
    <col min="1027" max="1027" width="13.57421875" style="5" customWidth="1"/>
    <col min="1028" max="1280" width="9.140625" style="5" customWidth="1"/>
    <col min="1281" max="1281" width="26.8515625" style="5" customWidth="1"/>
    <col min="1282" max="1282" width="40.421875" style="5" customWidth="1"/>
    <col min="1283" max="1283" width="13.57421875" style="5" customWidth="1"/>
    <col min="1284" max="1536" width="9.140625" style="5" customWidth="1"/>
    <col min="1537" max="1537" width="26.8515625" style="5" customWidth="1"/>
    <col min="1538" max="1538" width="40.421875" style="5" customWidth="1"/>
    <col min="1539" max="1539" width="13.57421875" style="5" customWidth="1"/>
    <col min="1540" max="1792" width="9.140625" style="5" customWidth="1"/>
    <col min="1793" max="1793" width="26.8515625" style="5" customWidth="1"/>
    <col min="1794" max="1794" width="40.421875" style="5" customWidth="1"/>
    <col min="1795" max="1795" width="13.57421875" style="5" customWidth="1"/>
    <col min="1796" max="2048" width="9.140625" style="5" customWidth="1"/>
    <col min="2049" max="2049" width="26.8515625" style="5" customWidth="1"/>
    <col min="2050" max="2050" width="40.421875" style="5" customWidth="1"/>
    <col min="2051" max="2051" width="13.57421875" style="5" customWidth="1"/>
    <col min="2052" max="2304" width="9.140625" style="5" customWidth="1"/>
    <col min="2305" max="2305" width="26.8515625" style="5" customWidth="1"/>
    <col min="2306" max="2306" width="40.421875" style="5" customWidth="1"/>
    <col min="2307" max="2307" width="13.57421875" style="5" customWidth="1"/>
    <col min="2308" max="2560" width="9.140625" style="5" customWidth="1"/>
    <col min="2561" max="2561" width="26.8515625" style="5" customWidth="1"/>
    <col min="2562" max="2562" width="40.421875" style="5" customWidth="1"/>
    <col min="2563" max="2563" width="13.57421875" style="5" customWidth="1"/>
    <col min="2564" max="2816" width="9.140625" style="5" customWidth="1"/>
    <col min="2817" max="2817" width="26.8515625" style="5" customWidth="1"/>
    <col min="2818" max="2818" width="40.421875" style="5" customWidth="1"/>
    <col min="2819" max="2819" width="13.57421875" style="5" customWidth="1"/>
    <col min="2820" max="3072" width="9.140625" style="5" customWidth="1"/>
    <col min="3073" max="3073" width="26.8515625" style="5" customWidth="1"/>
    <col min="3074" max="3074" width="40.421875" style="5" customWidth="1"/>
    <col min="3075" max="3075" width="13.57421875" style="5" customWidth="1"/>
    <col min="3076" max="3328" width="9.140625" style="5" customWidth="1"/>
    <col min="3329" max="3329" width="26.8515625" style="5" customWidth="1"/>
    <col min="3330" max="3330" width="40.421875" style="5" customWidth="1"/>
    <col min="3331" max="3331" width="13.57421875" style="5" customWidth="1"/>
    <col min="3332" max="3584" width="9.140625" style="5" customWidth="1"/>
    <col min="3585" max="3585" width="26.8515625" style="5" customWidth="1"/>
    <col min="3586" max="3586" width="40.421875" style="5" customWidth="1"/>
    <col min="3587" max="3587" width="13.57421875" style="5" customWidth="1"/>
    <col min="3588" max="3840" width="9.140625" style="5" customWidth="1"/>
    <col min="3841" max="3841" width="26.8515625" style="5" customWidth="1"/>
    <col min="3842" max="3842" width="40.421875" style="5" customWidth="1"/>
    <col min="3843" max="3843" width="13.57421875" style="5" customWidth="1"/>
    <col min="3844" max="4096" width="9.140625" style="5" customWidth="1"/>
    <col min="4097" max="4097" width="26.8515625" style="5" customWidth="1"/>
    <col min="4098" max="4098" width="40.421875" style="5" customWidth="1"/>
    <col min="4099" max="4099" width="13.57421875" style="5" customWidth="1"/>
    <col min="4100" max="4352" width="9.140625" style="5" customWidth="1"/>
    <col min="4353" max="4353" width="26.8515625" style="5" customWidth="1"/>
    <col min="4354" max="4354" width="40.421875" style="5" customWidth="1"/>
    <col min="4355" max="4355" width="13.57421875" style="5" customWidth="1"/>
    <col min="4356" max="4608" width="9.140625" style="5" customWidth="1"/>
    <col min="4609" max="4609" width="26.8515625" style="5" customWidth="1"/>
    <col min="4610" max="4610" width="40.421875" style="5" customWidth="1"/>
    <col min="4611" max="4611" width="13.57421875" style="5" customWidth="1"/>
    <col min="4612" max="4864" width="9.140625" style="5" customWidth="1"/>
    <col min="4865" max="4865" width="26.8515625" style="5" customWidth="1"/>
    <col min="4866" max="4866" width="40.421875" style="5" customWidth="1"/>
    <col min="4867" max="4867" width="13.57421875" style="5" customWidth="1"/>
    <col min="4868" max="5120" width="9.140625" style="5" customWidth="1"/>
    <col min="5121" max="5121" width="26.8515625" style="5" customWidth="1"/>
    <col min="5122" max="5122" width="40.421875" style="5" customWidth="1"/>
    <col min="5123" max="5123" width="13.57421875" style="5" customWidth="1"/>
    <col min="5124" max="5376" width="9.140625" style="5" customWidth="1"/>
    <col min="5377" max="5377" width="26.8515625" style="5" customWidth="1"/>
    <col min="5378" max="5378" width="40.421875" style="5" customWidth="1"/>
    <col min="5379" max="5379" width="13.57421875" style="5" customWidth="1"/>
    <col min="5380" max="5632" width="9.140625" style="5" customWidth="1"/>
    <col min="5633" max="5633" width="26.8515625" style="5" customWidth="1"/>
    <col min="5634" max="5634" width="40.421875" style="5" customWidth="1"/>
    <col min="5635" max="5635" width="13.57421875" style="5" customWidth="1"/>
    <col min="5636" max="5888" width="9.140625" style="5" customWidth="1"/>
    <col min="5889" max="5889" width="26.8515625" style="5" customWidth="1"/>
    <col min="5890" max="5890" width="40.421875" style="5" customWidth="1"/>
    <col min="5891" max="5891" width="13.57421875" style="5" customWidth="1"/>
    <col min="5892" max="6144" width="9.140625" style="5" customWidth="1"/>
    <col min="6145" max="6145" width="26.8515625" style="5" customWidth="1"/>
    <col min="6146" max="6146" width="40.421875" style="5" customWidth="1"/>
    <col min="6147" max="6147" width="13.57421875" style="5" customWidth="1"/>
    <col min="6148" max="6400" width="9.140625" style="5" customWidth="1"/>
    <col min="6401" max="6401" width="26.8515625" style="5" customWidth="1"/>
    <col min="6402" max="6402" width="40.421875" style="5" customWidth="1"/>
    <col min="6403" max="6403" width="13.57421875" style="5" customWidth="1"/>
    <col min="6404" max="6656" width="9.140625" style="5" customWidth="1"/>
    <col min="6657" max="6657" width="26.8515625" style="5" customWidth="1"/>
    <col min="6658" max="6658" width="40.421875" style="5" customWidth="1"/>
    <col min="6659" max="6659" width="13.57421875" style="5" customWidth="1"/>
    <col min="6660" max="6912" width="9.140625" style="5" customWidth="1"/>
    <col min="6913" max="6913" width="26.8515625" style="5" customWidth="1"/>
    <col min="6914" max="6914" width="40.421875" style="5" customWidth="1"/>
    <col min="6915" max="6915" width="13.57421875" style="5" customWidth="1"/>
    <col min="6916" max="7168" width="9.140625" style="5" customWidth="1"/>
    <col min="7169" max="7169" width="26.8515625" style="5" customWidth="1"/>
    <col min="7170" max="7170" width="40.421875" style="5" customWidth="1"/>
    <col min="7171" max="7171" width="13.57421875" style="5" customWidth="1"/>
    <col min="7172" max="7424" width="9.140625" style="5" customWidth="1"/>
    <col min="7425" max="7425" width="26.8515625" style="5" customWidth="1"/>
    <col min="7426" max="7426" width="40.421875" style="5" customWidth="1"/>
    <col min="7427" max="7427" width="13.57421875" style="5" customWidth="1"/>
    <col min="7428" max="7680" width="9.140625" style="5" customWidth="1"/>
    <col min="7681" max="7681" width="26.8515625" style="5" customWidth="1"/>
    <col min="7682" max="7682" width="40.421875" style="5" customWidth="1"/>
    <col min="7683" max="7683" width="13.57421875" style="5" customWidth="1"/>
    <col min="7684" max="7936" width="9.140625" style="5" customWidth="1"/>
    <col min="7937" max="7937" width="26.8515625" style="5" customWidth="1"/>
    <col min="7938" max="7938" width="40.421875" style="5" customWidth="1"/>
    <col min="7939" max="7939" width="13.57421875" style="5" customWidth="1"/>
    <col min="7940" max="8192" width="9.140625" style="5" customWidth="1"/>
    <col min="8193" max="8193" width="26.8515625" style="5" customWidth="1"/>
    <col min="8194" max="8194" width="40.421875" style="5" customWidth="1"/>
    <col min="8195" max="8195" width="13.57421875" style="5" customWidth="1"/>
    <col min="8196" max="8448" width="9.140625" style="5" customWidth="1"/>
    <col min="8449" max="8449" width="26.8515625" style="5" customWidth="1"/>
    <col min="8450" max="8450" width="40.421875" style="5" customWidth="1"/>
    <col min="8451" max="8451" width="13.57421875" style="5" customWidth="1"/>
    <col min="8452" max="8704" width="9.140625" style="5" customWidth="1"/>
    <col min="8705" max="8705" width="26.8515625" style="5" customWidth="1"/>
    <col min="8706" max="8706" width="40.421875" style="5" customWidth="1"/>
    <col min="8707" max="8707" width="13.57421875" style="5" customWidth="1"/>
    <col min="8708" max="8960" width="9.140625" style="5" customWidth="1"/>
    <col min="8961" max="8961" width="26.8515625" style="5" customWidth="1"/>
    <col min="8962" max="8962" width="40.421875" style="5" customWidth="1"/>
    <col min="8963" max="8963" width="13.57421875" style="5" customWidth="1"/>
    <col min="8964" max="9216" width="9.140625" style="5" customWidth="1"/>
    <col min="9217" max="9217" width="26.8515625" style="5" customWidth="1"/>
    <col min="9218" max="9218" width="40.421875" style="5" customWidth="1"/>
    <col min="9219" max="9219" width="13.57421875" style="5" customWidth="1"/>
    <col min="9220" max="9472" width="9.140625" style="5" customWidth="1"/>
    <col min="9473" max="9473" width="26.8515625" style="5" customWidth="1"/>
    <col min="9474" max="9474" width="40.421875" style="5" customWidth="1"/>
    <col min="9475" max="9475" width="13.57421875" style="5" customWidth="1"/>
    <col min="9476" max="9728" width="9.140625" style="5" customWidth="1"/>
    <col min="9729" max="9729" width="26.8515625" style="5" customWidth="1"/>
    <col min="9730" max="9730" width="40.421875" style="5" customWidth="1"/>
    <col min="9731" max="9731" width="13.57421875" style="5" customWidth="1"/>
    <col min="9732" max="9984" width="9.140625" style="5" customWidth="1"/>
    <col min="9985" max="9985" width="26.8515625" style="5" customWidth="1"/>
    <col min="9986" max="9986" width="40.421875" style="5" customWidth="1"/>
    <col min="9987" max="9987" width="13.57421875" style="5" customWidth="1"/>
    <col min="9988" max="10240" width="9.140625" style="5" customWidth="1"/>
    <col min="10241" max="10241" width="26.8515625" style="5" customWidth="1"/>
    <col min="10242" max="10242" width="40.421875" style="5" customWidth="1"/>
    <col min="10243" max="10243" width="13.57421875" style="5" customWidth="1"/>
    <col min="10244" max="10496" width="9.140625" style="5" customWidth="1"/>
    <col min="10497" max="10497" width="26.8515625" style="5" customWidth="1"/>
    <col min="10498" max="10498" width="40.421875" style="5" customWidth="1"/>
    <col min="10499" max="10499" width="13.57421875" style="5" customWidth="1"/>
    <col min="10500" max="10752" width="9.140625" style="5" customWidth="1"/>
    <col min="10753" max="10753" width="26.8515625" style="5" customWidth="1"/>
    <col min="10754" max="10754" width="40.421875" style="5" customWidth="1"/>
    <col min="10755" max="10755" width="13.57421875" style="5" customWidth="1"/>
    <col min="10756" max="11008" width="9.140625" style="5" customWidth="1"/>
    <col min="11009" max="11009" width="26.8515625" style="5" customWidth="1"/>
    <col min="11010" max="11010" width="40.421875" style="5" customWidth="1"/>
    <col min="11011" max="11011" width="13.57421875" style="5" customWidth="1"/>
    <col min="11012" max="11264" width="9.140625" style="5" customWidth="1"/>
    <col min="11265" max="11265" width="26.8515625" style="5" customWidth="1"/>
    <col min="11266" max="11266" width="40.421875" style="5" customWidth="1"/>
    <col min="11267" max="11267" width="13.57421875" style="5" customWidth="1"/>
    <col min="11268" max="11520" width="9.140625" style="5" customWidth="1"/>
    <col min="11521" max="11521" width="26.8515625" style="5" customWidth="1"/>
    <col min="11522" max="11522" width="40.421875" style="5" customWidth="1"/>
    <col min="11523" max="11523" width="13.57421875" style="5" customWidth="1"/>
    <col min="11524" max="11776" width="9.140625" style="5" customWidth="1"/>
    <col min="11777" max="11777" width="26.8515625" style="5" customWidth="1"/>
    <col min="11778" max="11778" width="40.421875" style="5" customWidth="1"/>
    <col min="11779" max="11779" width="13.57421875" style="5" customWidth="1"/>
    <col min="11780" max="12032" width="9.140625" style="5" customWidth="1"/>
    <col min="12033" max="12033" width="26.8515625" style="5" customWidth="1"/>
    <col min="12034" max="12034" width="40.421875" style="5" customWidth="1"/>
    <col min="12035" max="12035" width="13.57421875" style="5" customWidth="1"/>
    <col min="12036" max="12288" width="9.140625" style="5" customWidth="1"/>
    <col min="12289" max="12289" width="26.8515625" style="5" customWidth="1"/>
    <col min="12290" max="12290" width="40.421875" style="5" customWidth="1"/>
    <col min="12291" max="12291" width="13.57421875" style="5" customWidth="1"/>
    <col min="12292" max="12544" width="9.140625" style="5" customWidth="1"/>
    <col min="12545" max="12545" width="26.8515625" style="5" customWidth="1"/>
    <col min="12546" max="12546" width="40.421875" style="5" customWidth="1"/>
    <col min="12547" max="12547" width="13.57421875" style="5" customWidth="1"/>
    <col min="12548" max="12800" width="9.140625" style="5" customWidth="1"/>
    <col min="12801" max="12801" width="26.8515625" style="5" customWidth="1"/>
    <col min="12802" max="12802" width="40.421875" style="5" customWidth="1"/>
    <col min="12803" max="12803" width="13.57421875" style="5" customWidth="1"/>
    <col min="12804" max="13056" width="9.140625" style="5" customWidth="1"/>
    <col min="13057" max="13057" width="26.8515625" style="5" customWidth="1"/>
    <col min="13058" max="13058" width="40.421875" style="5" customWidth="1"/>
    <col min="13059" max="13059" width="13.57421875" style="5" customWidth="1"/>
    <col min="13060" max="13312" width="9.140625" style="5" customWidth="1"/>
    <col min="13313" max="13313" width="26.8515625" style="5" customWidth="1"/>
    <col min="13314" max="13314" width="40.421875" style="5" customWidth="1"/>
    <col min="13315" max="13315" width="13.57421875" style="5" customWidth="1"/>
    <col min="13316" max="13568" width="9.140625" style="5" customWidth="1"/>
    <col min="13569" max="13569" width="26.8515625" style="5" customWidth="1"/>
    <col min="13570" max="13570" width="40.421875" style="5" customWidth="1"/>
    <col min="13571" max="13571" width="13.57421875" style="5" customWidth="1"/>
    <col min="13572" max="13824" width="9.140625" style="5" customWidth="1"/>
    <col min="13825" max="13825" width="26.8515625" style="5" customWidth="1"/>
    <col min="13826" max="13826" width="40.421875" style="5" customWidth="1"/>
    <col min="13827" max="13827" width="13.57421875" style="5" customWidth="1"/>
    <col min="13828" max="14080" width="9.140625" style="5" customWidth="1"/>
    <col min="14081" max="14081" width="26.8515625" style="5" customWidth="1"/>
    <col min="14082" max="14082" width="40.421875" style="5" customWidth="1"/>
    <col min="14083" max="14083" width="13.57421875" style="5" customWidth="1"/>
    <col min="14084" max="14336" width="9.140625" style="5" customWidth="1"/>
    <col min="14337" max="14337" width="26.8515625" style="5" customWidth="1"/>
    <col min="14338" max="14338" width="40.421875" style="5" customWidth="1"/>
    <col min="14339" max="14339" width="13.57421875" style="5" customWidth="1"/>
    <col min="14340" max="14592" width="9.140625" style="5" customWidth="1"/>
    <col min="14593" max="14593" width="26.8515625" style="5" customWidth="1"/>
    <col min="14594" max="14594" width="40.421875" style="5" customWidth="1"/>
    <col min="14595" max="14595" width="13.57421875" style="5" customWidth="1"/>
    <col min="14596" max="14848" width="9.140625" style="5" customWidth="1"/>
    <col min="14849" max="14849" width="26.8515625" style="5" customWidth="1"/>
    <col min="14850" max="14850" width="40.421875" style="5" customWidth="1"/>
    <col min="14851" max="14851" width="13.57421875" style="5" customWidth="1"/>
    <col min="14852" max="15104" width="9.140625" style="5" customWidth="1"/>
    <col min="15105" max="15105" width="26.8515625" style="5" customWidth="1"/>
    <col min="15106" max="15106" width="40.421875" style="5" customWidth="1"/>
    <col min="15107" max="15107" width="13.57421875" style="5" customWidth="1"/>
    <col min="15108" max="15360" width="9.140625" style="5" customWidth="1"/>
    <col min="15361" max="15361" width="26.8515625" style="5" customWidth="1"/>
    <col min="15362" max="15362" width="40.421875" style="5" customWidth="1"/>
    <col min="15363" max="15363" width="13.57421875" style="5" customWidth="1"/>
    <col min="15364" max="15616" width="9.140625" style="5" customWidth="1"/>
    <col min="15617" max="15617" width="26.8515625" style="5" customWidth="1"/>
    <col min="15618" max="15618" width="40.421875" style="5" customWidth="1"/>
    <col min="15619" max="15619" width="13.57421875" style="5" customWidth="1"/>
    <col min="15620" max="15872" width="9.140625" style="5" customWidth="1"/>
    <col min="15873" max="15873" width="26.8515625" style="5" customWidth="1"/>
    <col min="15874" max="15874" width="40.421875" style="5" customWidth="1"/>
    <col min="15875" max="15875" width="13.57421875" style="5" customWidth="1"/>
    <col min="15876" max="16128" width="9.140625" style="5" customWidth="1"/>
    <col min="16129" max="16129" width="26.8515625" style="5" customWidth="1"/>
    <col min="16130" max="16130" width="40.421875" style="5" customWidth="1"/>
    <col min="16131" max="16131" width="13.57421875" style="5" customWidth="1"/>
    <col min="16132" max="16384" width="9.140625" style="5" customWidth="1"/>
  </cols>
  <sheetData>
    <row r="1" ht="15">
      <c r="D1" s="107" t="s">
        <v>337</v>
      </c>
    </row>
    <row r="2" ht="15">
      <c r="D2" s="107" t="s">
        <v>499</v>
      </c>
    </row>
    <row r="3" ht="15">
      <c r="D3" s="107" t="s">
        <v>498</v>
      </c>
    </row>
    <row r="5" ht="17.25" customHeight="1">
      <c r="D5" s="107" t="s">
        <v>338</v>
      </c>
    </row>
    <row r="6" ht="17.25" customHeight="1">
      <c r="D6" s="107" t="s">
        <v>472</v>
      </c>
    </row>
    <row r="7" ht="17.25" customHeight="1">
      <c r="D7" s="107" t="s">
        <v>471</v>
      </c>
    </row>
    <row r="8" ht="17.25" customHeight="1">
      <c r="D8" s="107" t="s">
        <v>473</v>
      </c>
    </row>
    <row r="9" spans="1:3" ht="14.25" customHeight="1">
      <c r="A9" s="108"/>
      <c r="B9" s="134"/>
      <c r="C9" s="134"/>
    </row>
    <row r="10" spans="1:4" s="6" customFormat="1" ht="14.25" customHeight="1">
      <c r="A10" s="135" t="s">
        <v>226</v>
      </c>
      <c r="B10" s="135"/>
      <c r="C10" s="135"/>
      <c r="D10" s="135"/>
    </row>
    <row r="11" spans="1:4" ht="51" customHeight="1">
      <c r="A11" s="136" t="s">
        <v>509</v>
      </c>
      <c r="B11" s="136"/>
      <c r="C11" s="136"/>
      <c r="D11" s="136"/>
    </row>
    <row r="12" spans="1:4" ht="23.25" customHeight="1">
      <c r="A12" s="107"/>
      <c r="D12" s="107" t="s">
        <v>227</v>
      </c>
    </row>
    <row r="13" spans="1:4" ht="62.25" customHeight="1">
      <c r="A13" s="11" t="s">
        <v>228</v>
      </c>
      <c r="B13" s="11" t="s">
        <v>229</v>
      </c>
      <c r="C13" s="11" t="s">
        <v>510</v>
      </c>
      <c r="D13" s="11" t="s">
        <v>511</v>
      </c>
    </row>
    <row r="14" spans="1:4" ht="46.5" customHeight="1">
      <c r="A14" s="12" t="s">
        <v>230</v>
      </c>
      <c r="B14" s="13" t="s">
        <v>231</v>
      </c>
      <c r="C14" s="82">
        <f>C15+C16</f>
        <v>0</v>
      </c>
      <c r="D14" s="82">
        <f>D15+D16</f>
        <v>0</v>
      </c>
    </row>
    <row r="15" spans="1:4" ht="58.5" customHeight="1">
      <c r="A15" s="12" t="s">
        <v>232</v>
      </c>
      <c r="B15" s="13" t="s">
        <v>233</v>
      </c>
      <c r="C15" s="85">
        <v>-483532.793</v>
      </c>
      <c r="D15" s="111">
        <v>-486374.349</v>
      </c>
    </row>
    <row r="16" spans="1:4" ht="53.25" customHeight="1">
      <c r="A16" s="12" t="s">
        <v>234</v>
      </c>
      <c r="B16" s="13" t="s">
        <v>235</v>
      </c>
      <c r="C16" s="85">
        <v>483532.793</v>
      </c>
      <c r="D16" s="111">
        <v>486374.349</v>
      </c>
    </row>
    <row r="17" spans="1:4" ht="24.75" customHeight="1">
      <c r="A17" s="12"/>
      <c r="B17" s="14" t="s">
        <v>236</v>
      </c>
      <c r="C17" s="83">
        <f>C14</f>
        <v>0</v>
      </c>
      <c r="D17" s="83">
        <f>D14</f>
        <v>0</v>
      </c>
    </row>
    <row r="18" spans="1:3" ht="51" customHeight="1">
      <c r="A18" s="15"/>
      <c r="B18" s="15"/>
      <c r="C18" s="15"/>
    </row>
    <row r="19" spans="1:3" ht="51" customHeight="1">
      <c r="A19" s="15"/>
      <c r="B19" s="15"/>
      <c r="C19" s="15"/>
    </row>
    <row r="20" spans="1:3" ht="51" customHeight="1">
      <c r="A20" s="15"/>
      <c r="B20" s="15"/>
      <c r="C20" s="15"/>
    </row>
    <row r="21" spans="1:4" ht="51" customHeight="1">
      <c r="A21" s="15"/>
      <c r="B21" s="15"/>
      <c r="C21" s="15"/>
      <c r="D21" s="5"/>
    </row>
    <row r="22" spans="1:4" ht="51" customHeight="1">
      <c r="A22" s="15"/>
      <c r="B22" s="15"/>
      <c r="C22" s="15"/>
      <c r="D22" s="5"/>
    </row>
    <row r="23" spans="1:4" ht="51" customHeight="1">
      <c r="A23" s="15"/>
      <c r="B23" s="15"/>
      <c r="C23" s="15"/>
      <c r="D23" s="5"/>
    </row>
    <row r="24" spans="1:4" ht="51" customHeight="1">
      <c r="A24" s="15"/>
      <c r="B24" s="15"/>
      <c r="C24" s="15"/>
      <c r="D24" s="5"/>
    </row>
    <row r="25" spans="1:4" ht="51" customHeight="1">
      <c r="A25" s="15"/>
      <c r="B25" s="15"/>
      <c r="C25" s="15"/>
      <c r="D25" s="5"/>
    </row>
    <row r="26" spans="1:4" ht="51" customHeight="1">
      <c r="A26" s="15"/>
      <c r="B26" s="15"/>
      <c r="C26" s="15"/>
      <c r="D26" s="5"/>
    </row>
    <row r="27" spans="1:4" ht="51" customHeight="1">
      <c r="A27" s="15"/>
      <c r="B27" s="15"/>
      <c r="C27" s="15"/>
      <c r="D27" s="5"/>
    </row>
    <row r="28" spans="1:4" ht="51" customHeight="1">
      <c r="A28" s="15"/>
      <c r="B28" s="15"/>
      <c r="C28" s="15"/>
      <c r="D28" s="5"/>
    </row>
    <row r="29" spans="1:4" ht="51" customHeight="1">
      <c r="A29" s="15"/>
      <c r="B29" s="15"/>
      <c r="C29" s="15"/>
      <c r="D29" s="5"/>
    </row>
    <row r="30" spans="1:4" ht="51" customHeight="1">
      <c r="A30" s="15"/>
      <c r="B30" s="15"/>
      <c r="C30" s="15"/>
      <c r="D30" s="5"/>
    </row>
    <row r="31" spans="1:4" ht="51" customHeight="1">
      <c r="A31" s="15"/>
      <c r="B31" s="15"/>
      <c r="C31" s="15"/>
      <c r="D31" s="5"/>
    </row>
    <row r="32" spans="1:4" ht="51" customHeight="1">
      <c r="A32" s="15"/>
      <c r="B32" s="15"/>
      <c r="C32" s="15"/>
      <c r="D32" s="5"/>
    </row>
    <row r="33" spans="1:4" ht="51" customHeight="1">
      <c r="A33" s="15"/>
      <c r="B33" s="15"/>
      <c r="C33" s="15"/>
      <c r="D33" s="5"/>
    </row>
    <row r="34" spans="1:4" ht="51" customHeight="1">
      <c r="A34" s="15"/>
      <c r="B34" s="15"/>
      <c r="C34" s="15"/>
      <c r="D34" s="5"/>
    </row>
    <row r="35" spans="1:4" ht="51" customHeight="1">
      <c r="A35" s="15"/>
      <c r="B35" s="15"/>
      <c r="C35" s="15"/>
      <c r="D35" s="5"/>
    </row>
    <row r="36" spans="1:4" ht="51" customHeight="1">
      <c r="A36" s="15"/>
      <c r="B36" s="15"/>
      <c r="C36" s="15"/>
      <c r="D36" s="5"/>
    </row>
    <row r="37" spans="1:4" ht="51" customHeight="1">
      <c r="A37" s="15"/>
      <c r="B37" s="15"/>
      <c r="C37" s="15"/>
      <c r="D37" s="5"/>
    </row>
    <row r="38" spans="1:4" ht="51" customHeight="1">
      <c r="A38" s="15"/>
      <c r="B38" s="15"/>
      <c r="C38" s="15"/>
      <c r="D38" s="5"/>
    </row>
    <row r="39" spans="1:4" ht="51" customHeight="1">
      <c r="A39" s="15"/>
      <c r="B39" s="15"/>
      <c r="C39" s="15"/>
      <c r="D39" s="5"/>
    </row>
    <row r="40" spans="1:4" ht="51" customHeight="1">
      <c r="A40" s="15"/>
      <c r="B40" s="15"/>
      <c r="C40" s="15"/>
      <c r="D40" s="5"/>
    </row>
    <row r="41" spans="1:4" ht="51" customHeight="1">
      <c r="A41" s="15"/>
      <c r="B41" s="15"/>
      <c r="C41" s="15"/>
      <c r="D41" s="5"/>
    </row>
    <row r="42" spans="1:4" ht="51" customHeight="1">
      <c r="A42" s="15"/>
      <c r="B42" s="15"/>
      <c r="C42" s="15"/>
      <c r="D42" s="5"/>
    </row>
    <row r="43" spans="1:4" ht="51" customHeight="1">
      <c r="A43" s="15"/>
      <c r="B43" s="15"/>
      <c r="C43" s="15"/>
      <c r="D43" s="5"/>
    </row>
    <row r="44" spans="1:4" ht="51" customHeight="1">
      <c r="A44" s="15"/>
      <c r="B44" s="15"/>
      <c r="C44" s="15"/>
      <c r="D44" s="5"/>
    </row>
    <row r="45" spans="1:4" ht="51" customHeight="1">
      <c r="A45" s="15"/>
      <c r="B45" s="15"/>
      <c r="C45" s="15"/>
      <c r="D45" s="5"/>
    </row>
    <row r="46" spans="1:4" ht="51" customHeight="1">
      <c r="A46" s="15"/>
      <c r="B46" s="15"/>
      <c r="C46" s="15"/>
      <c r="D46" s="5"/>
    </row>
    <row r="47" spans="1:4" ht="51" customHeight="1">
      <c r="A47" s="15"/>
      <c r="B47" s="15"/>
      <c r="C47" s="15"/>
      <c r="D47" s="5"/>
    </row>
    <row r="48" spans="1:4" ht="51" customHeight="1">
      <c r="A48" s="15"/>
      <c r="B48" s="15"/>
      <c r="C48" s="15"/>
      <c r="D48" s="5"/>
    </row>
    <row r="49" spans="1:4" ht="51" customHeight="1">
      <c r="A49" s="15"/>
      <c r="B49" s="15"/>
      <c r="C49" s="15"/>
      <c r="D49" s="5"/>
    </row>
    <row r="50" spans="1:4" ht="51" customHeight="1">
      <c r="A50" s="15"/>
      <c r="B50" s="15"/>
      <c r="C50" s="15"/>
      <c r="D50" s="5"/>
    </row>
    <row r="51" spans="1:4" ht="51" customHeight="1">
      <c r="A51" s="15"/>
      <c r="B51" s="15"/>
      <c r="C51" s="15"/>
      <c r="D51" s="5"/>
    </row>
    <row r="52" spans="1:4" ht="51" customHeight="1">
      <c r="A52" s="15"/>
      <c r="B52" s="15"/>
      <c r="C52" s="15"/>
      <c r="D52" s="5"/>
    </row>
    <row r="53" spans="1:4" ht="51" customHeight="1">
      <c r="A53" s="15"/>
      <c r="B53" s="15"/>
      <c r="C53" s="15"/>
      <c r="D53" s="5"/>
    </row>
    <row r="54" spans="1:4" ht="51" customHeight="1">
      <c r="A54" s="15"/>
      <c r="B54" s="15"/>
      <c r="C54" s="15"/>
      <c r="D54" s="5"/>
    </row>
    <row r="55" spans="1:4" ht="51" customHeight="1">
      <c r="A55" s="15"/>
      <c r="B55" s="15"/>
      <c r="C55" s="15"/>
      <c r="D55" s="5"/>
    </row>
    <row r="56" spans="1:4" ht="51" customHeight="1">
      <c r="A56" s="15"/>
      <c r="B56" s="15"/>
      <c r="C56" s="15"/>
      <c r="D56" s="5"/>
    </row>
    <row r="57" spans="1:4" ht="51" customHeight="1">
      <c r="A57" s="15"/>
      <c r="B57" s="15"/>
      <c r="C57" s="15"/>
      <c r="D57" s="5"/>
    </row>
    <row r="58" spans="1:4" ht="51" customHeight="1">
      <c r="A58" s="15"/>
      <c r="B58" s="15"/>
      <c r="C58" s="15"/>
      <c r="D58" s="5"/>
    </row>
    <row r="59" spans="1:4" ht="51" customHeight="1">
      <c r="A59" s="15"/>
      <c r="B59" s="15"/>
      <c r="C59" s="15"/>
      <c r="D59" s="5"/>
    </row>
    <row r="60" spans="1:4" ht="51" customHeight="1">
      <c r="A60" s="15"/>
      <c r="B60" s="15"/>
      <c r="C60" s="15"/>
      <c r="D60" s="5"/>
    </row>
    <row r="61" spans="1:4" ht="51" customHeight="1">
      <c r="A61" s="15"/>
      <c r="B61" s="15"/>
      <c r="C61" s="15"/>
      <c r="D61" s="5"/>
    </row>
    <row r="62" spans="1:4" ht="51" customHeight="1">
      <c r="A62" s="15"/>
      <c r="B62" s="15"/>
      <c r="C62" s="15"/>
      <c r="D62" s="5"/>
    </row>
    <row r="63" spans="1:4" ht="51" customHeight="1">
      <c r="A63" s="15"/>
      <c r="B63" s="15"/>
      <c r="C63" s="15"/>
      <c r="D63" s="5"/>
    </row>
    <row r="64" spans="1:4" ht="51" customHeight="1">
      <c r="A64" s="15"/>
      <c r="B64" s="15"/>
      <c r="C64" s="15"/>
      <c r="D64" s="5"/>
    </row>
    <row r="65" spans="1:4" ht="51" customHeight="1">
      <c r="A65" s="15"/>
      <c r="B65" s="15"/>
      <c r="C65" s="15"/>
      <c r="D65" s="5"/>
    </row>
    <row r="66" spans="1:4" ht="51" customHeight="1">
      <c r="A66" s="15"/>
      <c r="B66" s="15"/>
      <c r="C66" s="15"/>
      <c r="D66" s="5"/>
    </row>
    <row r="67" spans="1:4" ht="51" customHeight="1">
      <c r="A67" s="15"/>
      <c r="B67" s="15"/>
      <c r="C67" s="15"/>
      <c r="D67" s="5"/>
    </row>
    <row r="68" spans="1:4" ht="51" customHeight="1">
      <c r="A68" s="15"/>
      <c r="B68" s="15"/>
      <c r="C68" s="15"/>
      <c r="D68" s="5"/>
    </row>
    <row r="69" spans="1:4" ht="51" customHeight="1">
      <c r="A69" s="15"/>
      <c r="B69" s="15"/>
      <c r="C69" s="15"/>
      <c r="D69" s="5"/>
    </row>
    <row r="70" spans="1:4" ht="51" customHeight="1">
      <c r="A70" s="15"/>
      <c r="B70" s="15"/>
      <c r="C70" s="15"/>
      <c r="D70" s="5"/>
    </row>
    <row r="71" spans="1:4" ht="51" customHeight="1">
      <c r="A71" s="15"/>
      <c r="B71" s="15"/>
      <c r="C71" s="15"/>
      <c r="D71" s="5"/>
    </row>
    <row r="72" spans="1:4" ht="51" customHeight="1">
      <c r="A72" s="15"/>
      <c r="B72" s="15"/>
      <c r="C72" s="15"/>
      <c r="D72" s="5"/>
    </row>
    <row r="73" spans="1:4" ht="51" customHeight="1">
      <c r="A73" s="15"/>
      <c r="B73" s="15"/>
      <c r="C73" s="15"/>
      <c r="D73" s="5"/>
    </row>
    <row r="74" spans="1:4" ht="51" customHeight="1">
      <c r="A74" s="15"/>
      <c r="B74" s="15"/>
      <c r="C74" s="15"/>
      <c r="D74" s="5"/>
    </row>
    <row r="75" spans="1:4" ht="51" customHeight="1">
      <c r="A75" s="15"/>
      <c r="B75" s="15"/>
      <c r="C75" s="15"/>
      <c r="D75" s="5"/>
    </row>
    <row r="76" spans="1:4" ht="51" customHeight="1">
      <c r="A76" s="15"/>
      <c r="B76" s="15"/>
      <c r="C76" s="15"/>
      <c r="D76" s="5"/>
    </row>
    <row r="77" spans="1:4" ht="51" customHeight="1">
      <c r="A77" s="15"/>
      <c r="B77" s="15"/>
      <c r="C77" s="15"/>
      <c r="D77" s="5"/>
    </row>
    <row r="78" spans="1:4" ht="51" customHeight="1">
      <c r="A78" s="15"/>
      <c r="B78" s="15"/>
      <c r="C78" s="15"/>
      <c r="D78" s="5"/>
    </row>
    <row r="79" spans="1:4" ht="51" customHeight="1">
      <c r="A79" s="15"/>
      <c r="B79" s="15"/>
      <c r="C79" s="15"/>
      <c r="D79" s="5"/>
    </row>
    <row r="80" spans="1:4" ht="51" customHeight="1">
      <c r="A80" s="15"/>
      <c r="B80" s="15"/>
      <c r="C80" s="15"/>
      <c r="D80" s="5"/>
    </row>
    <row r="81" spans="1:4" ht="51" customHeight="1">
      <c r="A81" s="15"/>
      <c r="B81" s="15"/>
      <c r="C81" s="15"/>
      <c r="D81" s="5"/>
    </row>
    <row r="82" spans="1:4" ht="51" customHeight="1">
      <c r="A82" s="15"/>
      <c r="B82" s="15"/>
      <c r="C82" s="15"/>
      <c r="D82" s="5"/>
    </row>
    <row r="83" spans="1:4" ht="51" customHeight="1">
      <c r="A83" s="15"/>
      <c r="B83" s="15"/>
      <c r="C83" s="15"/>
      <c r="D83" s="5"/>
    </row>
    <row r="84" spans="1:4" ht="51" customHeight="1">
      <c r="A84" s="15"/>
      <c r="B84" s="15"/>
      <c r="C84" s="15"/>
      <c r="D84" s="5"/>
    </row>
    <row r="85" spans="1:4" ht="51" customHeight="1">
      <c r="A85" s="15"/>
      <c r="B85" s="15"/>
      <c r="C85" s="15"/>
      <c r="D85" s="5"/>
    </row>
    <row r="86" spans="1:4" ht="51" customHeight="1">
      <c r="A86" s="15"/>
      <c r="B86" s="15"/>
      <c r="C86" s="15"/>
      <c r="D86" s="5"/>
    </row>
    <row r="87" spans="1:4" ht="51" customHeight="1">
      <c r="A87" s="15"/>
      <c r="B87" s="15"/>
      <c r="C87" s="15"/>
      <c r="D87" s="5"/>
    </row>
    <row r="88" spans="1:4" ht="51" customHeight="1">
      <c r="A88" s="15"/>
      <c r="B88" s="15"/>
      <c r="C88" s="15"/>
      <c r="D88" s="5"/>
    </row>
    <row r="89" spans="1:4" ht="51" customHeight="1">
      <c r="A89" s="15"/>
      <c r="B89" s="15"/>
      <c r="C89" s="15"/>
      <c r="D89" s="5"/>
    </row>
    <row r="90" spans="1:4" ht="51" customHeight="1">
      <c r="A90" s="15"/>
      <c r="B90" s="15"/>
      <c r="C90" s="15"/>
      <c r="D90" s="5"/>
    </row>
    <row r="91" spans="1:4" ht="51" customHeight="1">
      <c r="A91" s="15"/>
      <c r="B91" s="15"/>
      <c r="C91" s="15"/>
      <c r="D91" s="5"/>
    </row>
    <row r="92" spans="1:4" ht="51" customHeight="1">
      <c r="A92" s="15"/>
      <c r="B92" s="15"/>
      <c r="C92" s="15"/>
      <c r="D92" s="5"/>
    </row>
    <row r="93" spans="1:4" ht="51" customHeight="1">
      <c r="A93" s="15"/>
      <c r="B93" s="15"/>
      <c r="C93" s="15"/>
      <c r="D93" s="5"/>
    </row>
    <row r="94" spans="1:4" ht="51" customHeight="1">
      <c r="A94" s="15"/>
      <c r="B94" s="15"/>
      <c r="C94" s="15"/>
      <c r="D94" s="5"/>
    </row>
    <row r="95" spans="1:4" ht="51" customHeight="1">
      <c r="A95" s="15"/>
      <c r="B95" s="15"/>
      <c r="C95" s="15"/>
      <c r="D95" s="5"/>
    </row>
    <row r="96" spans="1:4" ht="51" customHeight="1">
      <c r="A96" s="15"/>
      <c r="B96" s="15"/>
      <c r="C96" s="15"/>
      <c r="D96" s="5"/>
    </row>
    <row r="97" spans="1:4" ht="51" customHeight="1">
      <c r="A97" s="15"/>
      <c r="B97" s="15"/>
      <c r="C97" s="15"/>
      <c r="D97" s="5"/>
    </row>
    <row r="98" spans="1:4" ht="51" customHeight="1">
      <c r="A98" s="15"/>
      <c r="B98" s="15"/>
      <c r="C98" s="15"/>
      <c r="D98" s="5"/>
    </row>
    <row r="99" spans="1:4" ht="51" customHeight="1">
      <c r="A99" s="15"/>
      <c r="B99" s="15"/>
      <c r="C99" s="15"/>
      <c r="D99" s="5"/>
    </row>
    <row r="100" spans="1:4" ht="51" customHeight="1">
      <c r="A100" s="15"/>
      <c r="B100" s="15"/>
      <c r="C100" s="15"/>
      <c r="D100" s="5"/>
    </row>
    <row r="101" spans="1:4" ht="51" customHeight="1">
      <c r="A101" s="15"/>
      <c r="B101" s="15"/>
      <c r="C101" s="15"/>
      <c r="D101" s="5"/>
    </row>
    <row r="102" spans="1:4" ht="51" customHeight="1">
      <c r="A102" s="15"/>
      <c r="B102" s="15"/>
      <c r="C102" s="15"/>
      <c r="D102" s="5"/>
    </row>
    <row r="103" spans="1:4" ht="51" customHeight="1">
      <c r="A103" s="15"/>
      <c r="B103" s="15"/>
      <c r="C103" s="15"/>
      <c r="D103" s="5"/>
    </row>
    <row r="104" spans="1:4" ht="51" customHeight="1">
      <c r="A104" s="15"/>
      <c r="B104" s="15"/>
      <c r="C104" s="15"/>
      <c r="D104" s="5"/>
    </row>
    <row r="105" spans="1:4" ht="51" customHeight="1">
      <c r="A105" s="15"/>
      <c r="B105" s="15"/>
      <c r="C105" s="15"/>
      <c r="D105" s="5"/>
    </row>
    <row r="106" spans="1:4" ht="51" customHeight="1">
      <c r="A106" s="15"/>
      <c r="B106" s="15"/>
      <c r="C106" s="15"/>
      <c r="D106" s="5"/>
    </row>
    <row r="107" spans="1:4" ht="51" customHeight="1">
      <c r="A107" s="15"/>
      <c r="B107" s="15"/>
      <c r="C107" s="15"/>
      <c r="D107" s="5"/>
    </row>
    <row r="108" spans="1:4" ht="51" customHeight="1">
      <c r="A108" s="15"/>
      <c r="B108" s="15"/>
      <c r="C108" s="15"/>
      <c r="D108" s="5"/>
    </row>
    <row r="109" spans="1:4" ht="51" customHeight="1">
      <c r="A109" s="15"/>
      <c r="B109" s="15"/>
      <c r="C109" s="15"/>
      <c r="D109" s="5"/>
    </row>
    <row r="110" spans="1:4" ht="51" customHeight="1">
      <c r="A110" s="15"/>
      <c r="B110" s="15"/>
      <c r="C110" s="15"/>
      <c r="D110" s="5"/>
    </row>
    <row r="111" spans="1:4" ht="51" customHeight="1">
      <c r="A111" s="15"/>
      <c r="B111" s="15"/>
      <c r="C111" s="15"/>
      <c r="D111" s="5"/>
    </row>
    <row r="112" spans="1:4" ht="51" customHeight="1">
      <c r="A112" s="15"/>
      <c r="B112" s="15"/>
      <c r="C112" s="15"/>
      <c r="D112" s="5"/>
    </row>
    <row r="113" spans="1:4" ht="51" customHeight="1">
      <c r="A113" s="15"/>
      <c r="B113" s="15"/>
      <c r="C113" s="15"/>
      <c r="D113" s="5"/>
    </row>
    <row r="114" spans="1:4" ht="51" customHeight="1">
      <c r="A114" s="15"/>
      <c r="B114" s="15"/>
      <c r="C114" s="15"/>
      <c r="D114" s="5"/>
    </row>
    <row r="115" spans="1:4" ht="51" customHeight="1">
      <c r="A115" s="15"/>
      <c r="B115" s="15"/>
      <c r="C115" s="15"/>
      <c r="D115" s="5"/>
    </row>
    <row r="116" spans="1:4" ht="51" customHeight="1">
      <c r="A116" s="15"/>
      <c r="B116" s="15"/>
      <c r="C116" s="15"/>
      <c r="D116" s="5"/>
    </row>
    <row r="117" spans="1:4" ht="51" customHeight="1">
      <c r="A117" s="15"/>
      <c r="B117" s="15"/>
      <c r="C117" s="15"/>
      <c r="D117" s="5"/>
    </row>
    <row r="118" spans="1:4" ht="51" customHeight="1">
      <c r="A118" s="15"/>
      <c r="B118" s="15"/>
      <c r="C118" s="15"/>
      <c r="D118" s="5"/>
    </row>
    <row r="119" spans="1:4" ht="51" customHeight="1">
      <c r="A119" s="15"/>
      <c r="B119" s="15"/>
      <c r="C119" s="15"/>
      <c r="D119" s="5"/>
    </row>
    <row r="120" spans="1:4" ht="51" customHeight="1">
      <c r="A120" s="15"/>
      <c r="B120" s="15"/>
      <c r="C120" s="15"/>
      <c r="D120" s="5"/>
    </row>
    <row r="121" spans="1:4" ht="51" customHeight="1">
      <c r="A121" s="15"/>
      <c r="B121" s="15"/>
      <c r="C121" s="15"/>
      <c r="D121" s="5"/>
    </row>
    <row r="122" spans="1:4" ht="51" customHeight="1">
      <c r="A122" s="15"/>
      <c r="B122" s="15"/>
      <c r="C122" s="15"/>
      <c r="D122" s="5"/>
    </row>
    <row r="123" spans="1:4" ht="51" customHeight="1">
      <c r="A123" s="15"/>
      <c r="B123" s="15"/>
      <c r="C123" s="15"/>
      <c r="D123" s="5"/>
    </row>
    <row r="124" spans="1:4" ht="51" customHeight="1">
      <c r="A124" s="15"/>
      <c r="B124" s="15"/>
      <c r="C124" s="15"/>
      <c r="D124" s="5"/>
    </row>
    <row r="125" spans="1:4" ht="51" customHeight="1">
      <c r="A125" s="15"/>
      <c r="B125" s="15"/>
      <c r="C125" s="15"/>
      <c r="D125" s="5"/>
    </row>
    <row r="126" spans="1:4" ht="51" customHeight="1">
      <c r="A126" s="15"/>
      <c r="B126" s="15"/>
      <c r="C126" s="15"/>
      <c r="D126" s="5"/>
    </row>
    <row r="127" spans="1:4" ht="51" customHeight="1">
      <c r="A127" s="15"/>
      <c r="B127" s="15"/>
      <c r="C127" s="15"/>
      <c r="D127" s="5"/>
    </row>
    <row r="128" spans="1:4" ht="51" customHeight="1">
      <c r="A128" s="15"/>
      <c r="B128" s="15"/>
      <c r="C128" s="15"/>
      <c r="D128" s="5"/>
    </row>
    <row r="129" spans="1:4" ht="51" customHeight="1">
      <c r="A129" s="15"/>
      <c r="B129" s="15"/>
      <c r="C129" s="15"/>
      <c r="D129" s="5"/>
    </row>
    <row r="130" spans="1:4" ht="51" customHeight="1">
      <c r="A130" s="15"/>
      <c r="B130" s="15"/>
      <c r="C130" s="15"/>
      <c r="D130" s="5"/>
    </row>
    <row r="131" spans="1:4" ht="51" customHeight="1">
      <c r="A131" s="15"/>
      <c r="B131" s="15"/>
      <c r="C131" s="15"/>
      <c r="D131" s="5"/>
    </row>
    <row r="132" spans="1:4" ht="51" customHeight="1">
      <c r="A132" s="15"/>
      <c r="B132" s="15"/>
      <c r="C132" s="15"/>
      <c r="D132" s="5"/>
    </row>
    <row r="133" spans="1:4" ht="51" customHeight="1">
      <c r="A133" s="15"/>
      <c r="B133" s="15"/>
      <c r="C133" s="15"/>
      <c r="D133" s="5"/>
    </row>
    <row r="134" spans="1:4" ht="51" customHeight="1">
      <c r="A134" s="15"/>
      <c r="B134" s="15"/>
      <c r="C134" s="15"/>
      <c r="D134" s="5"/>
    </row>
    <row r="135" spans="1:4" ht="51" customHeight="1">
      <c r="A135" s="15"/>
      <c r="B135" s="15"/>
      <c r="C135" s="15"/>
      <c r="D135" s="5"/>
    </row>
    <row r="136" spans="1:4" ht="51" customHeight="1">
      <c r="A136" s="15"/>
      <c r="B136" s="15"/>
      <c r="C136" s="15"/>
      <c r="D136" s="5"/>
    </row>
    <row r="137" spans="1:4" ht="51" customHeight="1">
      <c r="A137" s="15"/>
      <c r="B137" s="15"/>
      <c r="C137" s="15"/>
      <c r="D137" s="5"/>
    </row>
    <row r="138" spans="1:4" ht="51" customHeight="1">
      <c r="A138" s="15"/>
      <c r="B138" s="15"/>
      <c r="C138" s="15"/>
      <c r="D138" s="5"/>
    </row>
    <row r="139" spans="1:4" ht="51" customHeight="1">
      <c r="A139" s="15"/>
      <c r="B139" s="15"/>
      <c r="C139" s="15"/>
      <c r="D139" s="5"/>
    </row>
    <row r="140" spans="1:4" ht="51" customHeight="1">
      <c r="A140" s="15"/>
      <c r="B140" s="15"/>
      <c r="C140" s="15"/>
      <c r="D140" s="5"/>
    </row>
    <row r="141" spans="1:4" ht="51" customHeight="1">
      <c r="A141" s="15"/>
      <c r="B141" s="15"/>
      <c r="C141" s="15"/>
      <c r="D141" s="5"/>
    </row>
    <row r="142" spans="1:4" ht="51" customHeight="1">
      <c r="A142" s="15"/>
      <c r="B142" s="15"/>
      <c r="C142" s="15"/>
      <c r="D142" s="5"/>
    </row>
    <row r="143" spans="1:4" ht="51" customHeight="1">
      <c r="A143" s="15"/>
      <c r="B143" s="15"/>
      <c r="C143" s="15"/>
      <c r="D143" s="5"/>
    </row>
    <row r="144" spans="1:4" ht="51" customHeight="1">
      <c r="A144" s="15"/>
      <c r="B144" s="15"/>
      <c r="C144" s="15"/>
      <c r="D144" s="5"/>
    </row>
    <row r="145" spans="1:4" ht="51" customHeight="1">
      <c r="A145" s="15"/>
      <c r="B145" s="15"/>
      <c r="C145" s="15"/>
      <c r="D145" s="5"/>
    </row>
    <row r="146" spans="1:4" ht="51" customHeight="1">
      <c r="A146" s="15"/>
      <c r="B146" s="15"/>
      <c r="C146" s="15"/>
      <c r="D146" s="5"/>
    </row>
    <row r="147" spans="1:4" ht="51" customHeight="1">
      <c r="A147" s="15"/>
      <c r="B147" s="15"/>
      <c r="C147" s="15"/>
      <c r="D147" s="5"/>
    </row>
    <row r="148" spans="1:4" ht="51" customHeight="1">
      <c r="A148" s="15"/>
      <c r="B148" s="15"/>
      <c r="C148" s="15"/>
      <c r="D148" s="5"/>
    </row>
    <row r="149" spans="1:4" ht="51" customHeight="1">
      <c r="A149" s="15"/>
      <c r="B149" s="15"/>
      <c r="C149" s="15"/>
      <c r="D149" s="5"/>
    </row>
    <row r="150" spans="1:4" ht="51" customHeight="1">
      <c r="A150" s="15"/>
      <c r="B150" s="15"/>
      <c r="C150" s="15"/>
      <c r="D150" s="5"/>
    </row>
    <row r="151" spans="1:4" ht="51" customHeight="1">
      <c r="A151" s="15"/>
      <c r="B151" s="15"/>
      <c r="C151" s="15"/>
      <c r="D151" s="5"/>
    </row>
    <row r="152" spans="1:4" ht="51" customHeight="1">
      <c r="A152" s="15"/>
      <c r="B152" s="15"/>
      <c r="C152" s="15"/>
      <c r="D152" s="5"/>
    </row>
    <row r="153" spans="1:4" ht="51" customHeight="1">
      <c r="A153" s="15"/>
      <c r="B153" s="15"/>
      <c r="C153" s="15"/>
      <c r="D153" s="5"/>
    </row>
    <row r="154" spans="1:4" ht="51" customHeight="1">
      <c r="A154" s="15"/>
      <c r="B154" s="15"/>
      <c r="C154" s="15"/>
      <c r="D154" s="5"/>
    </row>
    <row r="155" spans="1:4" ht="51" customHeight="1">
      <c r="A155" s="15"/>
      <c r="B155" s="15"/>
      <c r="C155" s="15"/>
      <c r="D155" s="5"/>
    </row>
    <row r="156" spans="1:4" ht="51" customHeight="1">
      <c r="A156" s="15"/>
      <c r="B156" s="15"/>
      <c r="C156" s="15"/>
      <c r="D156" s="5"/>
    </row>
    <row r="157" spans="1:4" ht="51" customHeight="1">
      <c r="A157" s="15"/>
      <c r="B157" s="15"/>
      <c r="C157" s="15"/>
      <c r="D157" s="5"/>
    </row>
    <row r="158" spans="1:4" ht="51" customHeight="1">
      <c r="A158" s="15"/>
      <c r="B158" s="15"/>
      <c r="C158" s="15"/>
      <c r="D158" s="5"/>
    </row>
    <row r="159" spans="1:4" ht="51" customHeight="1">
      <c r="A159" s="15"/>
      <c r="B159" s="15"/>
      <c r="C159" s="15"/>
      <c r="D159" s="5"/>
    </row>
    <row r="160" spans="1:4" ht="51" customHeight="1">
      <c r="A160" s="15"/>
      <c r="B160" s="15"/>
      <c r="C160" s="15"/>
      <c r="D160" s="5"/>
    </row>
    <row r="161" spans="1:4" ht="51" customHeight="1">
      <c r="A161" s="15"/>
      <c r="B161" s="15"/>
      <c r="C161" s="15"/>
      <c r="D161" s="5"/>
    </row>
    <row r="162" spans="1:4" ht="51" customHeight="1">
      <c r="A162" s="15"/>
      <c r="B162" s="15"/>
      <c r="C162" s="15"/>
      <c r="D162" s="5"/>
    </row>
    <row r="163" spans="1:4" ht="51" customHeight="1">
      <c r="A163" s="15"/>
      <c r="B163" s="15"/>
      <c r="C163" s="15"/>
      <c r="D163" s="5"/>
    </row>
    <row r="164" spans="1:4" ht="51" customHeight="1">
      <c r="A164" s="15"/>
      <c r="B164" s="15"/>
      <c r="C164" s="15"/>
      <c r="D164" s="5"/>
    </row>
    <row r="165" spans="1:4" ht="51" customHeight="1">
      <c r="A165" s="15"/>
      <c r="B165" s="15"/>
      <c r="C165" s="15"/>
      <c r="D165" s="5"/>
    </row>
    <row r="166" spans="1:4" ht="51" customHeight="1">
      <c r="A166" s="15"/>
      <c r="B166" s="15"/>
      <c r="C166" s="15"/>
      <c r="D166" s="5"/>
    </row>
    <row r="167" spans="1:4" ht="51" customHeight="1">
      <c r="A167" s="15"/>
      <c r="B167" s="15"/>
      <c r="C167" s="15"/>
      <c r="D167" s="5"/>
    </row>
    <row r="168" spans="1:4" ht="51" customHeight="1">
      <c r="A168" s="15"/>
      <c r="B168" s="15"/>
      <c r="C168" s="15"/>
      <c r="D168" s="5"/>
    </row>
    <row r="169" spans="1:4" ht="51" customHeight="1">
      <c r="A169" s="15"/>
      <c r="B169" s="15"/>
      <c r="C169" s="15"/>
      <c r="D169" s="5"/>
    </row>
    <row r="170" spans="1:4" ht="51" customHeight="1">
      <c r="A170" s="15"/>
      <c r="B170" s="15"/>
      <c r="C170" s="15"/>
      <c r="D170" s="5"/>
    </row>
    <row r="171" spans="1:4" ht="51" customHeight="1">
      <c r="A171" s="15"/>
      <c r="B171" s="15"/>
      <c r="C171" s="15"/>
      <c r="D171" s="5"/>
    </row>
    <row r="172" spans="1:4" ht="51" customHeight="1">
      <c r="A172" s="15"/>
      <c r="B172" s="15"/>
      <c r="C172" s="15"/>
      <c r="D172" s="5"/>
    </row>
    <row r="173" spans="1:4" ht="51" customHeight="1">
      <c r="A173" s="15"/>
      <c r="B173" s="15"/>
      <c r="C173" s="15"/>
      <c r="D173" s="5"/>
    </row>
    <row r="174" spans="1:4" ht="51" customHeight="1">
      <c r="A174" s="15"/>
      <c r="B174" s="15"/>
      <c r="C174" s="15"/>
      <c r="D174" s="5"/>
    </row>
    <row r="175" spans="1:4" ht="51" customHeight="1">
      <c r="A175" s="15"/>
      <c r="B175" s="15"/>
      <c r="C175" s="15"/>
      <c r="D175" s="5"/>
    </row>
    <row r="176" spans="1:4" ht="51" customHeight="1">
      <c r="A176" s="15"/>
      <c r="B176" s="15"/>
      <c r="C176" s="15"/>
      <c r="D176" s="5"/>
    </row>
    <row r="177" spans="1:4" ht="51" customHeight="1">
      <c r="A177" s="15"/>
      <c r="B177" s="15"/>
      <c r="C177" s="15"/>
      <c r="D177" s="5"/>
    </row>
    <row r="178" spans="1:4" ht="51" customHeight="1">
      <c r="A178" s="15"/>
      <c r="B178" s="15"/>
      <c r="C178" s="15"/>
      <c r="D178" s="5"/>
    </row>
    <row r="179" spans="1:4" ht="51" customHeight="1">
      <c r="A179" s="15"/>
      <c r="B179" s="15"/>
      <c r="C179" s="15"/>
      <c r="D179" s="5"/>
    </row>
    <row r="180" spans="1:4" ht="51" customHeight="1">
      <c r="A180" s="15"/>
      <c r="B180" s="15"/>
      <c r="C180" s="15"/>
      <c r="D180" s="5"/>
    </row>
    <row r="181" spans="1:4" ht="51" customHeight="1">
      <c r="A181" s="15"/>
      <c r="B181" s="15"/>
      <c r="C181" s="15"/>
      <c r="D181" s="5"/>
    </row>
    <row r="182" spans="1:4" ht="51" customHeight="1">
      <c r="A182" s="15"/>
      <c r="B182" s="15"/>
      <c r="C182" s="15"/>
      <c r="D182" s="5"/>
    </row>
    <row r="183" spans="1:4" ht="51" customHeight="1">
      <c r="A183" s="15"/>
      <c r="B183" s="15"/>
      <c r="C183" s="15"/>
      <c r="D183" s="5"/>
    </row>
    <row r="184" spans="1:4" ht="51" customHeight="1">
      <c r="A184" s="15"/>
      <c r="B184" s="15"/>
      <c r="C184" s="15"/>
      <c r="D184" s="5"/>
    </row>
    <row r="185" spans="1:4" ht="51" customHeight="1">
      <c r="A185" s="15"/>
      <c r="B185" s="15"/>
      <c r="C185" s="15"/>
      <c r="D185" s="5"/>
    </row>
    <row r="186" spans="1:4" ht="51" customHeight="1">
      <c r="A186" s="15"/>
      <c r="B186" s="15"/>
      <c r="C186" s="15"/>
      <c r="D186" s="5"/>
    </row>
    <row r="187" spans="1:4" ht="51" customHeight="1">
      <c r="A187" s="15"/>
      <c r="B187" s="15"/>
      <c r="C187" s="15"/>
      <c r="D187" s="5"/>
    </row>
    <row r="188" spans="1:4" ht="51" customHeight="1">
      <c r="A188" s="15"/>
      <c r="B188" s="15"/>
      <c r="C188" s="15"/>
      <c r="D188" s="5"/>
    </row>
    <row r="189" spans="1:4" ht="51" customHeight="1">
      <c r="A189" s="15"/>
      <c r="B189" s="15"/>
      <c r="C189" s="15"/>
      <c r="D189" s="5"/>
    </row>
    <row r="190" spans="1:4" ht="51" customHeight="1">
      <c r="A190" s="15"/>
      <c r="B190" s="15"/>
      <c r="C190" s="15"/>
      <c r="D190" s="5"/>
    </row>
    <row r="191" spans="1:4" ht="51" customHeight="1">
      <c r="A191" s="15"/>
      <c r="B191" s="15"/>
      <c r="C191" s="15"/>
      <c r="D191" s="5"/>
    </row>
    <row r="192" spans="1:4" ht="51" customHeight="1">
      <c r="A192" s="15"/>
      <c r="B192" s="15"/>
      <c r="C192" s="15"/>
      <c r="D192" s="5"/>
    </row>
    <row r="193" spans="1:4" ht="51" customHeight="1">
      <c r="A193" s="15"/>
      <c r="B193" s="15"/>
      <c r="C193" s="15"/>
      <c r="D193" s="5"/>
    </row>
    <row r="194" spans="1:4" ht="51" customHeight="1">
      <c r="A194" s="15"/>
      <c r="B194" s="15"/>
      <c r="C194" s="15"/>
      <c r="D194" s="5"/>
    </row>
    <row r="195" spans="1:4" ht="51" customHeight="1">
      <c r="A195" s="15"/>
      <c r="B195" s="15"/>
      <c r="C195" s="15"/>
      <c r="D195" s="5"/>
    </row>
    <row r="196" spans="1:4" ht="51" customHeight="1">
      <c r="A196" s="15"/>
      <c r="B196" s="15"/>
      <c r="C196" s="15"/>
      <c r="D196" s="5"/>
    </row>
    <row r="197" spans="1:4" ht="51" customHeight="1">
      <c r="A197" s="15"/>
      <c r="B197" s="15"/>
      <c r="C197" s="15"/>
      <c r="D197" s="5"/>
    </row>
    <row r="198" spans="1:4" ht="51" customHeight="1">
      <c r="A198" s="15"/>
      <c r="B198" s="15"/>
      <c r="C198" s="15"/>
      <c r="D198" s="5"/>
    </row>
    <row r="199" spans="1:4" ht="51" customHeight="1">
      <c r="A199" s="15"/>
      <c r="B199" s="15"/>
      <c r="C199" s="15"/>
      <c r="D199" s="5"/>
    </row>
    <row r="200" spans="1:4" ht="51" customHeight="1">
      <c r="A200" s="15"/>
      <c r="B200" s="15"/>
      <c r="C200" s="15"/>
      <c r="D200" s="5"/>
    </row>
    <row r="201" spans="1:4" ht="51" customHeight="1">
      <c r="A201" s="15"/>
      <c r="B201" s="15"/>
      <c r="C201" s="15"/>
      <c r="D201" s="5"/>
    </row>
    <row r="202" spans="1:4" ht="51" customHeight="1">
      <c r="A202" s="15"/>
      <c r="B202" s="15"/>
      <c r="C202" s="15"/>
      <c r="D202" s="5"/>
    </row>
    <row r="203" spans="1:4" ht="51" customHeight="1">
      <c r="A203" s="15"/>
      <c r="B203" s="15"/>
      <c r="C203" s="15"/>
      <c r="D203" s="5"/>
    </row>
    <row r="204" spans="1:4" ht="51" customHeight="1">
      <c r="A204" s="15"/>
      <c r="B204" s="15"/>
      <c r="C204" s="15"/>
      <c r="D204" s="5"/>
    </row>
    <row r="205" spans="1:4" ht="51" customHeight="1">
      <c r="A205" s="15"/>
      <c r="B205" s="15"/>
      <c r="C205" s="15"/>
      <c r="D205" s="5"/>
    </row>
    <row r="206" spans="1:4" ht="51" customHeight="1">
      <c r="A206" s="15"/>
      <c r="B206" s="15"/>
      <c r="C206" s="15"/>
      <c r="D206" s="5"/>
    </row>
    <row r="207" spans="1:4" ht="51" customHeight="1">
      <c r="A207" s="15"/>
      <c r="B207" s="15"/>
      <c r="C207" s="15"/>
      <c r="D207" s="5"/>
    </row>
    <row r="208" spans="1:4" ht="51" customHeight="1">
      <c r="A208" s="15"/>
      <c r="B208" s="15"/>
      <c r="C208" s="15"/>
      <c r="D208" s="5"/>
    </row>
    <row r="209" spans="1:4" ht="51" customHeight="1">
      <c r="A209" s="15"/>
      <c r="B209" s="15"/>
      <c r="C209" s="15"/>
      <c r="D209" s="5"/>
    </row>
    <row r="210" spans="1:4" ht="51" customHeight="1">
      <c r="A210" s="15"/>
      <c r="B210" s="15"/>
      <c r="C210" s="15"/>
      <c r="D210" s="5"/>
    </row>
    <row r="211" spans="1:4" ht="51" customHeight="1">
      <c r="A211" s="15"/>
      <c r="B211" s="15"/>
      <c r="C211" s="15"/>
      <c r="D211" s="5"/>
    </row>
    <row r="212" spans="1:4" ht="51" customHeight="1">
      <c r="A212" s="15"/>
      <c r="B212" s="15"/>
      <c r="C212" s="15"/>
      <c r="D212" s="5"/>
    </row>
    <row r="213" spans="1:4" ht="51" customHeight="1">
      <c r="A213" s="15"/>
      <c r="B213" s="15"/>
      <c r="C213" s="15"/>
      <c r="D213" s="5"/>
    </row>
    <row r="214" spans="1:4" ht="51" customHeight="1">
      <c r="A214" s="15"/>
      <c r="B214" s="15"/>
      <c r="C214" s="15"/>
      <c r="D214" s="5"/>
    </row>
    <row r="215" spans="1:4" ht="51" customHeight="1">
      <c r="A215" s="15"/>
      <c r="B215" s="15"/>
      <c r="C215" s="15"/>
      <c r="D215" s="5"/>
    </row>
    <row r="216" spans="1:4" ht="51" customHeight="1">
      <c r="A216" s="15"/>
      <c r="B216" s="15"/>
      <c r="C216" s="15"/>
      <c r="D216" s="5"/>
    </row>
    <row r="217" spans="1:4" ht="51" customHeight="1">
      <c r="A217" s="15"/>
      <c r="B217" s="15"/>
      <c r="C217" s="15"/>
      <c r="D217" s="5"/>
    </row>
    <row r="218" spans="1:4" ht="51" customHeight="1">
      <c r="A218" s="15"/>
      <c r="B218" s="15"/>
      <c r="C218" s="15"/>
      <c r="D218" s="5"/>
    </row>
    <row r="219" spans="1:4" ht="51" customHeight="1">
      <c r="A219" s="15"/>
      <c r="B219" s="15"/>
      <c r="C219" s="15"/>
      <c r="D219" s="5"/>
    </row>
    <row r="220" spans="1:4" ht="51" customHeight="1">
      <c r="A220" s="15"/>
      <c r="B220" s="15"/>
      <c r="C220" s="15"/>
      <c r="D220" s="5"/>
    </row>
    <row r="221" spans="1:4" ht="51" customHeight="1">
      <c r="A221" s="15"/>
      <c r="B221" s="15"/>
      <c r="C221" s="15"/>
      <c r="D221" s="5"/>
    </row>
    <row r="222" spans="1:4" ht="51" customHeight="1">
      <c r="A222" s="15"/>
      <c r="B222" s="15"/>
      <c r="C222" s="15"/>
      <c r="D222" s="5"/>
    </row>
    <row r="223" spans="1:4" ht="51" customHeight="1">
      <c r="A223" s="15"/>
      <c r="B223" s="15"/>
      <c r="C223" s="15"/>
      <c r="D223" s="5"/>
    </row>
    <row r="224" spans="1:4" ht="51" customHeight="1">
      <c r="A224" s="15"/>
      <c r="B224" s="15"/>
      <c r="C224" s="15"/>
      <c r="D224" s="5"/>
    </row>
    <row r="225" spans="1:4" ht="51" customHeight="1">
      <c r="A225" s="15"/>
      <c r="B225" s="15"/>
      <c r="C225" s="15"/>
      <c r="D225" s="5"/>
    </row>
    <row r="226" spans="1:4" ht="51" customHeight="1">
      <c r="A226" s="15"/>
      <c r="B226" s="15"/>
      <c r="C226" s="15"/>
      <c r="D226" s="5"/>
    </row>
    <row r="227" spans="1:4" ht="51" customHeight="1">
      <c r="A227" s="15"/>
      <c r="B227" s="15"/>
      <c r="C227" s="15"/>
      <c r="D227" s="5"/>
    </row>
    <row r="228" spans="1:4" ht="51" customHeight="1">
      <c r="A228" s="15"/>
      <c r="B228" s="15"/>
      <c r="C228" s="15"/>
      <c r="D228" s="5"/>
    </row>
    <row r="229" spans="1:4" ht="51" customHeight="1">
      <c r="A229" s="15"/>
      <c r="B229" s="15"/>
      <c r="C229" s="15"/>
      <c r="D229" s="5"/>
    </row>
    <row r="230" spans="1:4" ht="51" customHeight="1">
      <c r="A230" s="15"/>
      <c r="B230" s="15"/>
      <c r="C230" s="15"/>
      <c r="D230" s="5"/>
    </row>
    <row r="231" spans="1:4" ht="51" customHeight="1">
      <c r="A231" s="15"/>
      <c r="B231" s="15"/>
      <c r="C231" s="15"/>
      <c r="D231" s="5"/>
    </row>
    <row r="232" spans="1:4" ht="51" customHeight="1">
      <c r="A232" s="15"/>
      <c r="B232" s="15"/>
      <c r="C232" s="15"/>
      <c r="D232" s="5"/>
    </row>
    <row r="233" spans="1:4" ht="51" customHeight="1">
      <c r="A233" s="15"/>
      <c r="B233" s="15"/>
      <c r="C233" s="15"/>
      <c r="D233" s="5"/>
    </row>
    <row r="234" spans="1:4" ht="51" customHeight="1">
      <c r="A234" s="15"/>
      <c r="B234" s="15"/>
      <c r="C234" s="15"/>
      <c r="D234" s="5"/>
    </row>
    <row r="235" spans="1:4" ht="51" customHeight="1">
      <c r="A235" s="15"/>
      <c r="B235" s="15"/>
      <c r="C235" s="15"/>
      <c r="D235" s="5"/>
    </row>
    <row r="236" spans="1:4" ht="51" customHeight="1">
      <c r="A236" s="15"/>
      <c r="B236" s="15"/>
      <c r="C236" s="15"/>
      <c r="D236" s="5"/>
    </row>
    <row r="237" spans="1:4" ht="51" customHeight="1">
      <c r="A237" s="15"/>
      <c r="B237" s="15"/>
      <c r="C237" s="15"/>
      <c r="D237" s="5"/>
    </row>
    <row r="238" spans="1:4" ht="51" customHeight="1">
      <c r="A238" s="15"/>
      <c r="B238" s="15"/>
      <c r="C238" s="15"/>
      <c r="D238" s="5"/>
    </row>
    <row r="239" spans="1:4" ht="51" customHeight="1">
      <c r="A239" s="15"/>
      <c r="B239" s="15"/>
      <c r="C239" s="15"/>
      <c r="D239" s="5"/>
    </row>
    <row r="240" spans="1:4" ht="51" customHeight="1">
      <c r="A240" s="15"/>
      <c r="B240" s="15"/>
      <c r="C240" s="15"/>
      <c r="D240" s="5"/>
    </row>
    <row r="241" spans="1:4" ht="51" customHeight="1">
      <c r="A241" s="15"/>
      <c r="B241" s="15"/>
      <c r="C241" s="15"/>
      <c r="D241" s="5"/>
    </row>
    <row r="242" spans="1:4" ht="51" customHeight="1">
      <c r="A242" s="15"/>
      <c r="B242" s="15"/>
      <c r="C242" s="15"/>
      <c r="D242" s="5"/>
    </row>
    <row r="243" spans="1:4" ht="51" customHeight="1">
      <c r="A243" s="15"/>
      <c r="B243" s="15"/>
      <c r="C243" s="15"/>
      <c r="D243" s="5"/>
    </row>
    <row r="244" spans="1:4" ht="51" customHeight="1">
      <c r="A244" s="15"/>
      <c r="B244" s="15"/>
      <c r="C244" s="15"/>
      <c r="D244" s="5"/>
    </row>
    <row r="245" spans="1:4" ht="51" customHeight="1">
      <c r="A245" s="15"/>
      <c r="B245" s="15"/>
      <c r="C245" s="15"/>
      <c r="D245" s="5"/>
    </row>
    <row r="246" spans="1:4" ht="51" customHeight="1">
      <c r="A246" s="15"/>
      <c r="B246" s="15"/>
      <c r="C246" s="15"/>
      <c r="D246" s="5"/>
    </row>
    <row r="247" spans="1:4" ht="51" customHeight="1">
      <c r="A247" s="15"/>
      <c r="B247" s="15"/>
      <c r="C247" s="15"/>
      <c r="D247" s="5"/>
    </row>
    <row r="248" spans="1:4" ht="51" customHeight="1">
      <c r="A248" s="15"/>
      <c r="B248" s="15"/>
      <c r="C248" s="15"/>
      <c r="D248" s="5"/>
    </row>
    <row r="249" spans="1:4" ht="51" customHeight="1">
      <c r="A249" s="15"/>
      <c r="B249" s="15"/>
      <c r="C249" s="15"/>
      <c r="D249" s="5"/>
    </row>
    <row r="250" spans="1:4" ht="51" customHeight="1">
      <c r="A250" s="15"/>
      <c r="B250" s="15"/>
      <c r="C250" s="15"/>
      <c r="D250" s="5"/>
    </row>
    <row r="251" spans="1:4" ht="51" customHeight="1">
      <c r="A251" s="15"/>
      <c r="B251" s="15"/>
      <c r="C251" s="15"/>
      <c r="D251" s="5"/>
    </row>
    <row r="252" spans="1:4" ht="51" customHeight="1">
      <c r="A252" s="15"/>
      <c r="B252" s="15"/>
      <c r="C252" s="15"/>
      <c r="D252" s="5"/>
    </row>
    <row r="253" spans="1:4" ht="51" customHeight="1">
      <c r="A253" s="15"/>
      <c r="B253" s="15"/>
      <c r="C253" s="15"/>
      <c r="D253" s="5"/>
    </row>
    <row r="254" spans="1:4" ht="51" customHeight="1">
      <c r="A254" s="15"/>
      <c r="B254" s="15"/>
      <c r="C254" s="15"/>
      <c r="D254" s="5"/>
    </row>
    <row r="255" spans="1:4" ht="51" customHeight="1">
      <c r="A255" s="15"/>
      <c r="B255" s="15"/>
      <c r="C255" s="15"/>
      <c r="D255" s="5"/>
    </row>
    <row r="256" spans="1:4" ht="51" customHeight="1">
      <c r="A256" s="15"/>
      <c r="B256" s="15"/>
      <c r="C256" s="15"/>
      <c r="D256" s="5"/>
    </row>
    <row r="257" spans="1:4" ht="51" customHeight="1">
      <c r="A257" s="15"/>
      <c r="B257" s="15"/>
      <c r="C257" s="15"/>
      <c r="D257" s="5"/>
    </row>
    <row r="258" spans="1:4" ht="51" customHeight="1">
      <c r="A258" s="15"/>
      <c r="B258" s="15"/>
      <c r="C258" s="15"/>
      <c r="D258" s="5"/>
    </row>
    <row r="259" spans="1:4" ht="51" customHeight="1">
      <c r="A259" s="15"/>
      <c r="B259" s="15"/>
      <c r="C259" s="15"/>
      <c r="D259" s="5"/>
    </row>
    <row r="260" spans="1:4" ht="51" customHeight="1">
      <c r="A260" s="15"/>
      <c r="B260" s="15"/>
      <c r="C260" s="15"/>
      <c r="D260" s="5"/>
    </row>
    <row r="261" spans="1:4" ht="51" customHeight="1">
      <c r="A261" s="15"/>
      <c r="B261" s="15"/>
      <c r="C261" s="15"/>
      <c r="D261" s="5"/>
    </row>
    <row r="262" spans="1:4" ht="51" customHeight="1">
      <c r="A262" s="15"/>
      <c r="B262" s="15"/>
      <c r="C262" s="15"/>
      <c r="D262" s="5"/>
    </row>
    <row r="263" spans="1:4" ht="51" customHeight="1">
      <c r="A263" s="15"/>
      <c r="B263" s="15"/>
      <c r="C263" s="15"/>
      <c r="D263" s="5"/>
    </row>
    <row r="264" spans="1:4" ht="51" customHeight="1">
      <c r="A264" s="15"/>
      <c r="B264" s="15"/>
      <c r="C264" s="15"/>
      <c r="D264" s="5"/>
    </row>
    <row r="265" spans="1:4" ht="51" customHeight="1">
      <c r="A265" s="15"/>
      <c r="B265" s="15"/>
      <c r="C265" s="15"/>
      <c r="D265" s="5"/>
    </row>
    <row r="266" spans="1:4" ht="51" customHeight="1">
      <c r="A266" s="15"/>
      <c r="B266" s="15"/>
      <c r="C266" s="15"/>
      <c r="D266" s="5"/>
    </row>
    <row r="267" spans="1:4" ht="51" customHeight="1">
      <c r="A267" s="15"/>
      <c r="B267" s="15"/>
      <c r="C267" s="15"/>
      <c r="D267" s="5"/>
    </row>
    <row r="268" spans="1:4" ht="51" customHeight="1">
      <c r="A268" s="15"/>
      <c r="B268" s="15"/>
      <c r="C268" s="15"/>
      <c r="D268" s="5"/>
    </row>
    <row r="269" spans="1:4" ht="51" customHeight="1">
      <c r="A269" s="15"/>
      <c r="B269" s="15"/>
      <c r="C269" s="15"/>
      <c r="D269" s="5"/>
    </row>
    <row r="270" spans="1:4" ht="51" customHeight="1">
      <c r="A270" s="15"/>
      <c r="B270" s="15"/>
      <c r="C270" s="15"/>
      <c r="D270" s="5"/>
    </row>
    <row r="271" spans="1:4" ht="51" customHeight="1">
      <c r="A271" s="15"/>
      <c r="B271" s="15"/>
      <c r="C271" s="15"/>
      <c r="D271" s="5"/>
    </row>
    <row r="272" spans="1:4" ht="51" customHeight="1">
      <c r="A272" s="15"/>
      <c r="B272" s="15"/>
      <c r="C272" s="15"/>
      <c r="D272" s="5"/>
    </row>
    <row r="273" spans="1:4" ht="51" customHeight="1">
      <c r="A273" s="15"/>
      <c r="B273" s="15"/>
      <c r="C273" s="15"/>
      <c r="D273" s="5"/>
    </row>
    <row r="274" spans="1:4" ht="51" customHeight="1">
      <c r="A274" s="15"/>
      <c r="B274" s="15"/>
      <c r="C274" s="15"/>
      <c r="D274" s="5"/>
    </row>
    <row r="275" spans="1:4" ht="51" customHeight="1">
      <c r="A275" s="15"/>
      <c r="B275" s="15"/>
      <c r="C275" s="15"/>
      <c r="D275" s="5"/>
    </row>
    <row r="276" spans="1:4" ht="51" customHeight="1">
      <c r="A276" s="15"/>
      <c r="B276" s="15"/>
      <c r="C276" s="15"/>
      <c r="D276" s="5"/>
    </row>
    <row r="277" spans="1:4" ht="51" customHeight="1">
      <c r="A277" s="15"/>
      <c r="B277" s="15"/>
      <c r="C277" s="15"/>
      <c r="D277" s="5"/>
    </row>
    <row r="278" spans="1:4" ht="51" customHeight="1">
      <c r="A278" s="15"/>
      <c r="B278" s="15"/>
      <c r="C278" s="15"/>
      <c r="D278" s="5"/>
    </row>
    <row r="279" spans="1:4" ht="51" customHeight="1">
      <c r="A279" s="15"/>
      <c r="B279" s="15"/>
      <c r="C279" s="15"/>
      <c r="D279" s="5"/>
    </row>
    <row r="280" spans="1:4" ht="51" customHeight="1">
      <c r="A280" s="15"/>
      <c r="B280" s="15"/>
      <c r="C280" s="15"/>
      <c r="D280" s="5"/>
    </row>
    <row r="281" spans="1:4" ht="51" customHeight="1">
      <c r="A281" s="15"/>
      <c r="B281" s="15"/>
      <c r="C281" s="15"/>
      <c r="D281" s="5"/>
    </row>
    <row r="282" spans="1:4" ht="51" customHeight="1">
      <c r="A282" s="15"/>
      <c r="B282" s="15"/>
      <c r="C282" s="15"/>
      <c r="D282" s="5"/>
    </row>
    <row r="283" spans="1:4" ht="51" customHeight="1">
      <c r="A283" s="15"/>
      <c r="B283" s="15"/>
      <c r="C283" s="15"/>
      <c r="D283" s="5"/>
    </row>
    <row r="284" spans="1:4" ht="51" customHeight="1">
      <c r="A284" s="15"/>
      <c r="B284" s="15"/>
      <c r="C284" s="15"/>
      <c r="D284" s="5"/>
    </row>
    <row r="285" spans="1:4" ht="51" customHeight="1">
      <c r="A285" s="15"/>
      <c r="B285" s="15"/>
      <c r="C285" s="15"/>
      <c r="D285" s="5"/>
    </row>
    <row r="286" spans="1:4" ht="51" customHeight="1">
      <c r="A286" s="15"/>
      <c r="B286" s="15"/>
      <c r="C286" s="15"/>
      <c r="D286" s="5"/>
    </row>
    <row r="287" spans="1:4" ht="51" customHeight="1">
      <c r="A287" s="15"/>
      <c r="B287" s="15"/>
      <c r="C287" s="15"/>
      <c r="D287" s="5"/>
    </row>
    <row r="288" spans="1:4" ht="51" customHeight="1">
      <c r="A288" s="15"/>
      <c r="B288" s="15"/>
      <c r="C288" s="15"/>
      <c r="D288" s="5"/>
    </row>
    <row r="289" spans="1:4" ht="51" customHeight="1">
      <c r="A289" s="15"/>
      <c r="B289" s="15"/>
      <c r="C289" s="15"/>
      <c r="D289" s="5"/>
    </row>
    <row r="290" spans="1:4" ht="51" customHeight="1">
      <c r="A290" s="15"/>
      <c r="B290" s="15"/>
      <c r="C290" s="15"/>
      <c r="D290" s="5"/>
    </row>
    <row r="291" spans="1:4" ht="51" customHeight="1">
      <c r="A291" s="15"/>
      <c r="B291" s="15"/>
      <c r="C291" s="15"/>
      <c r="D291" s="5"/>
    </row>
    <row r="292" spans="1:4" ht="51" customHeight="1">
      <c r="A292" s="15"/>
      <c r="B292" s="15"/>
      <c r="C292" s="15"/>
      <c r="D292" s="5"/>
    </row>
    <row r="293" spans="1:4" ht="51" customHeight="1">
      <c r="A293" s="15"/>
      <c r="B293" s="15"/>
      <c r="C293" s="15"/>
      <c r="D293" s="5"/>
    </row>
    <row r="294" spans="1:4" ht="51" customHeight="1">
      <c r="A294" s="15"/>
      <c r="B294" s="15"/>
      <c r="C294" s="15"/>
      <c r="D294" s="5"/>
    </row>
    <row r="295" spans="1:4" ht="51" customHeight="1">
      <c r="A295" s="15"/>
      <c r="B295" s="15"/>
      <c r="C295" s="15"/>
      <c r="D295" s="5"/>
    </row>
    <row r="296" spans="1:4" ht="51" customHeight="1">
      <c r="A296" s="15"/>
      <c r="B296" s="15"/>
      <c r="C296" s="15"/>
      <c r="D296" s="5"/>
    </row>
    <row r="297" spans="1:4" ht="51" customHeight="1">
      <c r="A297" s="15"/>
      <c r="B297" s="15"/>
      <c r="C297" s="15"/>
      <c r="D297" s="5"/>
    </row>
    <row r="298" spans="1:4" ht="51" customHeight="1">
      <c r="A298" s="15"/>
      <c r="B298" s="15"/>
      <c r="C298" s="15"/>
      <c r="D298" s="5"/>
    </row>
    <row r="299" spans="1:4" ht="51" customHeight="1">
      <c r="A299" s="15"/>
      <c r="B299" s="15"/>
      <c r="C299" s="15"/>
      <c r="D299" s="5"/>
    </row>
    <row r="300" spans="1:4" ht="51" customHeight="1">
      <c r="A300" s="15"/>
      <c r="B300" s="15"/>
      <c r="C300" s="15"/>
      <c r="D300" s="5"/>
    </row>
    <row r="301" spans="1:4" ht="51" customHeight="1">
      <c r="A301" s="15"/>
      <c r="B301" s="15"/>
      <c r="C301" s="15"/>
      <c r="D301" s="5"/>
    </row>
    <row r="302" spans="1:4" ht="51" customHeight="1">
      <c r="A302" s="15"/>
      <c r="B302" s="15"/>
      <c r="C302" s="15"/>
      <c r="D302" s="5"/>
    </row>
    <row r="303" spans="1:4" ht="51" customHeight="1">
      <c r="A303" s="15"/>
      <c r="B303" s="15"/>
      <c r="C303" s="15"/>
      <c r="D303" s="5"/>
    </row>
    <row r="304" spans="1:4" ht="51" customHeight="1">
      <c r="A304" s="15"/>
      <c r="B304" s="15"/>
      <c r="C304" s="15"/>
      <c r="D304" s="5"/>
    </row>
    <row r="305" spans="1:4" ht="51" customHeight="1">
      <c r="A305" s="15"/>
      <c r="B305" s="15"/>
      <c r="C305" s="15"/>
      <c r="D305" s="5"/>
    </row>
    <row r="306" spans="1:4" ht="51" customHeight="1">
      <c r="A306" s="15"/>
      <c r="B306" s="15"/>
      <c r="C306" s="15"/>
      <c r="D306" s="5"/>
    </row>
    <row r="307" spans="1:4" ht="51" customHeight="1">
      <c r="A307" s="15"/>
      <c r="B307" s="15"/>
      <c r="C307" s="15"/>
      <c r="D307" s="5"/>
    </row>
    <row r="308" spans="1:4" ht="51" customHeight="1">
      <c r="A308" s="15"/>
      <c r="B308" s="15"/>
      <c r="C308" s="15"/>
      <c r="D308" s="5"/>
    </row>
    <row r="309" spans="1:4" ht="51" customHeight="1">
      <c r="A309" s="15"/>
      <c r="B309" s="15"/>
      <c r="C309" s="15"/>
      <c r="D309" s="5"/>
    </row>
    <row r="310" spans="1:4" ht="51" customHeight="1">
      <c r="A310" s="15"/>
      <c r="B310" s="15"/>
      <c r="C310" s="15"/>
      <c r="D310" s="5"/>
    </row>
    <row r="311" spans="1:4" ht="51" customHeight="1">
      <c r="A311" s="15"/>
      <c r="B311" s="15"/>
      <c r="C311" s="15"/>
      <c r="D311" s="5"/>
    </row>
    <row r="312" spans="1:4" ht="51" customHeight="1">
      <c r="A312" s="15"/>
      <c r="B312" s="15"/>
      <c r="C312" s="15"/>
      <c r="D312" s="5"/>
    </row>
    <row r="313" spans="1:4" ht="51" customHeight="1">
      <c r="A313" s="15"/>
      <c r="B313" s="15"/>
      <c r="C313" s="15"/>
      <c r="D313" s="5"/>
    </row>
    <row r="314" spans="1:4" ht="51" customHeight="1">
      <c r="A314" s="15"/>
      <c r="B314" s="15"/>
      <c r="C314" s="15"/>
      <c r="D314" s="5"/>
    </row>
    <row r="315" spans="1:4" ht="51" customHeight="1">
      <c r="A315" s="15"/>
      <c r="B315" s="15"/>
      <c r="C315" s="15"/>
      <c r="D315" s="5"/>
    </row>
    <row r="316" spans="1:4" ht="51" customHeight="1">
      <c r="A316" s="15"/>
      <c r="B316" s="15"/>
      <c r="C316" s="15"/>
      <c r="D316" s="5"/>
    </row>
    <row r="317" spans="1:4" ht="51" customHeight="1">
      <c r="A317" s="15"/>
      <c r="B317" s="15"/>
      <c r="C317" s="15"/>
      <c r="D317" s="5"/>
    </row>
    <row r="318" spans="1:4" ht="51" customHeight="1">
      <c r="A318" s="15"/>
      <c r="B318" s="15"/>
      <c r="C318" s="15"/>
      <c r="D318" s="5"/>
    </row>
    <row r="319" spans="1:4" ht="51" customHeight="1">
      <c r="A319" s="15"/>
      <c r="B319" s="15"/>
      <c r="C319" s="15"/>
      <c r="D319" s="5"/>
    </row>
    <row r="320" spans="1:4" ht="51" customHeight="1">
      <c r="A320" s="15"/>
      <c r="B320" s="15"/>
      <c r="C320" s="15"/>
      <c r="D320" s="5"/>
    </row>
    <row r="321" spans="1:4" ht="51" customHeight="1">
      <c r="A321" s="15"/>
      <c r="B321" s="15"/>
      <c r="C321" s="15"/>
      <c r="D321" s="5"/>
    </row>
    <row r="322" spans="1:4" ht="51" customHeight="1">
      <c r="A322" s="15"/>
      <c r="B322" s="15"/>
      <c r="C322" s="15"/>
      <c r="D322" s="5"/>
    </row>
    <row r="323" spans="1:4" ht="51" customHeight="1">
      <c r="A323" s="15"/>
      <c r="B323" s="15"/>
      <c r="C323" s="15"/>
      <c r="D323" s="5"/>
    </row>
    <row r="324" spans="1:4" ht="51" customHeight="1">
      <c r="A324" s="15"/>
      <c r="B324" s="15"/>
      <c r="C324" s="15"/>
      <c r="D324" s="5"/>
    </row>
    <row r="325" spans="1:4" ht="51" customHeight="1">
      <c r="A325" s="15"/>
      <c r="B325" s="15"/>
      <c r="C325" s="15"/>
      <c r="D325" s="5"/>
    </row>
    <row r="326" spans="1:4" ht="51" customHeight="1">
      <c r="A326" s="15"/>
      <c r="B326" s="15"/>
      <c r="C326" s="15"/>
      <c r="D326" s="5"/>
    </row>
    <row r="327" spans="1:4" ht="51" customHeight="1">
      <c r="A327" s="15"/>
      <c r="B327" s="15"/>
      <c r="C327" s="15"/>
      <c r="D327" s="5"/>
    </row>
    <row r="328" spans="1:4" ht="51" customHeight="1">
      <c r="A328" s="15"/>
      <c r="B328" s="15"/>
      <c r="C328" s="15"/>
      <c r="D328" s="5"/>
    </row>
    <row r="329" spans="1:4" ht="51" customHeight="1">
      <c r="A329" s="15"/>
      <c r="B329" s="15"/>
      <c r="C329" s="15"/>
      <c r="D329" s="5"/>
    </row>
    <row r="330" spans="1:4" ht="51" customHeight="1">
      <c r="A330" s="15"/>
      <c r="B330" s="15"/>
      <c r="C330" s="15"/>
      <c r="D330" s="5"/>
    </row>
    <row r="331" spans="1:4" ht="51" customHeight="1">
      <c r="A331" s="15"/>
      <c r="B331" s="15"/>
      <c r="C331" s="15"/>
      <c r="D331" s="5"/>
    </row>
    <row r="332" spans="1:4" ht="51" customHeight="1">
      <c r="A332" s="15"/>
      <c r="B332" s="15"/>
      <c r="C332" s="15"/>
      <c r="D332" s="5"/>
    </row>
    <row r="333" spans="1:4" ht="51" customHeight="1">
      <c r="A333" s="15"/>
      <c r="B333" s="15"/>
      <c r="C333" s="15"/>
      <c r="D333" s="5"/>
    </row>
    <row r="334" spans="1:4" ht="51" customHeight="1">
      <c r="A334" s="15"/>
      <c r="B334" s="15"/>
      <c r="C334" s="15"/>
      <c r="D334" s="5"/>
    </row>
    <row r="335" spans="1:4" ht="51" customHeight="1">
      <c r="A335" s="15"/>
      <c r="B335" s="15"/>
      <c r="C335" s="15"/>
      <c r="D335" s="5"/>
    </row>
    <row r="336" spans="1:4" ht="51" customHeight="1">
      <c r="A336" s="15"/>
      <c r="B336" s="15"/>
      <c r="C336" s="15"/>
      <c r="D336" s="5"/>
    </row>
    <row r="337" spans="1:4" ht="51" customHeight="1">
      <c r="A337" s="15"/>
      <c r="B337" s="15"/>
      <c r="C337" s="15"/>
      <c r="D337" s="5"/>
    </row>
    <row r="338" spans="1:4" ht="51" customHeight="1">
      <c r="A338" s="15"/>
      <c r="B338" s="15"/>
      <c r="C338" s="15"/>
      <c r="D338" s="5"/>
    </row>
    <row r="339" spans="1:4" ht="51" customHeight="1">
      <c r="A339" s="15"/>
      <c r="B339" s="15"/>
      <c r="C339" s="15"/>
      <c r="D339" s="5"/>
    </row>
    <row r="340" spans="1:4" ht="51" customHeight="1">
      <c r="A340" s="15"/>
      <c r="B340" s="15"/>
      <c r="C340" s="15"/>
      <c r="D340" s="5"/>
    </row>
    <row r="341" spans="1:4" ht="51" customHeight="1">
      <c r="A341" s="15"/>
      <c r="B341" s="15"/>
      <c r="C341" s="15"/>
      <c r="D341" s="5"/>
    </row>
    <row r="342" spans="1:4" ht="51" customHeight="1">
      <c r="A342" s="15"/>
      <c r="B342" s="15"/>
      <c r="C342" s="15"/>
      <c r="D342" s="5"/>
    </row>
    <row r="343" spans="1:4" ht="51" customHeight="1">
      <c r="A343" s="15"/>
      <c r="B343" s="15"/>
      <c r="C343" s="15"/>
      <c r="D343" s="5"/>
    </row>
    <row r="344" spans="1:4" ht="51" customHeight="1">
      <c r="A344" s="15"/>
      <c r="B344" s="15"/>
      <c r="C344" s="15"/>
      <c r="D344" s="5"/>
    </row>
    <row r="345" spans="1:4" ht="51" customHeight="1">
      <c r="A345" s="15"/>
      <c r="B345" s="15"/>
      <c r="C345" s="15"/>
      <c r="D345" s="5"/>
    </row>
    <row r="346" spans="1:4" ht="51" customHeight="1">
      <c r="A346" s="15"/>
      <c r="B346" s="15"/>
      <c r="C346" s="15"/>
      <c r="D346" s="5"/>
    </row>
    <row r="347" spans="1:4" ht="51" customHeight="1">
      <c r="A347" s="15"/>
      <c r="B347" s="15"/>
      <c r="C347" s="15"/>
      <c r="D347" s="5"/>
    </row>
    <row r="348" spans="1:4" ht="51" customHeight="1">
      <c r="A348" s="15"/>
      <c r="B348" s="15"/>
      <c r="C348" s="15"/>
      <c r="D348" s="5"/>
    </row>
    <row r="349" spans="1:4" ht="51" customHeight="1">
      <c r="A349" s="15"/>
      <c r="B349" s="15"/>
      <c r="C349" s="15"/>
      <c r="D349" s="5"/>
    </row>
    <row r="350" spans="1:4" ht="51" customHeight="1">
      <c r="A350" s="15"/>
      <c r="B350" s="15"/>
      <c r="C350" s="15"/>
      <c r="D350" s="5"/>
    </row>
    <row r="351" spans="1:4" ht="51" customHeight="1">
      <c r="A351" s="15"/>
      <c r="B351" s="15"/>
      <c r="C351" s="15"/>
      <c r="D351" s="5"/>
    </row>
    <row r="352" spans="1:4" ht="51" customHeight="1">
      <c r="A352" s="15"/>
      <c r="B352" s="15"/>
      <c r="C352" s="15"/>
      <c r="D352" s="5"/>
    </row>
    <row r="353" spans="1:4" ht="51" customHeight="1">
      <c r="A353" s="15"/>
      <c r="B353" s="15"/>
      <c r="C353" s="15"/>
      <c r="D353" s="5"/>
    </row>
    <row r="354" spans="1:4" ht="51" customHeight="1">
      <c r="A354" s="15"/>
      <c r="B354" s="15"/>
      <c r="C354" s="15"/>
      <c r="D354" s="5"/>
    </row>
    <row r="355" spans="1:4" ht="51" customHeight="1">
      <c r="A355" s="15"/>
      <c r="B355" s="15"/>
      <c r="C355" s="15"/>
      <c r="D355" s="5"/>
    </row>
    <row r="356" spans="1:4" ht="51" customHeight="1">
      <c r="A356" s="15"/>
      <c r="B356" s="15"/>
      <c r="C356" s="15"/>
      <c r="D356" s="5"/>
    </row>
    <row r="357" spans="1:4" ht="51" customHeight="1">
      <c r="A357" s="15"/>
      <c r="B357" s="15"/>
      <c r="C357" s="15"/>
      <c r="D357" s="5"/>
    </row>
    <row r="358" spans="1:4" ht="51" customHeight="1">
      <c r="A358" s="15"/>
      <c r="B358" s="15"/>
      <c r="C358" s="15"/>
      <c r="D358" s="5"/>
    </row>
    <row r="359" spans="1:4" ht="51" customHeight="1">
      <c r="A359" s="15"/>
      <c r="B359" s="15"/>
      <c r="C359" s="15"/>
      <c r="D359" s="5"/>
    </row>
    <row r="360" spans="1:4" ht="51" customHeight="1">
      <c r="A360" s="15"/>
      <c r="B360" s="15"/>
      <c r="C360" s="15"/>
      <c r="D360" s="5"/>
    </row>
    <row r="361" spans="1:4" ht="51" customHeight="1">
      <c r="A361" s="15"/>
      <c r="B361" s="15"/>
      <c r="C361" s="15"/>
      <c r="D361" s="5"/>
    </row>
    <row r="362" spans="1:4" ht="51" customHeight="1">
      <c r="A362" s="15"/>
      <c r="B362" s="15"/>
      <c r="C362" s="15"/>
      <c r="D362" s="5"/>
    </row>
    <row r="363" spans="1:4" ht="51" customHeight="1">
      <c r="A363" s="15"/>
      <c r="B363" s="15"/>
      <c r="C363" s="15"/>
      <c r="D363" s="5"/>
    </row>
    <row r="364" spans="1:4" ht="51" customHeight="1">
      <c r="A364" s="15"/>
      <c r="B364" s="15"/>
      <c r="C364" s="15"/>
      <c r="D364" s="5"/>
    </row>
    <row r="365" spans="1:4" ht="51" customHeight="1">
      <c r="A365" s="15"/>
      <c r="B365" s="15"/>
      <c r="C365" s="15"/>
      <c r="D365" s="5"/>
    </row>
    <row r="366" spans="1:4" ht="51" customHeight="1">
      <c r="A366" s="15"/>
      <c r="B366" s="15"/>
      <c r="C366" s="15"/>
      <c r="D366" s="5"/>
    </row>
    <row r="367" spans="1:4" ht="51" customHeight="1">
      <c r="A367" s="15"/>
      <c r="B367" s="15"/>
      <c r="C367" s="15"/>
      <c r="D367" s="5"/>
    </row>
    <row r="368" spans="1:4" ht="51" customHeight="1">
      <c r="A368" s="15"/>
      <c r="B368" s="15"/>
      <c r="C368" s="15"/>
      <c r="D368" s="5"/>
    </row>
    <row r="369" spans="1:4" ht="51" customHeight="1">
      <c r="A369" s="15"/>
      <c r="B369" s="15"/>
      <c r="C369" s="15"/>
      <c r="D369" s="5"/>
    </row>
    <row r="370" spans="1:4" ht="51" customHeight="1">
      <c r="A370" s="15"/>
      <c r="B370" s="15"/>
      <c r="C370" s="15"/>
      <c r="D370" s="5"/>
    </row>
    <row r="371" spans="1:4" ht="51" customHeight="1">
      <c r="A371" s="15"/>
      <c r="B371" s="15"/>
      <c r="C371" s="15"/>
      <c r="D371" s="5"/>
    </row>
    <row r="372" spans="1:4" ht="51" customHeight="1">
      <c r="A372" s="15"/>
      <c r="B372" s="15"/>
      <c r="C372" s="15"/>
      <c r="D372" s="5"/>
    </row>
    <row r="373" spans="1:4" ht="51" customHeight="1">
      <c r="A373" s="15"/>
      <c r="B373" s="15"/>
      <c r="C373" s="15"/>
      <c r="D373" s="5"/>
    </row>
    <row r="374" spans="1:4" ht="51" customHeight="1">
      <c r="A374" s="15"/>
      <c r="B374" s="15"/>
      <c r="C374" s="15"/>
      <c r="D374" s="5"/>
    </row>
    <row r="375" spans="1:4" ht="51" customHeight="1">
      <c r="A375" s="15"/>
      <c r="B375" s="15"/>
      <c r="C375" s="15"/>
      <c r="D375" s="5"/>
    </row>
    <row r="376" spans="1:4" ht="51" customHeight="1">
      <c r="A376" s="15"/>
      <c r="B376" s="15"/>
      <c r="C376" s="15"/>
      <c r="D376" s="5"/>
    </row>
    <row r="377" spans="1:4" ht="51" customHeight="1">
      <c r="A377" s="15"/>
      <c r="B377" s="15"/>
      <c r="C377" s="15"/>
      <c r="D377" s="5"/>
    </row>
    <row r="378" spans="1:4" ht="51" customHeight="1">
      <c r="A378" s="15"/>
      <c r="B378" s="15"/>
      <c r="C378" s="15"/>
      <c r="D378" s="5"/>
    </row>
    <row r="379" spans="1:4" ht="51" customHeight="1">
      <c r="A379" s="15"/>
      <c r="B379" s="15"/>
      <c r="C379" s="15"/>
      <c r="D379" s="5"/>
    </row>
    <row r="380" spans="1:4" ht="51" customHeight="1">
      <c r="A380" s="15"/>
      <c r="B380" s="15"/>
      <c r="C380" s="15"/>
      <c r="D380" s="5"/>
    </row>
    <row r="381" spans="1:4" ht="51" customHeight="1">
      <c r="A381" s="15"/>
      <c r="B381" s="15"/>
      <c r="C381" s="15"/>
      <c r="D381" s="5"/>
    </row>
    <row r="382" spans="1:4" ht="51" customHeight="1">
      <c r="A382" s="15"/>
      <c r="B382" s="15"/>
      <c r="C382" s="15"/>
      <c r="D382" s="5"/>
    </row>
    <row r="383" spans="1:4" ht="51" customHeight="1">
      <c r="A383" s="15"/>
      <c r="B383" s="15"/>
      <c r="C383" s="15"/>
      <c r="D383" s="5"/>
    </row>
    <row r="384" spans="1:4" ht="51" customHeight="1">
      <c r="A384" s="15"/>
      <c r="B384" s="15"/>
      <c r="C384" s="15"/>
      <c r="D384" s="5"/>
    </row>
    <row r="385" spans="1:4" ht="51" customHeight="1">
      <c r="A385" s="15"/>
      <c r="B385" s="15"/>
      <c r="C385" s="15"/>
      <c r="D385" s="5"/>
    </row>
    <row r="386" spans="1:4" ht="51" customHeight="1">
      <c r="A386" s="15"/>
      <c r="B386" s="15"/>
      <c r="C386" s="15"/>
      <c r="D386" s="5"/>
    </row>
    <row r="387" spans="1:4" ht="51" customHeight="1">
      <c r="A387" s="15"/>
      <c r="B387" s="15"/>
      <c r="C387" s="15"/>
      <c r="D387" s="5"/>
    </row>
    <row r="388" spans="1:4" ht="51" customHeight="1">
      <c r="A388" s="15"/>
      <c r="B388" s="15"/>
      <c r="C388" s="15"/>
      <c r="D388" s="5"/>
    </row>
    <row r="389" spans="1:4" ht="51" customHeight="1">
      <c r="A389" s="15"/>
      <c r="B389" s="15"/>
      <c r="C389" s="15"/>
      <c r="D389" s="5"/>
    </row>
    <row r="390" spans="1:4" ht="51" customHeight="1">
      <c r="A390" s="15"/>
      <c r="B390" s="15"/>
      <c r="C390" s="15"/>
      <c r="D390" s="5"/>
    </row>
    <row r="391" spans="1:4" ht="51" customHeight="1">
      <c r="A391" s="15"/>
      <c r="B391" s="15"/>
      <c r="C391" s="15"/>
      <c r="D391" s="5"/>
    </row>
    <row r="392" spans="1:4" ht="51" customHeight="1">
      <c r="A392" s="15"/>
      <c r="B392" s="15"/>
      <c r="C392" s="15"/>
      <c r="D392" s="5"/>
    </row>
    <row r="393" spans="1:4" ht="51" customHeight="1">
      <c r="A393" s="15"/>
      <c r="B393" s="15"/>
      <c r="C393" s="15"/>
      <c r="D393" s="5"/>
    </row>
    <row r="394" spans="1:4" ht="51" customHeight="1">
      <c r="A394" s="15"/>
      <c r="B394" s="15"/>
      <c r="C394" s="15"/>
      <c r="D394" s="5"/>
    </row>
    <row r="395" spans="1:4" ht="51" customHeight="1">
      <c r="A395" s="15"/>
      <c r="B395" s="15"/>
      <c r="C395" s="15"/>
      <c r="D395" s="5"/>
    </row>
    <row r="396" spans="1:4" ht="51" customHeight="1">
      <c r="A396" s="15"/>
      <c r="B396" s="15"/>
      <c r="C396" s="15"/>
      <c r="D396" s="5"/>
    </row>
    <row r="397" spans="1:4" ht="51" customHeight="1">
      <c r="A397" s="15"/>
      <c r="B397" s="15"/>
      <c r="C397" s="15"/>
      <c r="D397" s="5"/>
    </row>
    <row r="398" spans="1:4" ht="51" customHeight="1">
      <c r="A398" s="15"/>
      <c r="B398" s="15"/>
      <c r="C398" s="15"/>
      <c r="D398" s="5"/>
    </row>
    <row r="399" spans="1:4" ht="51" customHeight="1">
      <c r="A399" s="15"/>
      <c r="B399" s="15"/>
      <c r="C399" s="15"/>
      <c r="D399" s="5"/>
    </row>
    <row r="400" spans="1:4" ht="51" customHeight="1">
      <c r="A400" s="15"/>
      <c r="B400" s="15"/>
      <c r="C400" s="15"/>
      <c r="D400" s="5"/>
    </row>
    <row r="401" spans="1:4" ht="51" customHeight="1">
      <c r="A401" s="15"/>
      <c r="B401" s="15"/>
      <c r="C401" s="15"/>
      <c r="D401" s="5"/>
    </row>
    <row r="402" spans="1:4" ht="51" customHeight="1">
      <c r="A402" s="15"/>
      <c r="B402" s="15"/>
      <c r="C402" s="15"/>
      <c r="D402" s="5"/>
    </row>
    <row r="403" spans="1:4" ht="51" customHeight="1">
      <c r="A403" s="15"/>
      <c r="B403" s="15"/>
      <c r="C403" s="15"/>
      <c r="D403" s="5"/>
    </row>
    <row r="404" spans="1:4" ht="51" customHeight="1">
      <c r="A404" s="15"/>
      <c r="B404" s="15"/>
      <c r="C404" s="15"/>
      <c r="D404" s="5"/>
    </row>
    <row r="405" spans="1:4" ht="51" customHeight="1">
      <c r="A405" s="15"/>
      <c r="B405" s="15"/>
      <c r="C405" s="15"/>
      <c r="D405" s="5"/>
    </row>
    <row r="406" spans="1:4" ht="51" customHeight="1">
      <c r="A406" s="15"/>
      <c r="B406" s="15"/>
      <c r="C406" s="15"/>
      <c r="D406" s="5"/>
    </row>
    <row r="407" spans="1:4" ht="51" customHeight="1">
      <c r="A407" s="15"/>
      <c r="B407" s="15"/>
      <c r="C407" s="15"/>
      <c r="D407" s="5"/>
    </row>
    <row r="408" spans="1:4" ht="51" customHeight="1">
      <c r="A408" s="15"/>
      <c r="B408" s="15"/>
      <c r="C408" s="15"/>
      <c r="D408" s="5"/>
    </row>
    <row r="409" spans="1:4" ht="51" customHeight="1">
      <c r="A409" s="15"/>
      <c r="B409" s="15"/>
      <c r="C409" s="15"/>
      <c r="D409" s="5"/>
    </row>
    <row r="410" spans="1:4" ht="51" customHeight="1">
      <c r="A410" s="15"/>
      <c r="B410" s="15"/>
      <c r="C410" s="15"/>
      <c r="D410" s="5"/>
    </row>
    <row r="411" spans="1:4" ht="51" customHeight="1">
      <c r="A411" s="15"/>
      <c r="B411" s="15"/>
      <c r="C411" s="15"/>
      <c r="D411" s="5"/>
    </row>
    <row r="412" spans="1:4" ht="51" customHeight="1">
      <c r="A412" s="15"/>
      <c r="B412" s="15"/>
      <c r="C412" s="15"/>
      <c r="D412" s="5"/>
    </row>
    <row r="413" spans="1:4" ht="51" customHeight="1">
      <c r="A413" s="15"/>
      <c r="B413" s="15"/>
      <c r="C413" s="15"/>
      <c r="D413" s="5"/>
    </row>
    <row r="414" spans="1:4" ht="51" customHeight="1">
      <c r="A414" s="15"/>
      <c r="B414" s="15"/>
      <c r="C414" s="15"/>
      <c r="D414" s="5"/>
    </row>
    <row r="415" spans="1:4" ht="51" customHeight="1">
      <c r="A415" s="15"/>
      <c r="B415" s="15"/>
      <c r="C415" s="15"/>
      <c r="D415" s="5"/>
    </row>
    <row r="416" spans="1:4" ht="51" customHeight="1">
      <c r="A416" s="15"/>
      <c r="B416" s="15"/>
      <c r="C416" s="15"/>
      <c r="D416" s="5"/>
    </row>
    <row r="417" spans="1:4" ht="51" customHeight="1">
      <c r="A417" s="15"/>
      <c r="B417" s="15"/>
      <c r="C417" s="15"/>
      <c r="D417" s="5"/>
    </row>
    <row r="418" spans="1:4" ht="51" customHeight="1">
      <c r="A418" s="15"/>
      <c r="B418" s="15"/>
      <c r="C418" s="15"/>
      <c r="D418" s="5"/>
    </row>
    <row r="419" spans="1:4" ht="51" customHeight="1">
      <c r="A419" s="15"/>
      <c r="B419" s="15"/>
      <c r="C419" s="15"/>
      <c r="D419" s="5"/>
    </row>
    <row r="420" spans="1:4" ht="51" customHeight="1">
      <c r="A420" s="15"/>
      <c r="B420" s="15"/>
      <c r="C420" s="15"/>
      <c r="D420" s="5"/>
    </row>
    <row r="421" spans="1:4" ht="51" customHeight="1">
      <c r="A421" s="15"/>
      <c r="B421" s="15"/>
      <c r="C421" s="15"/>
      <c r="D421" s="5"/>
    </row>
    <row r="422" spans="1:4" ht="51" customHeight="1">
      <c r="A422" s="15"/>
      <c r="B422" s="15"/>
      <c r="C422" s="15"/>
      <c r="D422" s="5"/>
    </row>
    <row r="423" spans="1:4" ht="51" customHeight="1">
      <c r="A423" s="15"/>
      <c r="B423" s="15"/>
      <c r="C423" s="15"/>
      <c r="D423" s="5"/>
    </row>
    <row r="424" spans="1:4" ht="51" customHeight="1">
      <c r="A424" s="15"/>
      <c r="B424" s="15"/>
      <c r="C424" s="15"/>
      <c r="D424" s="5"/>
    </row>
    <row r="425" spans="1:4" ht="51" customHeight="1">
      <c r="A425" s="15"/>
      <c r="B425" s="15"/>
      <c r="C425" s="15"/>
      <c r="D425" s="5"/>
    </row>
    <row r="426" spans="1:4" ht="51" customHeight="1">
      <c r="A426" s="15"/>
      <c r="B426" s="15"/>
      <c r="C426" s="15"/>
      <c r="D426" s="5"/>
    </row>
    <row r="427" spans="1:4" ht="51" customHeight="1">
      <c r="A427" s="15"/>
      <c r="B427" s="15"/>
      <c r="C427" s="15"/>
      <c r="D427" s="5"/>
    </row>
    <row r="428" spans="1:4" ht="51" customHeight="1">
      <c r="A428" s="15"/>
      <c r="B428" s="15"/>
      <c r="C428" s="15"/>
      <c r="D428" s="5"/>
    </row>
    <row r="429" spans="1:4" ht="51" customHeight="1">
      <c r="A429" s="15"/>
      <c r="B429" s="15"/>
      <c r="C429" s="15"/>
      <c r="D429" s="5"/>
    </row>
    <row r="430" spans="1:4" ht="51" customHeight="1">
      <c r="A430" s="15"/>
      <c r="B430" s="15"/>
      <c r="C430" s="15"/>
      <c r="D430" s="5"/>
    </row>
    <row r="431" spans="1:4" ht="51" customHeight="1">
      <c r="A431" s="15"/>
      <c r="B431" s="15"/>
      <c r="C431" s="15"/>
      <c r="D431" s="5"/>
    </row>
    <row r="432" spans="1:4" ht="51" customHeight="1">
      <c r="A432" s="15"/>
      <c r="B432" s="15"/>
      <c r="C432" s="15"/>
      <c r="D432" s="5"/>
    </row>
    <row r="433" spans="1:4" ht="51" customHeight="1">
      <c r="A433" s="15"/>
      <c r="B433" s="15"/>
      <c r="C433" s="15"/>
      <c r="D433" s="5"/>
    </row>
    <row r="434" spans="1:4" ht="51" customHeight="1">
      <c r="A434" s="15"/>
      <c r="B434" s="15"/>
      <c r="C434" s="15"/>
      <c r="D434" s="5"/>
    </row>
    <row r="435" spans="1:4" ht="51" customHeight="1">
      <c r="A435" s="15"/>
      <c r="B435" s="15"/>
      <c r="C435" s="15"/>
      <c r="D435" s="5"/>
    </row>
    <row r="436" spans="1:4" ht="51" customHeight="1">
      <c r="A436" s="15"/>
      <c r="B436" s="15"/>
      <c r="C436" s="15"/>
      <c r="D436" s="5"/>
    </row>
    <row r="437" spans="1:4" ht="51" customHeight="1">
      <c r="A437" s="15"/>
      <c r="B437" s="15"/>
      <c r="C437" s="15"/>
      <c r="D437" s="5"/>
    </row>
    <row r="438" spans="1:4" ht="51" customHeight="1">
      <c r="A438" s="15"/>
      <c r="B438" s="15"/>
      <c r="C438" s="15"/>
      <c r="D438" s="5"/>
    </row>
    <row r="439" spans="1:4" ht="51" customHeight="1">
      <c r="A439" s="15"/>
      <c r="B439" s="15"/>
      <c r="C439" s="15"/>
      <c r="D439" s="5"/>
    </row>
    <row r="440" spans="1:4" ht="51" customHeight="1">
      <c r="A440" s="15"/>
      <c r="B440" s="15"/>
      <c r="C440" s="15"/>
      <c r="D440" s="5"/>
    </row>
    <row r="441" spans="1:4" ht="51" customHeight="1">
      <c r="A441" s="15"/>
      <c r="B441" s="15"/>
      <c r="C441" s="15"/>
      <c r="D441" s="5"/>
    </row>
    <row r="442" spans="1:4" ht="51" customHeight="1">
      <c r="A442" s="15"/>
      <c r="B442" s="15"/>
      <c r="C442" s="15"/>
      <c r="D442" s="5"/>
    </row>
    <row r="443" spans="1:4" ht="51" customHeight="1">
      <c r="A443" s="15"/>
      <c r="B443" s="15"/>
      <c r="C443" s="15"/>
      <c r="D443" s="5"/>
    </row>
    <row r="444" spans="1:4" ht="51" customHeight="1">
      <c r="A444" s="15"/>
      <c r="B444" s="15"/>
      <c r="C444" s="15"/>
      <c r="D444" s="5"/>
    </row>
    <row r="445" spans="1:4" ht="51" customHeight="1">
      <c r="A445" s="15"/>
      <c r="B445" s="15"/>
      <c r="C445" s="15"/>
      <c r="D445" s="5"/>
    </row>
    <row r="446" spans="1:4" ht="51" customHeight="1">
      <c r="A446" s="15"/>
      <c r="B446" s="15"/>
      <c r="C446" s="15"/>
      <c r="D446" s="5"/>
    </row>
    <row r="447" spans="1:4" ht="51" customHeight="1">
      <c r="A447" s="15"/>
      <c r="B447" s="15"/>
      <c r="C447" s="15"/>
      <c r="D447" s="5"/>
    </row>
    <row r="448" spans="1:4" ht="51" customHeight="1">
      <c r="A448" s="15"/>
      <c r="B448" s="15"/>
      <c r="C448" s="15"/>
      <c r="D448" s="5"/>
    </row>
    <row r="449" spans="1:4" ht="51" customHeight="1">
      <c r="A449" s="15"/>
      <c r="B449" s="15"/>
      <c r="C449" s="15"/>
      <c r="D449" s="5"/>
    </row>
    <row r="450" spans="1:4" ht="51" customHeight="1">
      <c r="A450" s="15"/>
      <c r="B450" s="15"/>
      <c r="C450" s="15"/>
      <c r="D450" s="5"/>
    </row>
    <row r="451" spans="1:4" ht="51" customHeight="1">
      <c r="A451" s="15"/>
      <c r="B451" s="15"/>
      <c r="C451" s="15"/>
      <c r="D451" s="5"/>
    </row>
    <row r="452" spans="1:4" ht="51" customHeight="1">
      <c r="A452" s="15"/>
      <c r="B452" s="15"/>
      <c r="C452" s="15"/>
      <c r="D452" s="5"/>
    </row>
    <row r="453" spans="1:4" ht="51" customHeight="1">
      <c r="A453" s="15"/>
      <c r="B453" s="15"/>
      <c r="C453" s="15"/>
      <c r="D453" s="5"/>
    </row>
    <row r="454" spans="1:4" ht="51" customHeight="1">
      <c r="A454" s="15"/>
      <c r="B454" s="15"/>
      <c r="C454" s="15"/>
      <c r="D454" s="5"/>
    </row>
    <row r="455" spans="1:4" ht="51" customHeight="1">
      <c r="A455" s="15"/>
      <c r="B455" s="15"/>
      <c r="C455" s="15"/>
      <c r="D455" s="5"/>
    </row>
    <row r="456" spans="1:4" ht="51" customHeight="1">
      <c r="A456" s="15"/>
      <c r="B456" s="15"/>
      <c r="C456" s="15"/>
      <c r="D456" s="5"/>
    </row>
    <row r="457" spans="1:4" ht="51" customHeight="1">
      <c r="A457" s="15"/>
      <c r="B457" s="15"/>
      <c r="C457" s="15"/>
      <c r="D457" s="5"/>
    </row>
    <row r="458" spans="1:4" ht="51" customHeight="1">
      <c r="A458" s="15"/>
      <c r="B458" s="15"/>
      <c r="C458" s="15"/>
      <c r="D458" s="5"/>
    </row>
    <row r="459" spans="1:4" ht="51" customHeight="1">
      <c r="A459" s="15"/>
      <c r="B459" s="15"/>
      <c r="C459" s="15"/>
      <c r="D459" s="5"/>
    </row>
    <row r="460" spans="1:4" ht="51" customHeight="1">
      <c r="A460" s="15"/>
      <c r="B460" s="15"/>
      <c r="C460" s="15"/>
      <c r="D460" s="5"/>
    </row>
    <row r="461" spans="1:4" ht="51" customHeight="1">
      <c r="A461" s="15"/>
      <c r="B461" s="15"/>
      <c r="C461" s="15"/>
      <c r="D461" s="5"/>
    </row>
    <row r="462" spans="1:4" ht="51" customHeight="1">
      <c r="A462" s="15"/>
      <c r="B462" s="15"/>
      <c r="C462" s="15"/>
      <c r="D462" s="5"/>
    </row>
    <row r="463" spans="1:4" ht="51" customHeight="1">
      <c r="A463" s="15"/>
      <c r="B463" s="15"/>
      <c r="C463" s="15"/>
      <c r="D463" s="5"/>
    </row>
    <row r="464" spans="1:4" ht="51" customHeight="1">
      <c r="A464" s="15"/>
      <c r="B464" s="15"/>
      <c r="C464" s="15"/>
      <c r="D464" s="5"/>
    </row>
    <row r="465" spans="1:4" ht="51" customHeight="1">
      <c r="A465" s="15"/>
      <c r="B465" s="15"/>
      <c r="C465" s="15"/>
      <c r="D465" s="5"/>
    </row>
    <row r="466" spans="1:4" ht="51" customHeight="1">
      <c r="A466" s="15"/>
      <c r="B466" s="15"/>
      <c r="C466" s="15"/>
      <c r="D466" s="5"/>
    </row>
    <row r="467" spans="1:4" ht="51" customHeight="1">
      <c r="A467" s="15"/>
      <c r="B467" s="15"/>
      <c r="C467" s="15"/>
      <c r="D467" s="5"/>
    </row>
    <row r="468" spans="1:4" ht="51" customHeight="1">
      <c r="A468" s="15"/>
      <c r="B468" s="15"/>
      <c r="C468" s="15"/>
      <c r="D468" s="5"/>
    </row>
    <row r="469" spans="1:4" ht="51" customHeight="1">
      <c r="A469" s="15"/>
      <c r="B469" s="15"/>
      <c r="C469" s="15"/>
      <c r="D469" s="5"/>
    </row>
    <row r="470" spans="1:4" ht="51" customHeight="1">
      <c r="A470" s="15"/>
      <c r="B470" s="15"/>
      <c r="C470" s="15"/>
      <c r="D470" s="5"/>
    </row>
    <row r="471" spans="1:4" ht="51" customHeight="1">
      <c r="A471" s="15"/>
      <c r="B471" s="15"/>
      <c r="C471" s="15"/>
      <c r="D471" s="5"/>
    </row>
    <row r="472" spans="1:4" ht="51" customHeight="1">
      <c r="A472" s="15"/>
      <c r="B472" s="15"/>
      <c r="C472" s="15"/>
      <c r="D472" s="5"/>
    </row>
    <row r="473" spans="1:4" ht="51" customHeight="1">
      <c r="A473" s="15"/>
      <c r="B473" s="15"/>
      <c r="C473" s="15"/>
      <c r="D473" s="5"/>
    </row>
    <row r="474" spans="1:4" ht="51" customHeight="1">
      <c r="A474" s="15"/>
      <c r="B474" s="15"/>
      <c r="C474" s="15"/>
      <c r="D474" s="5"/>
    </row>
    <row r="475" spans="1:4" ht="51" customHeight="1">
      <c r="A475" s="15"/>
      <c r="B475" s="15"/>
      <c r="C475" s="15"/>
      <c r="D475" s="5"/>
    </row>
    <row r="476" spans="1:4" ht="51" customHeight="1">
      <c r="A476" s="15"/>
      <c r="B476" s="15"/>
      <c r="C476" s="15"/>
      <c r="D476" s="5"/>
    </row>
    <row r="477" spans="1:4" ht="51" customHeight="1">
      <c r="A477" s="15"/>
      <c r="B477" s="15"/>
      <c r="C477" s="15"/>
      <c r="D477" s="5"/>
    </row>
    <row r="478" spans="1:4" ht="51" customHeight="1">
      <c r="A478" s="15"/>
      <c r="B478" s="15"/>
      <c r="C478" s="15"/>
      <c r="D478" s="5"/>
    </row>
    <row r="479" spans="1:4" ht="51" customHeight="1">
      <c r="A479" s="15"/>
      <c r="B479" s="15"/>
      <c r="C479" s="15"/>
      <c r="D479" s="5"/>
    </row>
    <row r="480" spans="1:4" ht="51" customHeight="1">
      <c r="A480" s="15"/>
      <c r="B480" s="15"/>
      <c r="C480" s="15"/>
      <c r="D480" s="5"/>
    </row>
    <row r="481" spans="1:4" ht="51" customHeight="1">
      <c r="A481" s="15"/>
      <c r="B481" s="15"/>
      <c r="C481" s="15"/>
      <c r="D481" s="5"/>
    </row>
    <row r="482" spans="1:4" ht="51" customHeight="1">
      <c r="A482" s="15"/>
      <c r="B482" s="15"/>
      <c r="C482" s="15"/>
      <c r="D482" s="5"/>
    </row>
    <row r="483" spans="1:4" ht="51" customHeight="1">
      <c r="A483" s="15"/>
      <c r="B483" s="15"/>
      <c r="C483" s="15"/>
      <c r="D483" s="5"/>
    </row>
    <row r="484" spans="1:4" ht="51" customHeight="1">
      <c r="A484" s="15"/>
      <c r="B484" s="15"/>
      <c r="C484" s="15"/>
      <c r="D484" s="5"/>
    </row>
    <row r="485" spans="1:4" ht="51" customHeight="1">
      <c r="A485" s="15"/>
      <c r="B485" s="15"/>
      <c r="C485" s="15"/>
      <c r="D485" s="5"/>
    </row>
    <row r="486" spans="1:4" ht="51" customHeight="1">
      <c r="A486" s="15"/>
      <c r="B486" s="15"/>
      <c r="C486" s="15"/>
      <c r="D486" s="5"/>
    </row>
    <row r="487" spans="1:4" ht="51" customHeight="1">
      <c r="A487" s="15"/>
      <c r="B487" s="15"/>
      <c r="C487" s="15"/>
      <c r="D487" s="5"/>
    </row>
    <row r="488" spans="1:4" ht="51" customHeight="1">
      <c r="A488" s="15"/>
      <c r="B488" s="15"/>
      <c r="C488" s="15"/>
      <c r="D488" s="5"/>
    </row>
    <row r="489" spans="1:4" ht="51" customHeight="1">
      <c r="A489" s="15"/>
      <c r="B489" s="15"/>
      <c r="C489" s="15"/>
      <c r="D489" s="5"/>
    </row>
    <row r="490" spans="1:4" ht="51" customHeight="1">
      <c r="A490" s="15"/>
      <c r="B490" s="15"/>
      <c r="C490" s="15"/>
      <c r="D490" s="5"/>
    </row>
    <row r="491" spans="1:4" ht="51" customHeight="1">
      <c r="A491" s="15"/>
      <c r="B491" s="15"/>
      <c r="C491" s="15"/>
      <c r="D491" s="5"/>
    </row>
    <row r="492" spans="1:4" ht="51" customHeight="1">
      <c r="A492" s="15"/>
      <c r="B492" s="15"/>
      <c r="C492" s="15"/>
      <c r="D492" s="5"/>
    </row>
    <row r="493" spans="1:4" ht="51" customHeight="1">
      <c r="A493" s="15"/>
      <c r="B493" s="15"/>
      <c r="C493" s="15"/>
      <c r="D493" s="5"/>
    </row>
    <row r="494" spans="1:4" ht="51" customHeight="1">
      <c r="A494" s="15"/>
      <c r="B494" s="15"/>
      <c r="C494" s="15"/>
      <c r="D494" s="5"/>
    </row>
    <row r="495" spans="1:4" ht="51" customHeight="1">
      <c r="A495" s="15"/>
      <c r="B495" s="15"/>
      <c r="C495" s="15"/>
      <c r="D495" s="5"/>
    </row>
    <row r="496" spans="1:4" ht="51" customHeight="1">
      <c r="A496" s="15"/>
      <c r="B496" s="15"/>
      <c r="C496" s="15"/>
      <c r="D496" s="5"/>
    </row>
    <row r="497" spans="1:4" ht="51" customHeight="1">
      <c r="A497" s="15"/>
      <c r="B497" s="15"/>
      <c r="C497" s="15"/>
      <c r="D497" s="5"/>
    </row>
    <row r="498" spans="1:4" ht="51" customHeight="1">
      <c r="A498" s="15"/>
      <c r="B498" s="15"/>
      <c r="C498" s="15"/>
      <c r="D498" s="5"/>
    </row>
    <row r="499" spans="1:4" ht="51" customHeight="1">
      <c r="A499" s="15"/>
      <c r="B499" s="15"/>
      <c r="C499" s="15"/>
      <c r="D499" s="5"/>
    </row>
    <row r="500" spans="1:4" ht="51" customHeight="1">
      <c r="A500" s="15"/>
      <c r="B500" s="15"/>
      <c r="C500" s="15"/>
      <c r="D500" s="5"/>
    </row>
    <row r="501" spans="1:4" ht="51" customHeight="1">
      <c r="A501" s="15"/>
      <c r="B501" s="15"/>
      <c r="C501" s="15"/>
      <c r="D501" s="5"/>
    </row>
    <row r="502" spans="1:4" ht="51" customHeight="1">
      <c r="A502" s="15"/>
      <c r="B502" s="15"/>
      <c r="C502" s="15"/>
      <c r="D502" s="5"/>
    </row>
    <row r="503" spans="1:4" ht="51" customHeight="1">
      <c r="A503" s="15"/>
      <c r="B503" s="15"/>
      <c r="C503" s="15"/>
      <c r="D503" s="5"/>
    </row>
    <row r="504" spans="1:4" ht="51" customHeight="1">
      <c r="A504" s="15"/>
      <c r="B504" s="15"/>
      <c r="C504" s="15"/>
      <c r="D504" s="5"/>
    </row>
    <row r="505" spans="1:4" ht="51" customHeight="1">
      <c r="A505" s="15"/>
      <c r="B505" s="15"/>
      <c r="C505" s="15"/>
      <c r="D505" s="5"/>
    </row>
    <row r="506" spans="1:4" ht="51" customHeight="1">
      <c r="A506" s="15"/>
      <c r="B506" s="15"/>
      <c r="C506" s="15"/>
      <c r="D506" s="5"/>
    </row>
    <row r="507" spans="1:4" ht="51" customHeight="1">
      <c r="A507" s="15"/>
      <c r="B507" s="15"/>
      <c r="C507" s="15"/>
      <c r="D507" s="5"/>
    </row>
    <row r="508" spans="1:4" ht="51" customHeight="1">
      <c r="A508" s="15"/>
      <c r="B508" s="15"/>
      <c r="C508" s="15"/>
      <c r="D508" s="5"/>
    </row>
    <row r="509" spans="1:4" ht="51" customHeight="1">
      <c r="A509" s="15"/>
      <c r="B509" s="15"/>
      <c r="C509" s="15"/>
      <c r="D509" s="5"/>
    </row>
    <row r="510" spans="1:4" ht="51" customHeight="1">
      <c r="A510" s="15"/>
      <c r="B510" s="15"/>
      <c r="C510" s="15"/>
      <c r="D510" s="5"/>
    </row>
    <row r="511" spans="1:4" ht="51" customHeight="1">
      <c r="A511" s="15"/>
      <c r="B511" s="15"/>
      <c r="C511" s="15"/>
      <c r="D511" s="5"/>
    </row>
    <row r="512" spans="1:4" ht="51" customHeight="1">
      <c r="A512" s="15"/>
      <c r="B512" s="15"/>
      <c r="C512" s="15"/>
      <c r="D512" s="5"/>
    </row>
    <row r="513" spans="1:4" ht="51" customHeight="1">
      <c r="A513" s="15"/>
      <c r="B513" s="15"/>
      <c r="C513" s="15"/>
      <c r="D513" s="5"/>
    </row>
    <row r="514" spans="1:4" ht="51" customHeight="1">
      <c r="A514" s="15"/>
      <c r="B514" s="15"/>
      <c r="C514" s="15"/>
      <c r="D514" s="5"/>
    </row>
    <row r="515" spans="1:4" ht="51" customHeight="1">
      <c r="A515" s="15"/>
      <c r="B515" s="15"/>
      <c r="C515" s="15"/>
      <c r="D515" s="5"/>
    </row>
    <row r="516" spans="1:4" ht="51" customHeight="1">
      <c r="A516" s="15"/>
      <c r="B516" s="15"/>
      <c r="C516" s="15"/>
      <c r="D516" s="5"/>
    </row>
    <row r="517" spans="1:4" ht="51" customHeight="1">
      <c r="A517" s="15"/>
      <c r="B517" s="15"/>
      <c r="C517" s="15"/>
      <c r="D517" s="5"/>
    </row>
    <row r="518" spans="1:4" ht="51" customHeight="1">
      <c r="A518" s="15"/>
      <c r="B518" s="15"/>
      <c r="C518" s="15"/>
      <c r="D518" s="5"/>
    </row>
    <row r="519" spans="1:4" ht="51" customHeight="1">
      <c r="A519" s="15"/>
      <c r="B519" s="15"/>
      <c r="C519" s="15"/>
      <c r="D519" s="5"/>
    </row>
    <row r="520" spans="1:4" ht="51" customHeight="1">
      <c r="A520" s="15"/>
      <c r="B520" s="15"/>
      <c r="C520" s="15"/>
      <c r="D520" s="5"/>
    </row>
    <row r="521" spans="1:4" ht="51" customHeight="1">
      <c r="A521" s="15"/>
      <c r="B521" s="15"/>
      <c r="C521" s="15"/>
      <c r="D521" s="5"/>
    </row>
    <row r="522" spans="1:4" ht="51" customHeight="1">
      <c r="A522" s="15"/>
      <c r="B522" s="15"/>
      <c r="C522" s="15"/>
      <c r="D522" s="5"/>
    </row>
    <row r="523" spans="1:4" ht="51" customHeight="1">
      <c r="A523" s="15"/>
      <c r="B523" s="15"/>
      <c r="C523" s="15"/>
      <c r="D523" s="5"/>
    </row>
    <row r="524" spans="1:4" ht="51" customHeight="1">
      <c r="A524" s="15"/>
      <c r="B524" s="15"/>
      <c r="C524" s="15"/>
      <c r="D524" s="5"/>
    </row>
    <row r="525" spans="1:4" ht="51" customHeight="1">
      <c r="A525" s="15"/>
      <c r="B525" s="15"/>
      <c r="C525" s="15"/>
      <c r="D525" s="5"/>
    </row>
    <row r="526" spans="1:4" ht="51" customHeight="1">
      <c r="A526" s="15"/>
      <c r="B526" s="15"/>
      <c r="C526" s="15"/>
      <c r="D526" s="5"/>
    </row>
    <row r="527" spans="1:4" ht="51" customHeight="1">
      <c r="A527" s="15"/>
      <c r="B527" s="15"/>
      <c r="C527" s="15"/>
      <c r="D527" s="5"/>
    </row>
    <row r="528" spans="1:4" ht="51" customHeight="1">
      <c r="A528" s="15"/>
      <c r="B528" s="15"/>
      <c r="C528" s="15"/>
      <c r="D528" s="5"/>
    </row>
    <row r="529" spans="1:4" ht="51" customHeight="1">
      <c r="A529" s="15"/>
      <c r="B529" s="15"/>
      <c r="C529" s="15"/>
      <c r="D529" s="5"/>
    </row>
    <row r="530" spans="1:4" ht="51" customHeight="1">
      <c r="A530" s="15"/>
      <c r="B530" s="15"/>
      <c r="C530" s="15"/>
      <c r="D530" s="5"/>
    </row>
    <row r="531" spans="1:4" ht="51" customHeight="1">
      <c r="A531" s="15"/>
      <c r="B531" s="15"/>
      <c r="C531" s="15"/>
      <c r="D531" s="5"/>
    </row>
    <row r="532" spans="1:4" ht="51" customHeight="1">
      <c r="A532" s="15"/>
      <c r="B532" s="15"/>
      <c r="C532" s="15"/>
      <c r="D532" s="5"/>
    </row>
    <row r="533" spans="1:4" ht="51" customHeight="1">
      <c r="A533" s="15"/>
      <c r="B533" s="15"/>
      <c r="C533" s="15"/>
      <c r="D533" s="5"/>
    </row>
    <row r="534" spans="1:4" ht="51" customHeight="1">
      <c r="A534" s="15"/>
      <c r="B534" s="15"/>
      <c r="C534" s="15"/>
      <c r="D534" s="5"/>
    </row>
    <row r="535" spans="1:4" ht="51" customHeight="1">
      <c r="A535" s="15"/>
      <c r="B535" s="15"/>
      <c r="C535" s="15"/>
      <c r="D535" s="5"/>
    </row>
    <row r="536" spans="1:4" ht="51" customHeight="1">
      <c r="A536" s="15"/>
      <c r="B536" s="15"/>
      <c r="C536" s="15"/>
      <c r="D536" s="5"/>
    </row>
    <row r="537" spans="1:4" ht="51" customHeight="1">
      <c r="A537" s="15"/>
      <c r="B537" s="15"/>
      <c r="C537" s="15"/>
      <c r="D537" s="5"/>
    </row>
    <row r="538" spans="1:4" ht="51" customHeight="1">
      <c r="A538" s="15"/>
      <c r="B538" s="15"/>
      <c r="C538" s="15"/>
      <c r="D538" s="5"/>
    </row>
    <row r="539" spans="1:4" ht="51" customHeight="1">
      <c r="A539" s="15"/>
      <c r="B539" s="15"/>
      <c r="C539" s="15"/>
      <c r="D539" s="5"/>
    </row>
    <row r="540" spans="1:4" ht="51" customHeight="1">
      <c r="A540" s="15"/>
      <c r="B540" s="15"/>
      <c r="C540" s="15"/>
      <c r="D540" s="5"/>
    </row>
    <row r="541" spans="1:4" ht="51" customHeight="1">
      <c r="A541" s="15"/>
      <c r="B541" s="15"/>
      <c r="C541" s="15"/>
      <c r="D541" s="5"/>
    </row>
    <row r="542" spans="1:4" ht="51" customHeight="1">
      <c r="A542" s="15"/>
      <c r="B542" s="15"/>
      <c r="C542" s="15"/>
      <c r="D542" s="5"/>
    </row>
    <row r="543" spans="1:4" ht="51" customHeight="1">
      <c r="A543" s="15"/>
      <c r="B543" s="15"/>
      <c r="C543" s="15"/>
      <c r="D543" s="5"/>
    </row>
    <row r="544" spans="1:4" ht="51" customHeight="1">
      <c r="A544" s="15"/>
      <c r="B544" s="15"/>
      <c r="C544" s="15"/>
      <c r="D544" s="5"/>
    </row>
    <row r="545" spans="1:4" ht="51" customHeight="1">
      <c r="A545" s="15"/>
      <c r="B545" s="15"/>
      <c r="C545" s="15"/>
      <c r="D545" s="5"/>
    </row>
    <row r="546" spans="1:4" ht="51" customHeight="1">
      <c r="A546" s="15"/>
      <c r="B546" s="15"/>
      <c r="C546" s="15"/>
      <c r="D546" s="5"/>
    </row>
    <row r="547" spans="1:4" ht="51" customHeight="1">
      <c r="A547" s="15"/>
      <c r="B547" s="15"/>
      <c r="C547" s="15"/>
      <c r="D547" s="5"/>
    </row>
    <row r="548" spans="1:4" ht="51" customHeight="1">
      <c r="A548" s="15"/>
      <c r="B548" s="15"/>
      <c r="C548" s="15"/>
      <c r="D548" s="5"/>
    </row>
    <row r="549" spans="1:4" ht="51" customHeight="1">
      <c r="A549" s="15"/>
      <c r="B549" s="15"/>
      <c r="C549" s="15"/>
      <c r="D549" s="5"/>
    </row>
    <row r="550" spans="1:4" ht="51" customHeight="1">
      <c r="A550" s="15"/>
      <c r="B550" s="15"/>
      <c r="C550" s="15"/>
      <c r="D550" s="5"/>
    </row>
    <row r="551" spans="1:4" ht="51" customHeight="1">
      <c r="A551" s="15"/>
      <c r="B551" s="15"/>
      <c r="C551" s="15"/>
      <c r="D551" s="5"/>
    </row>
    <row r="552" spans="1:4" ht="51" customHeight="1">
      <c r="A552" s="15"/>
      <c r="B552" s="15"/>
      <c r="C552" s="15"/>
      <c r="D552" s="5"/>
    </row>
    <row r="553" spans="1:4" ht="51" customHeight="1">
      <c r="A553" s="15"/>
      <c r="B553" s="15"/>
      <c r="C553" s="15"/>
      <c r="D553" s="5"/>
    </row>
    <row r="554" spans="1:4" ht="51" customHeight="1">
      <c r="A554" s="15"/>
      <c r="B554" s="15"/>
      <c r="C554" s="15"/>
      <c r="D554" s="5"/>
    </row>
    <row r="555" spans="1:4" ht="51" customHeight="1">
      <c r="A555" s="15"/>
      <c r="B555" s="15"/>
      <c r="C555" s="15"/>
      <c r="D555" s="5"/>
    </row>
    <row r="556" spans="1:4" ht="51" customHeight="1">
      <c r="A556" s="15"/>
      <c r="B556" s="15"/>
      <c r="C556" s="15"/>
      <c r="D556" s="5"/>
    </row>
    <row r="557" spans="1:4" ht="51" customHeight="1">
      <c r="A557" s="15"/>
      <c r="B557" s="15"/>
      <c r="C557" s="15"/>
      <c r="D557" s="5"/>
    </row>
    <row r="558" spans="1:4" ht="51" customHeight="1">
      <c r="A558" s="15"/>
      <c r="B558" s="15"/>
      <c r="C558" s="15"/>
      <c r="D558" s="5"/>
    </row>
    <row r="559" spans="1:4" ht="51" customHeight="1">
      <c r="A559" s="15"/>
      <c r="B559" s="15"/>
      <c r="C559" s="15"/>
      <c r="D559" s="5"/>
    </row>
    <row r="560" spans="1:4" ht="51" customHeight="1">
      <c r="A560" s="15"/>
      <c r="B560" s="15"/>
      <c r="C560" s="15"/>
      <c r="D560" s="5"/>
    </row>
    <row r="561" spans="1:4" ht="51" customHeight="1">
      <c r="A561" s="15"/>
      <c r="B561" s="15"/>
      <c r="C561" s="15"/>
      <c r="D561" s="5"/>
    </row>
    <row r="562" spans="1:4" ht="51" customHeight="1">
      <c r="A562" s="15"/>
      <c r="B562" s="15"/>
      <c r="C562" s="15"/>
      <c r="D562" s="5"/>
    </row>
    <row r="563" spans="1:4" ht="51" customHeight="1">
      <c r="A563" s="15"/>
      <c r="B563" s="15"/>
      <c r="C563" s="15"/>
      <c r="D563" s="5"/>
    </row>
    <row r="564" spans="1:4" ht="51" customHeight="1">
      <c r="A564" s="15"/>
      <c r="B564" s="15"/>
      <c r="C564" s="15"/>
      <c r="D564" s="5"/>
    </row>
    <row r="565" spans="1:4" ht="51" customHeight="1">
      <c r="A565" s="15"/>
      <c r="B565" s="15"/>
      <c r="C565" s="15"/>
      <c r="D565" s="5"/>
    </row>
    <row r="566" spans="1:4" ht="51" customHeight="1">
      <c r="A566" s="15"/>
      <c r="B566" s="15"/>
      <c r="C566" s="15"/>
      <c r="D566" s="5"/>
    </row>
    <row r="567" spans="1:4" ht="51" customHeight="1">
      <c r="A567" s="15"/>
      <c r="B567" s="15"/>
      <c r="C567" s="15"/>
      <c r="D567" s="5"/>
    </row>
    <row r="568" spans="1:4" ht="51" customHeight="1">
      <c r="A568" s="15"/>
      <c r="B568" s="15"/>
      <c r="C568" s="15"/>
      <c r="D568" s="5"/>
    </row>
    <row r="569" spans="1:4" ht="51" customHeight="1">
      <c r="A569" s="15"/>
      <c r="B569" s="15"/>
      <c r="C569" s="15"/>
      <c r="D569" s="5"/>
    </row>
    <row r="570" spans="1:4" ht="51" customHeight="1">
      <c r="A570" s="15"/>
      <c r="B570" s="15"/>
      <c r="C570" s="15"/>
      <c r="D570" s="5"/>
    </row>
    <row r="571" spans="1:4" ht="51" customHeight="1">
      <c r="A571" s="15"/>
      <c r="B571" s="15"/>
      <c r="C571" s="15"/>
      <c r="D571" s="5"/>
    </row>
    <row r="572" spans="1:4" ht="51" customHeight="1">
      <c r="A572" s="15"/>
      <c r="B572" s="15"/>
      <c r="C572" s="15"/>
      <c r="D572" s="5"/>
    </row>
    <row r="573" spans="1:4" ht="51" customHeight="1">
      <c r="A573" s="15"/>
      <c r="B573" s="15"/>
      <c r="C573" s="15"/>
      <c r="D573" s="5"/>
    </row>
    <row r="574" spans="1:4" ht="51" customHeight="1">
      <c r="A574" s="15"/>
      <c r="B574" s="15"/>
      <c r="C574" s="15"/>
      <c r="D574" s="5"/>
    </row>
    <row r="575" spans="1:4" ht="51" customHeight="1">
      <c r="A575" s="15"/>
      <c r="B575" s="15"/>
      <c r="C575" s="15"/>
      <c r="D575" s="5"/>
    </row>
    <row r="576" spans="1:4" ht="51" customHeight="1">
      <c r="A576" s="15"/>
      <c r="B576" s="15"/>
      <c r="C576" s="15"/>
      <c r="D576" s="5"/>
    </row>
    <row r="577" spans="1:4" ht="51" customHeight="1">
      <c r="A577" s="15"/>
      <c r="B577" s="15"/>
      <c r="C577" s="15"/>
      <c r="D577" s="5"/>
    </row>
    <row r="578" spans="1:4" ht="51" customHeight="1">
      <c r="A578" s="15"/>
      <c r="B578" s="15"/>
      <c r="C578" s="15"/>
      <c r="D578" s="5"/>
    </row>
    <row r="579" spans="1:4" ht="51" customHeight="1">
      <c r="A579" s="15"/>
      <c r="B579" s="15"/>
      <c r="C579" s="15"/>
      <c r="D579" s="5"/>
    </row>
    <row r="580" spans="1:4" ht="51" customHeight="1">
      <c r="A580" s="15"/>
      <c r="B580" s="15"/>
      <c r="C580" s="15"/>
      <c r="D580" s="5"/>
    </row>
    <row r="581" spans="1:4" ht="51" customHeight="1">
      <c r="A581" s="15"/>
      <c r="B581" s="15"/>
      <c r="C581" s="15"/>
      <c r="D581" s="5"/>
    </row>
    <row r="582" spans="1:4" ht="51" customHeight="1">
      <c r="A582" s="15"/>
      <c r="B582" s="15"/>
      <c r="C582" s="15"/>
      <c r="D582" s="5"/>
    </row>
    <row r="583" spans="1:4" ht="51" customHeight="1">
      <c r="A583" s="15"/>
      <c r="B583" s="15"/>
      <c r="C583" s="15"/>
      <c r="D583" s="5"/>
    </row>
    <row r="584" spans="1:4" ht="51" customHeight="1">
      <c r="A584" s="15"/>
      <c r="B584" s="15"/>
      <c r="C584" s="15"/>
      <c r="D584" s="5"/>
    </row>
    <row r="585" spans="1:4" ht="51" customHeight="1">
      <c r="A585" s="15"/>
      <c r="B585" s="15"/>
      <c r="C585" s="15"/>
      <c r="D585" s="5"/>
    </row>
    <row r="586" spans="1:4" ht="51" customHeight="1">
      <c r="A586" s="15"/>
      <c r="B586" s="15"/>
      <c r="C586" s="15"/>
      <c r="D586" s="5"/>
    </row>
    <row r="587" spans="1:4" ht="51" customHeight="1">
      <c r="A587" s="15"/>
      <c r="B587" s="15"/>
      <c r="C587" s="15"/>
      <c r="D587" s="5"/>
    </row>
    <row r="588" spans="1:4" ht="51" customHeight="1">
      <c r="A588" s="15"/>
      <c r="B588" s="15"/>
      <c r="C588" s="15"/>
      <c r="D588" s="5"/>
    </row>
    <row r="589" spans="1:4" ht="51" customHeight="1">
      <c r="A589" s="15"/>
      <c r="B589" s="15"/>
      <c r="C589" s="15"/>
      <c r="D589" s="5"/>
    </row>
    <row r="590" spans="1:4" ht="51" customHeight="1">
      <c r="A590" s="15"/>
      <c r="B590" s="15"/>
      <c r="C590" s="15"/>
      <c r="D590" s="5"/>
    </row>
    <row r="591" spans="1:4" ht="51" customHeight="1">
      <c r="A591" s="15"/>
      <c r="B591" s="15"/>
      <c r="C591" s="15"/>
      <c r="D591" s="5"/>
    </row>
    <row r="592" spans="1:4" ht="51" customHeight="1">
      <c r="A592" s="15"/>
      <c r="B592" s="15"/>
      <c r="C592" s="15"/>
      <c r="D592" s="5"/>
    </row>
    <row r="593" spans="1:4" ht="51" customHeight="1">
      <c r="A593" s="15"/>
      <c r="B593" s="15"/>
      <c r="C593" s="15"/>
      <c r="D593" s="5"/>
    </row>
    <row r="594" spans="1:4" ht="51" customHeight="1">
      <c r="A594" s="15"/>
      <c r="B594" s="15"/>
      <c r="C594" s="15"/>
      <c r="D594" s="5"/>
    </row>
    <row r="595" spans="1:4" ht="51" customHeight="1">
      <c r="A595" s="15"/>
      <c r="B595" s="15"/>
      <c r="C595" s="15"/>
      <c r="D595" s="5"/>
    </row>
    <row r="596" spans="1:4" ht="51" customHeight="1">
      <c r="A596" s="15"/>
      <c r="B596" s="15"/>
      <c r="C596" s="15"/>
      <c r="D596" s="5"/>
    </row>
    <row r="597" spans="1:4" ht="51" customHeight="1">
      <c r="A597" s="15"/>
      <c r="B597" s="15"/>
      <c r="C597" s="15"/>
      <c r="D597" s="5"/>
    </row>
    <row r="598" spans="1:4" ht="51" customHeight="1">
      <c r="A598" s="15"/>
      <c r="B598" s="15"/>
      <c r="C598" s="15"/>
      <c r="D598" s="5"/>
    </row>
    <row r="599" spans="1:4" ht="51" customHeight="1">
      <c r="A599" s="15"/>
      <c r="B599" s="15"/>
      <c r="C599" s="15"/>
      <c r="D599" s="5"/>
    </row>
    <row r="600" spans="1:4" ht="51" customHeight="1">
      <c r="A600" s="15"/>
      <c r="B600" s="15"/>
      <c r="C600" s="15"/>
      <c r="D600" s="5"/>
    </row>
    <row r="601" spans="1:4" ht="51" customHeight="1">
      <c r="A601" s="15"/>
      <c r="B601" s="15"/>
      <c r="C601" s="15"/>
      <c r="D601" s="5"/>
    </row>
    <row r="602" spans="1:4" ht="51" customHeight="1">
      <c r="A602" s="15"/>
      <c r="B602" s="15"/>
      <c r="C602" s="15"/>
      <c r="D602" s="5"/>
    </row>
    <row r="603" spans="1:4" ht="51" customHeight="1">
      <c r="A603" s="15"/>
      <c r="B603" s="15"/>
      <c r="C603" s="15"/>
      <c r="D603" s="5"/>
    </row>
    <row r="604" spans="1:4" ht="51" customHeight="1">
      <c r="A604" s="15"/>
      <c r="B604" s="15"/>
      <c r="C604" s="15"/>
      <c r="D604" s="5"/>
    </row>
    <row r="605" spans="1:4" ht="51" customHeight="1">
      <c r="A605" s="15"/>
      <c r="B605" s="15"/>
      <c r="C605" s="15"/>
      <c r="D605" s="5"/>
    </row>
    <row r="606" spans="1:4" ht="51" customHeight="1">
      <c r="A606" s="15"/>
      <c r="B606" s="15"/>
      <c r="C606" s="15"/>
      <c r="D606" s="5"/>
    </row>
    <row r="607" spans="1:4" ht="51" customHeight="1">
      <c r="A607" s="15"/>
      <c r="B607" s="15"/>
      <c r="C607" s="15"/>
      <c r="D607" s="5"/>
    </row>
    <row r="608" spans="1:4" ht="51" customHeight="1">
      <c r="A608" s="15"/>
      <c r="B608" s="15"/>
      <c r="C608" s="15"/>
      <c r="D608" s="5"/>
    </row>
    <row r="609" spans="1:4" ht="51" customHeight="1">
      <c r="A609" s="15"/>
      <c r="B609" s="15"/>
      <c r="C609" s="15"/>
      <c r="D609" s="5"/>
    </row>
    <row r="610" spans="1:4" ht="51" customHeight="1">
      <c r="A610" s="15"/>
      <c r="B610" s="15"/>
      <c r="C610" s="15"/>
      <c r="D610" s="5"/>
    </row>
    <row r="611" spans="1:4" ht="51" customHeight="1">
      <c r="A611" s="15"/>
      <c r="B611" s="15"/>
      <c r="C611" s="15"/>
      <c r="D611" s="5"/>
    </row>
    <row r="612" spans="1:4" ht="51" customHeight="1">
      <c r="A612" s="15"/>
      <c r="B612" s="15"/>
      <c r="C612" s="15"/>
      <c r="D612" s="5"/>
    </row>
    <row r="613" spans="1:4" ht="51" customHeight="1">
      <c r="A613" s="15"/>
      <c r="B613" s="15"/>
      <c r="C613" s="15"/>
      <c r="D613" s="5"/>
    </row>
    <row r="614" spans="1:4" ht="51" customHeight="1">
      <c r="A614" s="15"/>
      <c r="B614" s="15"/>
      <c r="C614" s="15"/>
      <c r="D614" s="5"/>
    </row>
    <row r="615" spans="1:4" ht="51" customHeight="1">
      <c r="A615" s="15"/>
      <c r="B615" s="15"/>
      <c r="C615" s="15"/>
      <c r="D615" s="5"/>
    </row>
    <row r="616" spans="1:4" ht="51" customHeight="1">
      <c r="A616" s="15"/>
      <c r="B616" s="15"/>
      <c r="C616" s="15"/>
      <c r="D616" s="5"/>
    </row>
    <row r="617" spans="1:4" ht="51" customHeight="1">
      <c r="A617" s="15"/>
      <c r="B617" s="15"/>
      <c r="C617" s="15"/>
      <c r="D617" s="5"/>
    </row>
    <row r="618" spans="1:4" ht="51" customHeight="1">
      <c r="A618" s="15"/>
      <c r="B618" s="15"/>
      <c r="C618" s="15"/>
      <c r="D618" s="5"/>
    </row>
    <row r="619" spans="1:4" ht="51" customHeight="1">
      <c r="A619" s="15"/>
      <c r="B619" s="15"/>
      <c r="C619" s="15"/>
      <c r="D619" s="5"/>
    </row>
    <row r="620" spans="1:4" ht="51" customHeight="1">
      <c r="A620" s="15"/>
      <c r="B620" s="15"/>
      <c r="C620" s="15"/>
      <c r="D620" s="5"/>
    </row>
    <row r="621" spans="1:4" ht="51" customHeight="1">
      <c r="A621" s="15"/>
      <c r="B621" s="15"/>
      <c r="C621" s="15"/>
      <c r="D621" s="5"/>
    </row>
    <row r="622" spans="1:4" ht="51" customHeight="1">
      <c r="A622" s="15"/>
      <c r="B622" s="15"/>
      <c r="C622" s="15"/>
      <c r="D622" s="5"/>
    </row>
    <row r="623" spans="1:4" ht="51" customHeight="1">
      <c r="A623" s="15"/>
      <c r="B623" s="15"/>
      <c r="C623" s="15"/>
      <c r="D623" s="5"/>
    </row>
    <row r="624" spans="1:4" ht="51" customHeight="1">
      <c r="A624" s="15"/>
      <c r="B624" s="15"/>
      <c r="C624" s="15"/>
      <c r="D624" s="5"/>
    </row>
    <row r="625" spans="1:4" ht="51" customHeight="1">
      <c r="A625" s="15"/>
      <c r="B625" s="15"/>
      <c r="C625" s="15"/>
      <c r="D625" s="5"/>
    </row>
    <row r="626" spans="1:4" ht="51" customHeight="1">
      <c r="A626" s="15"/>
      <c r="B626" s="15"/>
      <c r="C626" s="15"/>
      <c r="D626" s="5"/>
    </row>
    <row r="627" spans="1:4" ht="51" customHeight="1">
      <c r="A627" s="15"/>
      <c r="B627" s="15"/>
      <c r="C627" s="15"/>
      <c r="D627" s="5"/>
    </row>
    <row r="628" spans="1:4" ht="51" customHeight="1">
      <c r="A628" s="15"/>
      <c r="B628" s="15"/>
      <c r="C628" s="15"/>
      <c r="D628" s="5"/>
    </row>
    <row r="629" spans="1:4" ht="51" customHeight="1">
      <c r="A629" s="15"/>
      <c r="B629" s="15"/>
      <c r="C629" s="15"/>
      <c r="D629" s="5"/>
    </row>
    <row r="630" spans="1:4" ht="51" customHeight="1">
      <c r="A630" s="15"/>
      <c r="B630" s="15"/>
      <c r="C630" s="15"/>
      <c r="D630" s="5"/>
    </row>
    <row r="631" spans="1:4" ht="51" customHeight="1">
      <c r="A631" s="15"/>
      <c r="B631" s="15"/>
      <c r="C631" s="15"/>
      <c r="D631" s="5"/>
    </row>
    <row r="632" spans="1:4" ht="51" customHeight="1">
      <c r="A632" s="15"/>
      <c r="B632" s="15"/>
      <c r="C632" s="15"/>
      <c r="D632" s="5"/>
    </row>
    <row r="633" spans="1:4" ht="51" customHeight="1">
      <c r="A633" s="15"/>
      <c r="B633" s="15"/>
      <c r="C633" s="15"/>
      <c r="D633" s="5"/>
    </row>
    <row r="634" spans="1:4" ht="51" customHeight="1">
      <c r="A634" s="15"/>
      <c r="B634" s="15"/>
      <c r="C634" s="15"/>
      <c r="D634" s="5"/>
    </row>
    <row r="635" spans="1:4" ht="51" customHeight="1">
      <c r="A635" s="15"/>
      <c r="B635" s="15"/>
      <c r="C635" s="15"/>
      <c r="D635" s="5"/>
    </row>
    <row r="636" spans="1:4" ht="51" customHeight="1">
      <c r="A636" s="15"/>
      <c r="B636" s="15"/>
      <c r="C636" s="15"/>
      <c r="D636" s="5"/>
    </row>
    <row r="637" spans="1:4" ht="51" customHeight="1">
      <c r="A637" s="15"/>
      <c r="B637" s="15"/>
      <c r="C637" s="15"/>
      <c r="D637" s="5"/>
    </row>
    <row r="638" spans="1:4" ht="51" customHeight="1">
      <c r="A638" s="15"/>
      <c r="B638" s="15"/>
      <c r="C638" s="15"/>
      <c r="D638" s="5"/>
    </row>
    <row r="639" spans="1:4" ht="51" customHeight="1">
      <c r="A639" s="15"/>
      <c r="B639" s="15"/>
      <c r="C639" s="15"/>
      <c r="D639" s="5"/>
    </row>
    <row r="640" spans="1:4" ht="51" customHeight="1">
      <c r="A640" s="15"/>
      <c r="B640" s="15"/>
      <c r="C640" s="15"/>
      <c r="D640" s="5"/>
    </row>
    <row r="641" spans="1:4" ht="51" customHeight="1">
      <c r="A641" s="15"/>
      <c r="B641" s="15"/>
      <c r="C641" s="15"/>
      <c r="D641" s="5"/>
    </row>
    <row r="642" spans="1:4" ht="51" customHeight="1">
      <c r="A642" s="15"/>
      <c r="B642" s="15"/>
      <c r="C642" s="15"/>
      <c r="D642" s="5"/>
    </row>
    <row r="643" spans="1:4" ht="51" customHeight="1">
      <c r="A643" s="15"/>
      <c r="B643" s="15"/>
      <c r="C643" s="15"/>
      <c r="D643" s="5"/>
    </row>
    <row r="644" spans="1:4" ht="51" customHeight="1">
      <c r="A644" s="15"/>
      <c r="B644" s="15"/>
      <c r="C644" s="15"/>
      <c r="D644" s="5"/>
    </row>
    <row r="645" spans="1:4" ht="51" customHeight="1">
      <c r="A645" s="15"/>
      <c r="B645" s="15"/>
      <c r="C645" s="15"/>
      <c r="D645" s="5"/>
    </row>
    <row r="646" spans="1:4" ht="51" customHeight="1">
      <c r="A646" s="15"/>
      <c r="B646" s="15"/>
      <c r="C646" s="15"/>
      <c r="D646" s="5"/>
    </row>
    <row r="647" spans="1:4" ht="51" customHeight="1">
      <c r="A647" s="15"/>
      <c r="B647" s="15"/>
      <c r="C647" s="15"/>
      <c r="D647" s="5"/>
    </row>
    <row r="648" spans="1:4" ht="51" customHeight="1">
      <c r="A648" s="15"/>
      <c r="B648" s="15"/>
      <c r="C648" s="15"/>
      <c r="D648" s="5"/>
    </row>
    <row r="649" spans="1:4" ht="51" customHeight="1">
      <c r="A649" s="15"/>
      <c r="B649" s="15"/>
      <c r="C649" s="15"/>
      <c r="D649" s="5"/>
    </row>
    <row r="650" spans="1:4" ht="51" customHeight="1">
      <c r="A650" s="15"/>
      <c r="B650" s="15"/>
      <c r="C650" s="15"/>
      <c r="D650" s="5"/>
    </row>
    <row r="651" spans="1:4" ht="51" customHeight="1">
      <c r="A651" s="15"/>
      <c r="B651" s="15"/>
      <c r="C651" s="15"/>
      <c r="D651" s="5"/>
    </row>
    <row r="652" spans="1:4" ht="51" customHeight="1">
      <c r="A652" s="15"/>
      <c r="B652" s="15"/>
      <c r="C652" s="15"/>
      <c r="D652" s="5"/>
    </row>
    <row r="653" spans="1:4" ht="51" customHeight="1">
      <c r="A653" s="15"/>
      <c r="B653" s="15"/>
      <c r="C653" s="15"/>
      <c r="D653" s="5"/>
    </row>
    <row r="654" spans="1:4" ht="51" customHeight="1">
      <c r="A654" s="15"/>
      <c r="B654" s="15"/>
      <c r="C654" s="15"/>
      <c r="D654" s="5"/>
    </row>
    <row r="655" spans="1:4" ht="51" customHeight="1">
      <c r="A655" s="15"/>
      <c r="B655" s="15"/>
      <c r="C655" s="15"/>
      <c r="D655" s="5"/>
    </row>
    <row r="656" spans="1:4" ht="51" customHeight="1">
      <c r="A656" s="15"/>
      <c r="B656" s="15"/>
      <c r="C656" s="15"/>
      <c r="D656" s="5"/>
    </row>
    <row r="657" spans="1:4" ht="51" customHeight="1">
      <c r="A657" s="15"/>
      <c r="B657" s="15"/>
      <c r="C657" s="15"/>
      <c r="D657" s="5"/>
    </row>
    <row r="658" spans="1:4" ht="51" customHeight="1">
      <c r="A658" s="15"/>
      <c r="B658" s="15"/>
      <c r="C658" s="15"/>
      <c r="D658" s="5"/>
    </row>
    <row r="659" spans="1:4" ht="51" customHeight="1">
      <c r="A659" s="15"/>
      <c r="B659" s="15"/>
      <c r="C659" s="15"/>
      <c r="D659" s="5"/>
    </row>
    <row r="660" spans="1:4" ht="51" customHeight="1">
      <c r="A660" s="15"/>
      <c r="B660" s="15"/>
      <c r="C660" s="15"/>
      <c r="D660" s="5"/>
    </row>
    <row r="661" spans="1:4" ht="51" customHeight="1">
      <c r="A661" s="15"/>
      <c r="B661" s="15"/>
      <c r="C661" s="15"/>
      <c r="D661" s="5"/>
    </row>
    <row r="662" spans="1:4" ht="51" customHeight="1">
      <c r="A662" s="15"/>
      <c r="B662" s="15"/>
      <c r="C662" s="15"/>
      <c r="D662" s="5"/>
    </row>
    <row r="663" spans="1:4" ht="51" customHeight="1">
      <c r="A663" s="15"/>
      <c r="B663" s="15"/>
      <c r="C663" s="15"/>
      <c r="D663" s="5"/>
    </row>
    <row r="664" spans="1:4" ht="51" customHeight="1">
      <c r="A664" s="15"/>
      <c r="B664" s="15"/>
      <c r="C664" s="15"/>
      <c r="D664" s="5"/>
    </row>
    <row r="665" spans="1:4" ht="51" customHeight="1">
      <c r="A665" s="15"/>
      <c r="B665" s="15"/>
      <c r="C665" s="15"/>
      <c r="D665" s="5"/>
    </row>
    <row r="666" spans="1:4" ht="51" customHeight="1">
      <c r="A666" s="15"/>
      <c r="B666" s="15"/>
      <c r="C666" s="15"/>
      <c r="D666" s="5"/>
    </row>
    <row r="667" spans="1:4" ht="51" customHeight="1">
      <c r="A667" s="15"/>
      <c r="B667" s="15"/>
      <c r="C667" s="15"/>
      <c r="D667" s="5"/>
    </row>
    <row r="668" spans="1:4" ht="51" customHeight="1">
      <c r="A668" s="15"/>
      <c r="B668" s="15"/>
      <c r="C668" s="15"/>
      <c r="D668" s="5"/>
    </row>
    <row r="669" spans="1:4" ht="51" customHeight="1">
      <c r="A669" s="15"/>
      <c r="B669" s="15"/>
      <c r="C669" s="15"/>
      <c r="D669" s="5"/>
    </row>
    <row r="670" spans="1:4" ht="51" customHeight="1">
      <c r="A670" s="15"/>
      <c r="B670" s="15"/>
      <c r="C670" s="15"/>
      <c r="D670" s="5"/>
    </row>
    <row r="671" spans="1:4" ht="51" customHeight="1">
      <c r="A671" s="15"/>
      <c r="B671" s="15"/>
      <c r="C671" s="15"/>
      <c r="D671" s="5"/>
    </row>
    <row r="672" spans="1:4" ht="51" customHeight="1">
      <c r="A672" s="15"/>
      <c r="B672" s="15"/>
      <c r="C672" s="15"/>
      <c r="D672" s="5"/>
    </row>
    <row r="673" spans="1:4" ht="51" customHeight="1">
      <c r="A673" s="15"/>
      <c r="B673" s="15"/>
      <c r="C673" s="15"/>
      <c r="D673" s="5"/>
    </row>
    <row r="674" spans="1:4" ht="51" customHeight="1">
      <c r="A674" s="15"/>
      <c r="B674" s="15"/>
      <c r="C674" s="15"/>
      <c r="D674" s="5"/>
    </row>
    <row r="675" spans="1:4" ht="51" customHeight="1">
      <c r="A675" s="15"/>
      <c r="B675" s="15"/>
      <c r="C675" s="15"/>
      <c r="D675" s="5"/>
    </row>
    <row r="676" spans="1:4" ht="51" customHeight="1">
      <c r="A676" s="15"/>
      <c r="B676" s="15"/>
      <c r="C676" s="15"/>
      <c r="D676" s="5"/>
    </row>
    <row r="677" spans="1:4" ht="51" customHeight="1">
      <c r="A677" s="15"/>
      <c r="B677" s="15"/>
      <c r="C677" s="15"/>
      <c r="D677" s="5"/>
    </row>
    <row r="678" spans="1:4" ht="51" customHeight="1">
      <c r="A678" s="15"/>
      <c r="B678" s="15"/>
      <c r="C678" s="15"/>
      <c r="D678" s="5"/>
    </row>
    <row r="679" spans="1:4" ht="51" customHeight="1">
      <c r="A679" s="15"/>
      <c r="B679" s="15"/>
      <c r="C679" s="15"/>
      <c r="D679" s="5"/>
    </row>
    <row r="680" spans="1:4" ht="51" customHeight="1">
      <c r="A680" s="15"/>
      <c r="B680" s="15"/>
      <c r="C680" s="15"/>
      <c r="D680" s="5"/>
    </row>
    <row r="681" spans="1:4" ht="51" customHeight="1">
      <c r="A681" s="15"/>
      <c r="B681" s="15"/>
      <c r="C681" s="15"/>
      <c r="D681" s="5"/>
    </row>
    <row r="682" spans="1:4" ht="51" customHeight="1">
      <c r="A682" s="15"/>
      <c r="B682" s="15"/>
      <c r="C682" s="15"/>
      <c r="D682" s="5"/>
    </row>
    <row r="683" spans="1:4" ht="51" customHeight="1">
      <c r="A683" s="15"/>
      <c r="B683" s="15"/>
      <c r="C683" s="15"/>
      <c r="D683" s="5"/>
    </row>
    <row r="684" spans="1:4" ht="51" customHeight="1">
      <c r="A684" s="15"/>
      <c r="B684" s="15"/>
      <c r="C684" s="15"/>
      <c r="D684" s="5"/>
    </row>
    <row r="685" spans="1:4" ht="51" customHeight="1">
      <c r="A685" s="15"/>
      <c r="B685" s="15"/>
      <c r="C685" s="15"/>
      <c r="D685" s="5"/>
    </row>
    <row r="686" spans="1:4" ht="51" customHeight="1">
      <c r="A686" s="15"/>
      <c r="B686" s="15"/>
      <c r="C686" s="15"/>
      <c r="D686" s="5"/>
    </row>
    <row r="687" spans="1:4" ht="51" customHeight="1">
      <c r="A687" s="15"/>
      <c r="B687" s="15"/>
      <c r="C687" s="15"/>
      <c r="D687" s="5"/>
    </row>
    <row r="688" spans="1:4" ht="51" customHeight="1">
      <c r="A688" s="15"/>
      <c r="B688" s="15"/>
      <c r="C688" s="15"/>
      <c r="D688" s="5"/>
    </row>
    <row r="689" spans="1:4" ht="51" customHeight="1">
      <c r="A689" s="15"/>
      <c r="B689" s="15"/>
      <c r="C689" s="15"/>
      <c r="D689" s="5"/>
    </row>
    <row r="690" spans="1:4" ht="51" customHeight="1">
      <c r="A690" s="15"/>
      <c r="B690" s="15"/>
      <c r="C690" s="15"/>
      <c r="D690" s="5"/>
    </row>
    <row r="691" spans="1:4" ht="51" customHeight="1">
      <c r="A691" s="15"/>
      <c r="B691" s="15"/>
      <c r="C691" s="15"/>
      <c r="D691" s="5"/>
    </row>
    <row r="692" spans="1:4" ht="51" customHeight="1">
      <c r="A692" s="15"/>
      <c r="B692" s="15"/>
      <c r="C692" s="15"/>
      <c r="D692" s="5"/>
    </row>
    <row r="693" spans="1:4" ht="51" customHeight="1">
      <c r="A693" s="15"/>
      <c r="B693" s="15"/>
      <c r="C693" s="15"/>
      <c r="D693" s="5"/>
    </row>
    <row r="694" spans="1:4" ht="51" customHeight="1">
      <c r="A694" s="15"/>
      <c r="B694" s="15"/>
      <c r="C694" s="15"/>
      <c r="D694" s="5"/>
    </row>
    <row r="695" spans="1:4" ht="51" customHeight="1">
      <c r="A695" s="15"/>
      <c r="B695" s="15"/>
      <c r="C695" s="15"/>
      <c r="D695" s="5"/>
    </row>
    <row r="696" spans="1:4" ht="51" customHeight="1">
      <c r="A696" s="15"/>
      <c r="B696" s="15"/>
      <c r="C696" s="15"/>
      <c r="D696" s="5"/>
    </row>
    <row r="697" spans="1:4" ht="51" customHeight="1">
      <c r="A697" s="15"/>
      <c r="B697" s="15"/>
      <c r="C697" s="15"/>
      <c r="D697" s="5"/>
    </row>
    <row r="698" spans="1:4" ht="51" customHeight="1">
      <c r="A698" s="15"/>
      <c r="B698" s="15"/>
      <c r="C698" s="15"/>
      <c r="D698" s="5"/>
    </row>
    <row r="699" spans="1:4" ht="51" customHeight="1">
      <c r="A699" s="15"/>
      <c r="B699" s="15"/>
      <c r="C699" s="15"/>
      <c r="D699" s="5"/>
    </row>
    <row r="700" spans="1:4" ht="51" customHeight="1">
      <c r="A700" s="15"/>
      <c r="B700" s="15"/>
      <c r="C700" s="15"/>
      <c r="D700" s="5"/>
    </row>
    <row r="701" spans="1:4" ht="51" customHeight="1">
      <c r="A701" s="15"/>
      <c r="B701" s="15"/>
      <c r="C701" s="15"/>
      <c r="D701" s="5"/>
    </row>
    <row r="702" spans="1:4" ht="51" customHeight="1">
      <c r="A702" s="15"/>
      <c r="B702" s="15"/>
      <c r="C702" s="15"/>
      <c r="D702" s="5"/>
    </row>
    <row r="703" spans="1:4" ht="51" customHeight="1">
      <c r="A703" s="15"/>
      <c r="B703" s="15"/>
      <c r="C703" s="15"/>
      <c r="D703" s="5"/>
    </row>
    <row r="704" spans="1:4" ht="51" customHeight="1">
      <c r="A704" s="15"/>
      <c r="B704" s="15"/>
      <c r="C704" s="15"/>
      <c r="D704" s="5"/>
    </row>
    <row r="705" spans="1:4" ht="51" customHeight="1">
      <c r="A705" s="15"/>
      <c r="B705" s="15"/>
      <c r="C705" s="15"/>
      <c r="D705" s="5"/>
    </row>
    <row r="706" spans="1:4" ht="51" customHeight="1">
      <c r="A706" s="15"/>
      <c r="B706" s="15"/>
      <c r="C706" s="15"/>
      <c r="D706" s="5"/>
    </row>
    <row r="707" spans="1:4" ht="51" customHeight="1">
      <c r="A707" s="15"/>
      <c r="B707" s="15"/>
      <c r="C707" s="15"/>
      <c r="D707" s="5"/>
    </row>
    <row r="708" spans="1:4" ht="51" customHeight="1">
      <c r="A708" s="15"/>
      <c r="B708" s="15"/>
      <c r="C708" s="15"/>
      <c r="D708" s="5"/>
    </row>
    <row r="709" spans="1:4" ht="51" customHeight="1">
      <c r="A709" s="15"/>
      <c r="B709" s="15"/>
      <c r="C709" s="15"/>
      <c r="D709" s="5"/>
    </row>
    <row r="710" spans="1:4" ht="51" customHeight="1">
      <c r="A710" s="15"/>
      <c r="B710" s="15"/>
      <c r="C710" s="15"/>
      <c r="D710" s="5"/>
    </row>
    <row r="711" spans="1:4" ht="51" customHeight="1">
      <c r="A711" s="15"/>
      <c r="B711" s="15"/>
      <c r="C711" s="15"/>
      <c r="D711" s="5"/>
    </row>
    <row r="712" spans="1:4" ht="51" customHeight="1">
      <c r="A712" s="15"/>
      <c r="B712" s="15"/>
      <c r="C712" s="15"/>
      <c r="D712" s="5"/>
    </row>
    <row r="713" spans="1:4" ht="51" customHeight="1">
      <c r="A713" s="15"/>
      <c r="B713" s="15"/>
      <c r="C713" s="15"/>
      <c r="D713" s="5"/>
    </row>
    <row r="714" spans="1:4" ht="51" customHeight="1">
      <c r="A714" s="15"/>
      <c r="B714" s="15"/>
      <c r="C714" s="15"/>
      <c r="D714" s="5"/>
    </row>
    <row r="715" spans="1:4" ht="51" customHeight="1">
      <c r="A715" s="15"/>
      <c r="B715" s="15"/>
      <c r="C715" s="15"/>
      <c r="D715" s="5"/>
    </row>
    <row r="716" spans="1:4" ht="51" customHeight="1">
      <c r="A716" s="15"/>
      <c r="B716" s="15"/>
      <c r="C716" s="15"/>
      <c r="D716" s="5"/>
    </row>
    <row r="717" spans="1:4" ht="51" customHeight="1">
      <c r="A717" s="15"/>
      <c r="B717" s="15"/>
      <c r="C717" s="15"/>
      <c r="D717" s="5"/>
    </row>
    <row r="718" spans="1:4" ht="51" customHeight="1">
      <c r="A718" s="15"/>
      <c r="B718" s="15"/>
      <c r="C718" s="15"/>
      <c r="D718" s="5"/>
    </row>
    <row r="719" spans="1:4" ht="51" customHeight="1">
      <c r="A719" s="15"/>
      <c r="B719" s="15"/>
      <c r="C719" s="15"/>
      <c r="D719" s="5"/>
    </row>
    <row r="720" spans="1:4" ht="51" customHeight="1">
      <c r="A720" s="15"/>
      <c r="B720" s="15"/>
      <c r="C720" s="15"/>
      <c r="D720" s="5"/>
    </row>
    <row r="721" spans="1:4" ht="51" customHeight="1">
      <c r="A721" s="15"/>
      <c r="B721" s="15"/>
      <c r="C721" s="15"/>
      <c r="D721" s="5"/>
    </row>
    <row r="722" spans="1:4" ht="51" customHeight="1">
      <c r="A722" s="15"/>
      <c r="B722" s="15"/>
      <c r="C722" s="15"/>
      <c r="D722" s="5"/>
    </row>
    <row r="723" spans="1:4" ht="51" customHeight="1">
      <c r="A723" s="15"/>
      <c r="B723" s="15"/>
      <c r="C723" s="15"/>
      <c r="D723" s="5"/>
    </row>
    <row r="724" spans="1:4" ht="51" customHeight="1">
      <c r="A724" s="15"/>
      <c r="B724" s="15"/>
      <c r="C724" s="15"/>
      <c r="D724" s="5"/>
    </row>
    <row r="725" spans="1:4" ht="51" customHeight="1">
      <c r="A725" s="15"/>
      <c r="B725" s="15"/>
      <c r="C725" s="15"/>
      <c r="D725" s="5"/>
    </row>
    <row r="726" spans="1:4" ht="51" customHeight="1">
      <c r="A726" s="15"/>
      <c r="B726" s="15"/>
      <c r="C726" s="15"/>
      <c r="D726" s="5"/>
    </row>
    <row r="727" spans="1:4" ht="51" customHeight="1">
      <c r="A727" s="15"/>
      <c r="B727" s="15"/>
      <c r="C727" s="15"/>
      <c r="D727" s="5"/>
    </row>
    <row r="728" spans="1:4" ht="51" customHeight="1">
      <c r="A728" s="15"/>
      <c r="B728" s="15"/>
      <c r="C728" s="15"/>
      <c r="D728" s="5"/>
    </row>
    <row r="729" spans="1:4" ht="51" customHeight="1">
      <c r="A729" s="15"/>
      <c r="B729" s="15"/>
      <c r="C729" s="15"/>
      <c r="D729" s="5"/>
    </row>
    <row r="730" spans="1:4" ht="51" customHeight="1">
      <c r="A730" s="15"/>
      <c r="B730" s="15"/>
      <c r="C730" s="15"/>
      <c r="D730" s="5"/>
    </row>
    <row r="731" spans="1:4" ht="51" customHeight="1">
      <c r="A731" s="15"/>
      <c r="B731" s="15"/>
      <c r="C731" s="15"/>
      <c r="D731" s="5"/>
    </row>
    <row r="732" spans="1:4" ht="51" customHeight="1">
      <c r="A732" s="15"/>
      <c r="B732" s="15"/>
      <c r="C732" s="15"/>
      <c r="D732" s="5"/>
    </row>
    <row r="733" spans="1:4" ht="51" customHeight="1">
      <c r="A733" s="15"/>
      <c r="B733" s="15"/>
      <c r="C733" s="15"/>
      <c r="D733" s="5"/>
    </row>
    <row r="734" spans="1:4" ht="51" customHeight="1">
      <c r="A734" s="15"/>
      <c r="B734" s="15"/>
      <c r="C734" s="15"/>
      <c r="D734" s="5"/>
    </row>
    <row r="735" spans="1:4" ht="51" customHeight="1">
      <c r="A735" s="15"/>
      <c r="B735" s="15"/>
      <c r="C735" s="15"/>
      <c r="D735" s="5"/>
    </row>
    <row r="736" spans="1:4" ht="51" customHeight="1">
      <c r="A736" s="15"/>
      <c r="B736" s="15"/>
      <c r="C736" s="15"/>
      <c r="D736" s="5"/>
    </row>
    <row r="737" spans="1:4" ht="51" customHeight="1">
      <c r="A737" s="15"/>
      <c r="B737" s="15"/>
      <c r="C737" s="15"/>
      <c r="D737" s="5"/>
    </row>
    <row r="738" spans="1:4" ht="51" customHeight="1">
      <c r="A738" s="15"/>
      <c r="B738" s="15"/>
      <c r="C738" s="15"/>
      <c r="D738" s="5"/>
    </row>
    <row r="739" spans="1:4" ht="51" customHeight="1">
      <c r="A739" s="15"/>
      <c r="B739" s="15"/>
      <c r="C739" s="15"/>
      <c r="D739" s="5"/>
    </row>
    <row r="740" spans="1:4" ht="51" customHeight="1">
      <c r="A740" s="15"/>
      <c r="B740" s="15"/>
      <c r="C740" s="15"/>
      <c r="D740" s="5"/>
    </row>
    <row r="741" spans="1:4" ht="51" customHeight="1">
      <c r="A741" s="15"/>
      <c r="B741" s="15"/>
      <c r="C741" s="15"/>
      <c r="D741" s="5"/>
    </row>
    <row r="742" spans="1:4" ht="51" customHeight="1">
      <c r="A742" s="15"/>
      <c r="B742" s="15"/>
      <c r="C742" s="15"/>
      <c r="D742" s="5"/>
    </row>
    <row r="743" spans="1:4" ht="51" customHeight="1">
      <c r="A743" s="15"/>
      <c r="B743" s="15"/>
      <c r="C743" s="15"/>
      <c r="D743" s="5"/>
    </row>
    <row r="744" spans="1:4" ht="51" customHeight="1">
      <c r="A744" s="15"/>
      <c r="B744" s="15"/>
      <c r="C744" s="15"/>
      <c r="D744" s="5"/>
    </row>
    <row r="745" spans="1:4" ht="51" customHeight="1">
      <c r="A745" s="15"/>
      <c r="B745" s="15"/>
      <c r="C745" s="15"/>
      <c r="D745" s="5"/>
    </row>
    <row r="746" spans="1:4" ht="51" customHeight="1">
      <c r="A746" s="15"/>
      <c r="B746" s="15"/>
      <c r="C746" s="15"/>
      <c r="D746" s="5"/>
    </row>
    <row r="747" spans="1:4" ht="51" customHeight="1">
      <c r="A747" s="15"/>
      <c r="B747" s="15"/>
      <c r="C747" s="15"/>
      <c r="D747" s="5"/>
    </row>
    <row r="748" spans="1:4" ht="51" customHeight="1">
      <c r="A748" s="15"/>
      <c r="B748" s="15"/>
      <c r="C748" s="15"/>
      <c r="D748" s="5"/>
    </row>
    <row r="749" spans="1:4" ht="51" customHeight="1">
      <c r="A749" s="15"/>
      <c r="B749" s="15"/>
      <c r="C749" s="15"/>
      <c r="D749" s="5"/>
    </row>
    <row r="750" spans="1:4" ht="51" customHeight="1">
      <c r="A750" s="15"/>
      <c r="B750" s="15"/>
      <c r="C750" s="15"/>
      <c r="D750" s="5"/>
    </row>
    <row r="751" spans="1:4" ht="51" customHeight="1">
      <c r="A751" s="15"/>
      <c r="B751" s="15"/>
      <c r="C751" s="15"/>
      <c r="D751" s="5"/>
    </row>
    <row r="752" spans="1:4" ht="51" customHeight="1">
      <c r="A752" s="15"/>
      <c r="B752" s="15"/>
      <c r="C752" s="15"/>
      <c r="D752" s="5"/>
    </row>
    <row r="753" spans="1:4" ht="51" customHeight="1">
      <c r="A753" s="15"/>
      <c r="B753" s="15"/>
      <c r="C753" s="15"/>
      <c r="D753" s="5"/>
    </row>
    <row r="754" spans="1:4" ht="51" customHeight="1">
      <c r="A754" s="15"/>
      <c r="B754" s="15"/>
      <c r="C754" s="15"/>
      <c r="D754" s="5"/>
    </row>
    <row r="755" spans="1:4" ht="51" customHeight="1">
      <c r="A755" s="15"/>
      <c r="B755" s="15"/>
      <c r="C755" s="15"/>
      <c r="D755" s="5"/>
    </row>
    <row r="756" spans="1:4" ht="51" customHeight="1">
      <c r="A756" s="15"/>
      <c r="B756" s="15"/>
      <c r="C756" s="15"/>
      <c r="D756" s="5"/>
    </row>
    <row r="757" spans="1:4" ht="51" customHeight="1">
      <c r="A757" s="15"/>
      <c r="B757" s="15"/>
      <c r="C757" s="15"/>
      <c r="D757" s="5"/>
    </row>
    <row r="758" spans="1:4" ht="51" customHeight="1">
      <c r="A758" s="15"/>
      <c r="B758" s="15"/>
      <c r="C758" s="15"/>
      <c r="D758" s="5"/>
    </row>
    <row r="759" spans="1:4" ht="51" customHeight="1">
      <c r="A759" s="15"/>
      <c r="B759" s="15"/>
      <c r="C759" s="15"/>
      <c r="D759" s="5"/>
    </row>
    <row r="760" spans="1:4" ht="51" customHeight="1">
      <c r="A760" s="15"/>
      <c r="B760" s="15"/>
      <c r="C760" s="15"/>
      <c r="D760" s="5"/>
    </row>
    <row r="761" spans="1:4" ht="51" customHeight="1">
      <c r="A761" s="15"/>
      <c r="B761" s="15"/>
      <c r="C761" s="15"/>
      <c r="D761" s="5"/>
    </row>
    <row r="762" spans="1:4" ht="51" customHeight="1">
      <c r="A762" s="15"/>
      <c r="B762" s="15"/>
      <c r="C762" s="15"/>
      <c r="D762" s="5"/>
    </row>
    <row r="763" spans="1:4" ht="51" customHeight="1">
      <c r="A763" s="15"/>
      <c r="B763" s="15"/>
      <c r="C763" s="15"/>
      <c r="D763" s="5"/>
    </row>
    <row r="764" spans="1:4" ht="51" customHeight="1">
      <c r="A764" s="15"/>
      <c r="B764" s="15"/>
      <c r="C764" s="15"/>
      <c r="D764" s="5"/>
    </row>
    <row r="765" spans="1:4" ht="51" customHeight="1">
      <c r="A765" s="15"/>
      <c r="B765" s="15"/>
      <c r="C765" s="15"/>
      <c r="D765" s="5"/>
    </row>
    <row r="766" spans="1:4" ht="51" customHeight="1">
      <c r="A766" s="15"/>
      <c r="B766" s="15"/>
      <c r="C766" s="15"/>
      <c r="D766" s="5"/>
    </row>
    <row r="767" spans="1:4" ht="51" customHeight="1">
      <c r="A767" s="15"/>
      <c r="B767" s="15"/>
      <c r="C767" s="15"/>
      <c r="D767" s="5"/>
    </row>
    <row r="768" spans="1:4" ht="51" customHeight="1">
      <c r="A768" s="15"/>
      <c r="B768" s="15"/>
      <c r="C768" s="15"/>
      <c r="D768" s="5"/>
    </row>
    <row r="769" spans="1:4" ht="51" customHeight="1">
      <c r="A769" s="15"/>
      <c r="B769" s="15"/>
      <c r="C769" s="15"/>
      <c r="D769" s="5"/>
    </row>
    <row r="770" spans="1:4" ht="51" customHeight="1">
      <c r="A770" s="15"/>
      <c r="B770" s="15"/>
      <c r="C770" s="15"/>
      <c r="D770" s="5"/>
    </row>
    <row r="771" spans="1:4" ht="51" customHeight="1">
      <c r="A771" s="15"/>
      <c r="B771" s="15"/>
      <c r="C771" s="15"/>
      <c r="D771" s="5"/>
    </row>
    <row r="772" spans="1:4" ht="51" customHeight="1">
      <c r="A772" s="15"/>
      <c r="B772" s="15"/>
      <c r="C772" s="15"/>
      <c r="D772" s="5"/>
    </row>
    <row r="773" spans="1:4" ht="51" customHeight="1">
      <c r="A773" s="15"/>
      <c r="B773" s="15"/>
      <c r="C773" s="15"/>
      <c r="D773" s="5"/>
    </row>
    <row r="774" spans="1:4" ht="51" customHeight="1">
      <c r="A774" s="15"/>
      <c r="B774" s="15"/>
      <c r="C774" s="15"/>
      <c r="D774" s="5"/>
    </row>
    <row r="775" spans="1:4" ht="51" customHeight="1">
      <c r="A775" s="15"/>
      <c r="B775" s="15"/>
      <c r="C775" s="15"/>
      <c r="D775" s="5"/>
    </row>
    <row r="776" spans="1:4" ht="51" customHeight="1">
      <c r="A776" s="15"/>
      <c r="B776" s="15"/>
      <c r="C776" s="15"/>
      <c r="D776" s="5"/>
    </row>
    <row r="777" spans="1:4" ht="51" customHeight="1">
      <c r="A777" s="15"/>
      <c r="B777" s="15"/>
      <c r="C777" s="15"/>
      <c r="D777" s="5"/>
    </row>
    <row r="778" spans="1:4" ht="51" customHeight="1">
      <c r="A778" s="15"/>
      <c r="B778" s="15"/>
      <c r="C778" s="15"/>
      <c r="D778" s="5"/>
    </row>
    <row r="779" spans="1:4" ht="51" customHeight="1">
      <c r="A779" s="15"/>
      <c r="B779" s="15"/>
      <c r="C779" s="15"/>
      <c r="D779" s="5"/>
    </row>
    <row r="780" spans="1:4" ht="51" customHeight="1">
      <c r="A780" s="15"/>
      <c r="B780" s="15"/>
      <c r="C780" s="15"/>
      <c r="D780" s="5"/>
    </row>
    <row r="781" spans="1:4" ht="51" customHeight="1">
      <c r="A781" s="15"/>
      <c r="B781" s="15"/>
      <c r="C781" s="15"/>
      <c r="D781" s="5"/>
    </row>
    <row r="782" spans="1:4" ht="51" customHeight="1">
      <c r="A782" s="15"/>
      <c r="B782" s="15"/>
      <c r="C782" s="15"/>
      <c r="D782" s="5"/>
    </row>
    <row r="783" spans="1:4" ht="51" customHeight="1">
      <c r="A783" s="15"/>
      <c r="B783" s="15"/>
      <c r="C783" s="15"/>
      <c r="D783" s="5"/>
    </row>
    <row r="784" spans="1:4" ht="51" customHeight="1">
      <c r="A784" s="15"/>
      <c r="B784" s="15"/>
      <c r="C784" s="15"/>
      <c r="D784" s="5"/>
    </row>
    <row r="785" spans="1:4" ht="51" customHeight="1">
      <c r="A785" s="15"/>
      <c r="B785" s="15"/>
      <c r="C785" s="15"/>
      <c r="D785" s="5"/>
    </row>
    <row r="786" spans="1:4" ht="51" customHeight="1">
      <c r="A786" s="15"/>
      <c r="B786" s="15"/>
      <c r="C786" s="15"/>
      <c r="D786" s="5"/>
    </row>
    <row r="787" spans="1:4" ht="51" customHeight="1">
      <c r="A787" s="15"/>
      <c r="B787" s="15"/>
      <c r="C787" s="15"/>
      <c r="D787" s="5"/>
    </row>
    <row r="788" spans="1:4" ht="51" customHeight="1">
      <c r="A788" s="15"/>
      <c r="B788" s="15"/>
      <c r="C788" s="15"/>
      <c r="D788" s="5"/>
    </row>
    <row r="789" spans="1:4" ht="51" customHeight="1">
      <c r="A789" s="15"/>
      <c r="B789" s="15"/>
      <c r="C789" s="15"/>
      <c r="D789" s="5"/>
    </row>
    <row r="790" spans="1:4" ht="51" customHeight="1">
      <c r="A790" s="15"/>
      <c r="B790" s="15"/>
      <c r="C790" s="15"/>
      <c r="D790" s="5"/>
    </row>
    <row r="791" spans="1:4" ht="51" customHeight="1">
      <c r="A791" s="15"/>
      <c r="B791" s="15"/>
      <c r="C791" s="15"/>
      <c r="D791" s="5"/>
    </row>
    <row r="792" spans="1:4" ht="51" customHeight="1">
      <c r="A792" s="15"/>
      <c r="B792" s="15"/>
      <c r="C792" s="15"/>
      <c r="D792" s="5"/>
    </row>
    <row r="793" spans="1:4" ht="51" customHeight="1">
      <c r="A793" s="15"/>
      <c r="B793" s="15"/>
      <c r="C793" s="15"/>
      <c r="D793" s="5"/>
    </row>
    <row r="794" spans="1:4" ht="51" customHeight="1">
      <c r="A794" s="15"/>
      <c r="B794" s="15"/>
      <c r="C794" s="15"/>
      <c r="D794" s="5"/>
    </row>
    <row r="795" spans="1:4" ht="51" customHeight="1">
      <c r="A795" s="15"/>
      <c r="B795" s="15"/>
      <c r="C795" s="15"/>
      <c r="D795" s="5"/>
    </row>
    <row r="796" spans="1:4" ht="51" customHeight="1">
      <c r="A796" s="15"/>
      <c r="B796" s="15"/>
      <c r="C796" s="15"/>
      <c r="D796" s="5"/>
    </row>
    <row r="797" spans="1:4" ht="51" customHeight="1">
      <c r="A797" s="15"/>
      <c r="B797" s="15"/>
      <c r="C797" s="15"/>
      <c r="D797" s="5"/>
    </row>
    <row r="798" spans="1:4" ht="51" customHeight="1">
      <c r="A798" s="15"/>
      <c r="B798" s="15"/>
      <c r="C798" s="15"/>
      <c r="D798" s="5"/>
    </row>
    <row r="799" spans="1:4" ht="51" customHeight="1">
      <c r="A799" s="15"/>
      <c r="B799" s="15"/>
      <c r="C799" s="15"/>
      <c r="D799" s="5"/>
    </row>
    <row r="800" spans="1:4" ht="51" customHeight="1">
      <c r="A800" s="15"/>
      <c r="B800" s="15"/>
      <c r="C800" s="15"/>
      <c r="D800" s="5"/>
    </row>
    <row r="801" spans="1:4" ht="51" customHeight="1">
      <c r="A801" s="15"/>
      <c r="B801" s="15"/>
      <c r="C801" s="15"/>
      <c r="D801" s="5"/>
    </row>
    <row r="802" spans="1:4" ht="51" customHeight="1">
      <c r="A802" s="15"/>
      <c r="B802" s="15"/>
      <c r="C802" s="15"/>
      <c r="D802" s="5"/>
    </row>
    <row r="803" spans="1:4" ht="51" customHeight="1">
      <c r="A803" s="15"/>
      <c r="B803" s="15"/>
      <c r="C803" s="15"/>
      <c r="D803" s="5"/>
    </row>
    <row r="804" spans="1:4" ht="51" customHeight="1">
      <c r="A804" s="15"/>
      <c r="B804" s="15"/>
      <c r="C804" s="15"/>
      <c r="D804" s="5"/>
    </row>
    <row r="805" spans="1:4" ht="51" customHeight="1">
      <c r="A805" s="15"/>
      <c r="B805" s="15"/>
      <c r="C805" s="15"/>
      <c r="D805" s="5"/>
    </row>
    <row r="806" spans="1:4" ht="51" customHeight="1">
      <c r="A806" s="15"/>
      <c r="B806" s="15"/>
      <c r="C806" s="15"/>
      <c r="D806" s="5"/>
    </row>
    <row r="807" spans="1:4" ht="51" customHeight="1">
      <c r="A807" s="15"/>
      <c r="B807" s="15"/>
      <c r="C807" s="15"/>
      <c r="D807" s="5"/>
    </row>
    <row r="808" spans="1:4" ht="51" customHeight="1">
      <c r="A808" s="15"/>
      <c r="B808" s="15"/>
      <c r="C808" s="15"/>
      <c r="D808" s="5"/>
    </row>
    <row r="809" spans="1:4" ht="51" customHeight="1">
      <c r="A809" s="15"/>
      <c r="B809" s="15"/>
      <c r="C809" s="15"/>
      <c r="D809" s="5"/>
    </row>
    <row r="810" spans="1:4" ht="51" customHeight="1">
      <c r="A810" s="15"/>
      <c r="B810" s="15"/>
      <c r="C810" s="15"/>
      <c r="D810" s="5"/>
    </row>
    <row r="811" spans="1:4" ht="51" customHeight="1">
      <c r="A811" s="15"/>
      <c r="B811" s="15"/>
      <c r="C811" s="15"/>
      <c r="D811" s="5"/>
    </row>
    <row r="812" spans="1:4" ht="51" customHeight="1">
      <c r="A812" s="15"/>
      <c r="B812" s="15"/>
      <c r="C812" s="15"/>
      <c r="D812" s="5"/>
    </row>
    <row r="813" spans="1:4" ht="51" customHeight="1">
      <c r="A813" s="15"/>
      <c r="B813" s="15"/>
      <c r="C813" s="15"/>
      <c r="D813" s="5"/>
    </row>
    <row r="814" spans="1:4" ht="51" customHeight="1">
      <c r="A814" s="15"/>
      <c r="B814" s="15"/>
      <c r="C814" s="15"/>
      <c r="D814" s="5"/>
    </row>
    <row r="815" spans="1:4" ht="51" customHeight="1">
      <c r="A815" s="15"/>
      <c r="B815" s="15"/>
      <c r="C815" s="15"/>
      <c r="D815" s="5"/>
    </row>
    <row r="816" spans="1:4" ht="51" customHeight="1">
      <c r="A816" s="15"/>
      <c r="B816" s="15"/>
      <c r="C816" s="15"/>
      <c r="D816" s="5"/>
    </row>
    <row r="817" spans="1:4" ht="51" customHeight="1">
      <c r="A817" s="15"/>
      <c r="B817" s="15"/>
      <c r="C817" s="15"/>
      <c r="D817" s="5"/>
    </row>
    <row r="818" spans="1:4" ht="51" customHeight="1">
      <c r="A818" s="15"/>
      <c r="B818" s="15"/>
      <c r="C818" s="15"/>
      <c r="D818" s="5"/>
    </row>
    <row r="819" spans="1:4" ht="51" customHeight="1">
      <c r="A819" s="15"/>
      <c r="B819" s="15"/>
      <c r="C819" s="15"/>
      <c r="D819" s="5"/>
    </row>
    <row r="820" spans="1:4" ht="51" customHeight="1">
      <c r="A820" s="15"/>
      <c r="B820" s="15"/>
      <c r="C820" s="15"/>
      <c r="D820" s="5"/>
    </row>
    <row r="821" spans="1:4" ht="51" customHeight="1">
      <c r="A821" s="15"/>
      <c r="B821" s="15"/>
      <c r="C821" s="15"/>
      <c r="D821" s="5"/>
    </row>
    <row r="822" spans="1:4" ht="51" customHeight="1">
      <c r="A822" s="15"/>
      <c r="B822" s="15"/>
      <c r="C822" s="15"/>
      <c r="D822" s="5"/>
    </row>
    <row r="823" spans="1:4" ht="51" customHeight="1">
      <c r="A823" s="15"/>
      <c r="B823" s="15"/>
      <c r="C823" s="15"/>
      <c r="D823" s="5"/>
    </row>
    <row r="824" spans="1:4" ht="51" customHeight="1">
      <c r="A824" s="15"/>
      <c r="B824" s="15"/>
      <c r="C824" s="15"/>
      <c r="D824" s="5"/>
    </row>
    <row r="825" spans="1:4" ht="51" customHeight="1">
      <c r="A825" s="15"/>
      <c r="B825" s="15"/>
      <c r="C825" s="15"/>
      <c r="D825" s="5"/>
    </row>
    <row r="826" spans="1:4" ht="51" customHeight="1">
      <c r="A826" s="15"/>
      <c r="B826" s="15"/>
      <c r="C826" s="15"/>
      <c r="D826" s="5"/>
    </row>
    <row r="827" spans="1:4" ht="51" customHeight="1">
      <c r="A827" s="15"/>
      <c r="B827" s="15"/>
      <c r="C827" s="15"/>
      <c r="D827" s="5"/>
    </row>
    <row r="828" spans="1:4" ht="51" customHeight="1">
      <c r="A828" s="15"/>
      <c r="B828" s="15"/>
      <c r="C828" s="15"/>
      <c r="D828" s="5"/>
    </row>
    <row r="829" spans="1:4" ht="51" customHeight="1">
      <c r="A829" s="15"/>
      <c r="B829" s="15"/>
      <c r="C829" s="15"/>
      <c r="D829" s="5"/>
    </row>
    <row r="830" spans="1:4" ht="51" customHeight="1">
      <c r="A830" s="15"/>
      <c r="B830" s="15"/>
      <c r="C830" s="15"/>
      <c r="D830" s="5"/>
    </row>
    <row r="831" spans="1:4" ht="51" customHeight="1">
      <c r="A831" s="15"/>
      <c r="B831" s="15"/>
      <c r="C831" s="15"/>
      <c r="D831" s="5"/>
    </row>
    <row r="832" spans="1:4" ht="51" customHeight="1">
      <c r="A832" s="15"/>
      <c r="B832" s="15"/>
      <c r="C832" s="15"/>
      <c r="D832" s="5"/>
    </row>
    <row r="833" spans="1:4" ht="51" customHeight="1">
      <c r="A833" s="15"/>
      <c r="B833" s="15"/>
      <c r="C833" s="15"/>
      <c r="D833" s="5"/>
    </row>
    <row r="834" spans="1:4" ht="51" customHeight="1">
      <c r="A834" s="15"/>
      <c r="B834" s="15"/>
      <c r="C834" s="15"/>
      <c r="D834" s="5"/>
    </row>
    <row r="835" spans="1:4" ht="51" customHeight="1">
      <c r="A835" s="15"/>
      <c r="B835" s="15"/>
      <c r="C835" s="15"/>
      <c r="D835" s="5"/>
    </row>
    <row r="836" spans="1:4" ht="51" customHeight="1">
      <c r="A836" s="15"/>
      <c r="B836" s="15"/>
      <c r="C836" s="15"/>
      <c r="D836" s="5"/>
    </row>
    <row r="837" spans="1:4" ht="51" customHeight="1">
      <c r="A837" s="15"/>
      <c r="B837" s="15"/>
      <c r="C837" s="15"/>
      <c r="D837" s="5"/>
    </row>
    <row r="838" spans="1:4" ht="51" customHeight="1">
      <c r="A838" s="15"/>
      <c r="B838" s="15"/>
      <c r="C838" s="15"/>
      <c r="D838" s="5"/>
    </row>
    <row r="839" spans="1:4" ht="51" customHeight="1">
      <c r="A839" s="15"/>
      <c r="B839" s="15"/>
      <c r="C839" s="15"/>
      <c r="D839" s="5"/>
    </row>
    <row r="840" spans="1:4" ht="51" customHeight="1">
      <c r="A840" s="15"/>
      <c r="B840" s="15"/>
      <c r="C840" s="15"/>
      <c r="D840" s="5"/>
    </row>
    <row r="841" spans="1:4" ht="51" customHeight="1">
      <c r="A841" s="15"/>
      <c r="B841" s="15"/>
      <c r="C841" s="15"/>
      <c r="D841" s="5"/>
    </row>
    <row r="842" spans="1:4" ht="51" customHeight="1">
      <c r="A842" s="15"/>
      <c r="B842" s="15"/>
      <c r="C842" s="15"/>
      <c r="D842" s="5"/>
    </row>
    <row r="843" spans="1:4" ht="51" customHeight="1">
      <c r="A843" s="15"/>
      <c r="B843" s="15"/>
      <c r="C843" s="15"/>
      <c r="D843" s="5"/>
    </row>
    <row r="844" spans="1:4" ht="51" customHeight="1">
      <c r="A844" s="15"/>
      <c r="B844" s="15"/>
      <c r="C844" s="15"/>
      <c r="D844" s="5"/>
    </row>
    <row r="845" spans="1:4" ht="51" customHeight="1">
      <c r="A845" s="15"/>
      <c r="B845" s="15"/>
      <c r="C845" s="15"/>
      <c r="D845" s="5"/>
    </row>
    <row r="846" spans="1:4" ht="51" customHeight="1">
      <c r="A846" s="15"/>
      <c r="B846" s="15"/>
      <c r="C846" s="15"/>
      <c r="D846" s="5"/>
    </row>
    <row r="847" spans="1:4" ht="51" customHeight="1">
      <c r="A847" s="15"/>
      <c r="B847" s="15"/>
      <c r="C847" s="15"/>
      <c r="D847" s="5"/>
    </row>
    <row r="848" spans="1:4" ht="51" customHeight="1">
      <c r="A848" s="15"/>
      <c r="B848" s="15"/>
      <c r="C848" s="15"/>
      <c r="D848" s="5"/>
    </row>
    <row r="849" spans="1:4" ht="51" customHeight="1">
      <c r="A849" s="15"/>
      <c r="B849" s="15"/>
      <c r="C849" s="15"/>
      <c r="D849" s="5"/>
    </row>
    <row r="850" spans="1:4" ht="51" customHeight="1">
      <c r="A850" s="15"/>
      <c r="B850" s="15"/>
      <c r="C850" s="15"/>
      <c r="D850" s="5"/>
    </row>
    <row r="851" spans="1:4" ht="51" customHeight="1">
      <c r="A851" s="15"/>
      <c r="B851" s="15"/>
      <c r="C851" s="15"/>
      <c r="D851" s="5"/>
    </row>
    <row r="852" spans="1:4" ht="51" customHeight="1">
      <c r="A852" s="15"/>
      <c r="B852" s="15"/>
      <c r="C852" s="15"/>
      <c r="D852" s="5"/>
    </row>
    <row r="853" spans="1:4" ht="51" customHeight="1">
      <c r="A853" s="15"/>
      <c r="B853" s="15"/>
      <c r="C853" s="15"/>
      <c r="D853" s="5"/>
    </row>
    <row r="854" spans="1:4" ht="51" customHeight="1">
      <c r="A854" s="15"/>
      <c r="B854" s="15"/>
      <c r="C854" s="15"/>
      <c r="D854" s="5"/>
    </row>
    <row r="855" spans="1:4" ht="51" customHeight="1">
      <c r="A855" s="15"/>
      <c r="B855" s="15"/>
      <c r="C855" s="15"/>
      <c r="D855" s="5"/>
    </row>
    <row r="856" spans="1:4" ht="51" customHeight="1">
      <c r="A856" s="15"/>
      <c r="B856" s="15"/>
      <c r="C856" s="15"/>
      <c r="D856" s="5"/>
    </row>
    <row r="857" spans="1:4" ht="51" customHeight="1">
      <c r="A857" s="15"/>
      <c r="B857" s="15"/>
      <c r="C857" s="15"/>
      <c r="D857" s="5"/>
    </row>
    <row r="858" spans="1:4" ht="51" customHeight="1">
      <c r="A858" s="15"/>
      <c r="B858" s="15"/>
      <c r="C858" s="15"/>
      <c r="D858" s="5"/>
    </row>
    <row r="859" spans="1:4" ht="51" customHeight="1">
      <c r="A859" s="15"/>
      <c r="B859" s="15"/>
      <c r="C859" s="15"/>
      <c r="D859" s="5"/>
    </row>
    <row r="860" spans="1:4" ht="51" customHeight="1">
      <c r="A860" s="15"/>
      <c r="B860" s="15"/>
      <c r="C860" s="15"/>
      <c r="D860" s="5"/>
    </row>
    <row r="861" spans="1:4" ht="51" customHeight="1">
      <c r="A861" s="15"/>
      <c r="B861" s="15"/>
      <c r="C861" s="15"/>
      <c r="D861" s="5"/>
    </row>
    <row r="862" spans="1:4" ht="51" customHeight="1">
      <c r="A862" s="15"/>
      <c r="B862" s="15"/>
      <c r="C862" s="15"/>
      <c r="D862" s="5"/>
    </row>
    <row r="863" spans="1:4" ht="51" customHeight="1">
      <c r="A863" s="15"/>
      <c r="B863" s="15"/>
      <c r="C863" s="15"/>
      <c r="D863" s="5"/>
    </row>
    <row r="864" spans="1:4" ht="51" customHeight="1">
      <c r="A864" s="15"/>
      <c r="B864" s="15"/>
      <c r="C864" s="15"/>
      <c r="D864" s="5"/>
    </row>
    <row r="865" spans="1:4" ht="51" customHeight="1">
      <c r="A865" s="15"/>
      <c r="B865" s="15"/>
      <c r="C865" s="15"/>
      <c r="D865" s="5"/>
    </row>
    <row r="866" spans="1:4" ht="51" customHeight="1">
      <c r="A866" s="15"/>
      <c r="B866" s="15"/>
      <c r="C866" s="15"/>
      <c r="D866" s="5"/>
    </row>
    <row r="867" spans="1:4" ht="51" customHeight="1">
      <c r="A867" s="15"/>
      <c r="B867" s="15"/>
      <c r="C867" s="15"/>
      <c r="D867" s="5"/>
    </row>
    <row r="868" spans="1:4" ht="51" customHeight="1">
      <c r="A868" s="15"/>
      <c r="B868" s="15"/>
      <c r="C868" s="15"/>
      <c r="D868" s="5"/>
    </row>
    <row r="869" spans="1:4" ht="51" customHeight="1">
      <c r="A869" s="15"/>
      <c r="B869" s="15"/>
      <c r="C869" s="15"/>
      <c r="D869" s="5"/>
    </row>
    <row r="870" spans="1:4" ht="51" customHeight="1">
      <c r="A870" s="15"/>
      <c r="B870" s="15"/>
      <c r="C870" s="15"/>
      <c r="D870" s="5"/>
    </row>
    <row r="871" spans="1:4" ht="51" customHeight="1">
      <c r="A871" s="15"/>
      <c r="B871" s="15"/>
      <c r="C871" s="15"/>
      <c r="D871" s="5"/>
    </row>
    <row r="872" spans="1:4" ht="51" customHeight="1">
      <c r="A872" s="15"/>
      <c r="B872" s="15"/>
      <c r="C872" s="15"/>
      <c r="D872" s="5"/>
    </row>
    <row r="873" spans="1:4" ht="51" customHeight="1">
      <c r="A873" s="15"/>
      <c r="B873" s="15"/>
      <c r="C873" s="15"/>
      <c r="D873" s="5"/>
    </row>
    <row r="874" spans="1:4" ht="51" customHeight="1">
      <c r="A874" s="15"/>
      <c r="B874" s="15"/>
      <c r="C874" s="15"/>
      <c r="D874" s="5"/>
    </row>
    <row r="875" spans="1:4" ht="51" customHeight="1">
      <c r="A875" s="15"/>
      <c r="B875" s="15"/>
      <c r="C875" s="15"/>
      <c r="D875" s="5"/>
    </row>
    <row r="876" spans="1:4" ht="51" customHeight="1">
      <c r="A876" s="15"/>
      <c r="B876" s="15"/>
      <c r="C876" s="15"/>
      <c r="D876" s="5"/>
    </row>
    <row r="877" spans="1:4" ht="51" customHeight="1">
      <c r="A877" s="15"/>
      <c r="B877" s="15"/>
      <c r="C877" s="15"/>
      <c r="D877" s="5"/>
    </row>
    <row r="878" spans="1:4" ht="51" customHeight="1">
      <c r="A878" s="15"/>
      <c r="B878" s="15"/>
      <c r="C878" s="15"/>
      <c r="D878" s="5"/>
    </row>
    <row r="879" spans="1:4" ht="51" customHeight="1">
      <c r="A879" s="15"/>
      <c r="B879" s="15"/>
      <c r="C879" s="15"/>
      <c r="D879" s="5"/>
    </row>
    <row r="880" spans="1:4" ht="51" customHeight="1">
      <c r="A880" s="15"/>
      <c r="B880" s="15"/>
      <c r="C880" s="15"/>
      <c r="D880" s="5"/>
    </row>
    <row r="881" spans="1:4" ht="51" customHeight="1">
      <c r="A881" s="15"/>
      <c r="B881" s="15"/>
      <c r="C881" s="15"/>
      <c r="D881" s="5"/>
    </row>
    <row r="882" spans="1:4" ht="51" customHeight="1">
      <c r="A882" s="15"/>
      <c r="B882" s="15"/>
      <c r="C882" s="15"/>
      <c r="D882" s="5"/>
    </row>
    <row r="883" spans="1:4" ht="51" customHeight="1">
      <c r="A883" s="15"/>
      <c r="B883" s="15"/>
      <c r="C883" s="15"/>
      <c r="D883" s="5"/>
    </row>
    <row r="884" spans="1:4" ht="51" customHeight="1">
      <c r="A884" s="15"/>
      <c r="B884" s="15"/>
      <c r="C884" s="15"/>
      <c r="D884" s="5"/>
    </row>
    <row r="885" spans="1:4" ht="51" customHeight="1">
      <c r="A885" s="15"/>
      <c r="B885" s="15"/>
      <c r="C885" s="15"/>
      <c r="D885" s="5"/>
    </row>
    <row r="886" spans="1:4" ht="51" customHeight="1">
      <c r="A886" s="15"/>
      <c r="B886" s="15"/>
      <c r="C886" s="15"/>
      <c r="D886" s="5"/>
    </row>
    <row r="887" spans="1:4" ht="51" customHeight="1">
      <c r="A887" s="15"/>
      <c r="B887" s="15"/>
      <c r="C887" s="15"/>
      <c r="D887" s="5"/>
    </row>
    <row r="888" spans="1:4" ht="51" customHeight="1">
      <c r="A888" s="15"/>
      <c r="B888" s="15"/>
      <c r="C888" s="15"/>
      <c r="D888" s="5"/>
    </row>
    <row r="889" spans="1:4" ht="51" customHeight="1">
      <c r="A889" s="15"/>
      <c r="B889" s="15"/>
      <c r="C889" s="15"/>
      <c r="D889" s="5"/>
    </row>
    <row r="890" spans="1:4" ht="51" customHeight="1">
      <c r="A890" s="15"/>
      <c r="B890" s="15"/>
      <c r="C890" s="15"/>
      <c r="D890" s="5"/>
    </row>
    <row r="891" spans="1:4" ht="51" customHeight="1">
      <c r="A891" s="15"/>
      <c r="B891" s="15"/>
      <c r="C891" s="15"/>
      <c r="D891" s="5"/>
    </row>
    <row r="892" spans="1:4" ht="51" customHeight="1">
      <c r="A892" s="15"/>
      <c r="B892" s="15"/>
      <c r="C892" s="15"/>
      <c r="D892" s="5"/>
    </row>
    <row r="893" spans="1:4" ht="51" customHeight="1">
      <c r="A893" s="15"/>
      <c r="B893" s="15"/>
      <c r="C893" s="15"/>
      <c r="D893" s="5"/>
    </row>
    <row r="894" spans="1:4" ht="51" customHeight="1">
      <c r="A894" s="15"/>
      <c r="B894" s="15"/>
      <c r="C894" s="15"/>
      <c r="D894" s="5"/>
    </row>
    <row r="895" spans="1:4" ht="51" customHeight="1">
      <c r="A895" s="15"/>
      <c r="B895" s="15"/>
      <c r="C895" s="15"/>
      <c r="D895" s="5"/>
    </row>
    <row r="896" spans="1:4" ht="51" customHeight="1">
      <c r="A896" s="15"/>
      <c r="B896" s="15"/>
      <c r="C896" s="15"/>
      <c r="D896" s="5"/>
    </row>
    <row r="897" spans="1:4" ht="51" customHeight="1">
      <c r="A897" s="15"/>
      <c r="B897" s="15"/>
      <c r="C897" s="15"/>
      <c r="D897" s="5"/>
    </row>
    <row r="898" spans="1:4" ht="51" customHeight="1">
      <c r="A898" s="15"/>
      <c r="B898" s="15"/>
      <c r="C898" s="15"/>
      <c r="D898" s="5"/>
    </row>
    <row r="899" spans="1:4" ht="51" customHeight="1">
      <c r="A899" s="15"/>
      <c r="B899" s="15"/>
      <c r="C899" s="15"/>
      <c r="D899" s="5"/>
    </row>
    <row r="900" spans="1:4" ht="51" customHeight="1">
      <c r="A900" s="15"/>
      <c r="B900" s="15"/>
      <c r="C900" s="15"/>
      <c r="D900" s="5"/>
    </row>
    <row r="901" spans="1:4" ht="51" customHeight="1">
      <c r="A901" s="15"/>
      <c r="B901" s="15"/>
      <c r="C901" s="15"/>
      <c r="D901" s="5"/>
    </row>
    <row r="902" spans="1:4" ht="51" customHeight="1">
      <c r="A902" s="15"/>
      <c r="B902" s="15"/>
      <c r="C902" s="15"/>
      <c r="D902" s="5"/>
    </row>
    <row r="903" spans="1:4" ht="51" customHeight="1">
      <c r="A903" s="15"/>
      <c r="B903" s="15"/>
      <c r="C903" s="15"/>
      <c r="D903" s="5"/>
    </row>
    <row r="904" spans="1:4" ht="51" customHeight="1">
      <c r="A904" s="15"/>
      <c r="B904" s="15"/>
      <c r="C904" s="15"/>
      <c r="D904" s="5"/>
    </row>
    <row r="905" spans="1:4" ht="51" customHeight="1">
      <c r="A905" s="15"/>
      <c r="B905" s="15"/>
      <c r="C905" s="15"/>
      <c r="D905" s="5"/>
    </row>
    <row r="906" spans="1:4" ht="51" customHeight="1">
      <c r="A906" s="15"/>
      <c r="B906" s="15"/>
      <c r="C906" s="15"/>
      <c r="D906" s="5"/>
    </row>
    <row r="907" spans="1:4" ht="51" customHeight="1">
      <c r="A907" s="15"/>
      <c r="B907" s="15"/>
      <c r="C907" s="15"/>
      <c r="D907" s="5"/>
    </row>
    <row r="908" spans="1:4" ht="51" customHeight="1">
      <c r="A908" s="15"/>
      <c r="B908" s="15"/>
      <c r="C908" s="15"/>
      <c r="D908" s="5"/>
    </row>
    <row r="909" spans="1:4" ht="51" customHeight="1">
      <c r="A909" s="15"/>
      <c r="B909" s="15"/>
      <c r="C909" s="15"/>
      <c r="D909" s="5"/>
    </row>
    <row r="910" spans="1:4" ht="51" customHeight="1">
      <c r="A910" s="15"/>
      <c r="B910" s="15"/>
      <c r="C910" s="15"/>
      <c r="D910" s="5"/>
    </row>
  </sheetData>
  <mergeCells count="3">
    <mergeCell ref="B9:C9"/>
    <mergeCell ref="A10:D10"/>
    <mergeCell ref="A11:D11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view="pageBreakPreview" zoomScale="91" zoomScaleSheetLayoutView="91" workbookViewId="0" topLeftCell="A46">
      <selection activeCell="D48" sqref="D48:D49"/>
    </sheetView>
  </sheetViews>
  <sheetFormatPr defaultColWidth="9.140625" defaultRowHeight="15"/>
  <cols>
    <col min="1" max="1" width="26.00390625" style="16" customWidth="1"/>
    <col min="2" max="2" width="68.57421875" style="17" customWidth="1"/>
    <col min="3" max="3" width="15.57421875" style="10" customWidth="1"/>
    <col min="4" max="4" width="17.28125" style="10" customWidth="1"/>
    <col min="5" max="256" width="9.140625" style="5" customWidth="1"/>
    <col min="257" max="257" width="26.421875" style="5" customWidth="1"/>
    <col min="258" max="258" width="78.421875" style="5" customWidth="1"/>
    <col min="259" max="259" width="19.7109375" style="5" customWidth="1"/>
    <col min="260" max="512" width="9.140625" style="5" customWidth="1"/>
    <col min="513" max="513" width="26.421875" style="5" customWidth="1"/>
    <col min="514" max="514" width="78.421875" style="5" customWidth="1"/>
    <col min="515" max="515" width="19.7109375" style="5" customWidth="1"/>
    <col min="516" max="768" width="9.140625" style="5" customWidth="1"/>
    <col min="769" max="769" width="26.421875" style="5" customWidth="1"/>
    <col min="770" max="770" width="78.421875" style="5" customWidth="1"/>
    <col min="771" max="771" width="19.7109375" style="5" customWidth="1"/>
    <col min="772" max="1024" width="9.140625" style="5" customWidth="1"/>
    <col min="1025" max="1025" width="26.421875" style="5" customWidth="1"/>
    <col min="1026" max="1026" width="78.421875" style="5" customWidth="1"/>
    <col min="1027" max="1027" width="19.7109375" style="5" customWidth="1"/>
    <col min="1028" max="1280" width="9.140625" style="5" customWidth="1"/>
    <col min="1281" max="1281" width="26.421875" style="5" customWidth="1"/>
    <col min="1282" max="1282" width="78.421875" style="5" customWidth="1"/>
    <col min="1283" max="1283" width="19.7109375" style="5" customWidth="1"/>
    <col min="1284" max="1536" width="9.140625" style="5" customWidth="1"/>
    <col min="1537" max="1537" width="26.421875" style="5" customWidth="1"/>
    <col min="1538" max="1538" width="78.421875" style="5" customWidth="1"/>
    <col min="1539" max="1539" width="19.7109375" style="5" customWidth="1"/>
    <col min="1540" max="1792" width="9.140625" style="5" customWidth="1"/>
    <col min="1793" max="1793" width="26.421875" style="5" customWidth="1"/>
    <col min="1794" max="1794" width="78.421875" style="5" customWidth="1"/>
    <col min="1795" max="1795" width="19.7109375" style="5" customWidth="1"/>
    <col min="1796" max="2048" width="9.140625" style="5" customWidth="1"/>
    <col min="2049" max="2049" width="26.421875" style="5" customWidth="1"/>
    <col min="2050" max="2050" width="78.421875" style="5" customWidth="1"/>
    <col min="2051" max="2051" width="19.7109375" style="5" customWidth="1"/>
    <col min="2052" max="2304" width="9.140625" style="5" customWidth="1"/>
    <col min="2305" max="2305" width="26.421875" style="5" customWidth="1"/>
    <col min="2306" max="2306" width="78.421875" style="5" customWidth="1"/>
    <col min="2307" max="2307" width="19.7109375" style="5" customWidth="1"/>
    <col min="2308" max="2560" width="9.140625" style="5" customWidth="1"/>
    <col min="2561" max="2561" width="26.421875" style="5" customWidth="1"/>
    <col min="2562" max="2562" width="78.421875" style="5" customWidth="1"/>
    <col min="2563" max="2563" width="19.7109375" style="5" customWidth="1"/>
    <col min="2564" max="2816" width="9.140625" style="5" customWidth="1"/>
    <col min="2817" max="2817" width="26.421875" style="5" customWidth="1"/>
    <col min="2818" max="2818" width="78.421875" style="5" customWidth="1"/>
    <col min="2819" max="2819" width="19.7109375" style="5" customWidth="1"/>
    <col min="2820" max="3072" width="9.140625" style="5" customWidth="1"/>
    <col min="3073" max="3073" width="26.421875" style="5" customWidth="1"/>
    <col min="3074" max="3074" width="78.421875" style="5" customWidth="1"/>
    <col min="3075" max="3075" width="19.7109375" style="5" customWidth="1"/>
    <col min="3076" max="3328" width="9.140625" style="5" customWidth="1"/>
    <col min="3329" max="3329" width="26.421875" style="5" customWidth="1"/>
    <col min="3330" max="3330" width="78.421875" style="5" customWidth="1"/>
    <col min="3331" max="3331" width="19.7109375" style="5" customWidth="1"/>
    <col min="3332" max="3584" width="9.140625" style="5" customWidth="1"/>
    <col min="3585" max="3585" width="26.421875" style="5" customWidth="1"/>
    <col min="3586" max="3586" width="78.421875" style="5" customWidth="1"/>
    <col min="3587" max="3587" width="19.7109375" style="5" customWidth="1"/>
    <col min="3588" max="3840" width="9.140625" style="5" customWidth="1"/>
    <col min="3841" max="3841" width="26.421875" style="5" customWidth="1"/>
    <col min="3842" max="3842" width="78.421875" style="5" customWidth="1"/>
    <col min="3843" max="3843" width="19.7109375" style="5" customWidth="1"/>
    <col min="3844" max="4096" width="9.140625" style="5" customWidth="1"/>
    <col min="4097" max="4097" width="26.421875" style="5" customWidth="1"/>
    <col min="4098" max="4098" width="78.421875" style="5" customWidth="1"/>
    <col min="4099" max="4099" width="19.7109375" style="5" customWidth="1"/>
    <col min="4100" max="4352" width="9.140625" style="5" customWidth="1"/>
    <col min="4353" max="4353" width="26.421875" style="5" customWidth="1"/>
    <col min="4354" max="4354" width="78.421875" style="5" customWidth="1"/>
    <col min="4355" max="4355" width="19.7109375" style="5" customWidth="1"/>
    <col min="4356" max="4608" width="9.140625" style="5" customWidth="1"/>
    <col min="4609" max="4609" width="26.421875" style="5" customWidth="1"/>
    <col min="4610" max="4610" width="78.421875" style="5" customWidth="1"/>
    <col min="4611" max="4611" width="19.7109375" style="5" customWidth="1"/>
    <col min="4612" max="4864" width="9.140625" style="5" customWidth="1"/>
    <col min="4865" max="4865" width="26.421875" style="5" customWidth="1"/>
    <col min="4866" max="4866" width="78.421875" style="5" customWidth="1"/>
    <col min="4867" max="4867" width="19.7109375" style="5" customWidth="1"/>
    <col min="4868" max="5120" width="9.140625" style="5" customWidth="1"/>
    <col min="5121" max="5121" width="26.421875" style="5" customWidth="1"/>
    <col min="5122" max="5122" width="78.421875" style="5" customWidth="1"/>
    <col min="5123" max="5123" width="19.7109375" style="5" customWidth="1"/>
    <col min="5124" max="5376" width="9.140625" style="5" customWidth="1"/>
    <col min="5377" max="5377" width="26.421875" style="5" customWidth="1"/>
    <col min="5378" max="5378" width="78.421875" style="5" customWidth="1"/>
    <col min="5379" max="5379" width="19.7109375" style="5" customWidth="1"/>
    <col min="5380" max="5632" width="9.140625" style="5" customWidth="1"/>
    <col min="5633" max="5633" width="26.421875" style="5" customWidth="1"/>
    <col min="5634" max="5634" width="78.421875" style="5" customWidth="1"/>
    <col min="5635" max="5635" width="19.7109375" style="5" customWidth="1"/>
    <col min="5636" max="5888" width="9.140625" style="5" customWidth="1"/>
    <col min="5889" max="5889" width="26.421875" style="5" customWidth="1"/>
    <col min="5890" max="5890" width="78.421875" style="5" customWidth="1"/>
    <col min="5891" max="5891" width="19.7109375" style="5" customWidth="1"/>
    <col min="5892" max="6144" width="9.140625" style="5" customWidth="1"/>
    <col min="6145" max="6145" width="26.421875" style="5" customWidth="1"/>
    <col min="6146" max="6146" width="78.421875" style="5" customWidth="1"/>
    <col min="6147" max="6147" width="19.7109375" style="5" customWidth="1"/>
    <col min="6148" max="6400" width="9.140625" style="5" customWidth="1"/>
    <col min="6401" max="6401" width="26.421875" style="5" customWidth="1"/>
    <col min="6402" max="6402" width="78.421875" style="5" customWidth="1"/>
    <col min="6403" max="6403" width="19.7109375" style="5" customWidth="1"/>
    <col min="6404" max="6656" width="9.140625" style="5" customWidth="1"/>
    <col min="6657" max="6657" width="26.421875" style="5" customWidth="1"/>
    <col min="6658" max="6658" width="78.421875" style="5" customWidth="1"/>
    <col min="6659" max="6659" width="19.7109375" style="5" customWidth="1"/>
    <col min="6660" max="6912" width="9.140625" style="5" customWidth="1"/>
    <col min="6913" max="6913" width="26.421875" style="5" customWidth="1"/>
    <col min="6914" max="6914" width="78.421875" style="5" customWidth="1"/>
    <col min="6915" max="6915" width="19.7109375" style="5" customWidth="1"/>
    <col min="6916" max="7168" width="9.140625" style="5" customWidth="1"/>
    <col min="7169" max="7169" width="26.421875" style="5" customWidth="1"/>
    <col min="7170" max="7170" width="78.421875" style="5" customWidth="1"/>
    <col min="7171" max="7171" width="19.7109375" style="5" customWidth="1"/>
    <col min="7172" max="7424" width="9.140625" style="5" customWidth="1"/>
    <col min="7425" max="7425" width="26.421875" style="5" customWidth="1"/>
    <col min="7426" max="7426" width="78.421875" style="5" customWidth="1"/>
    <col min="7427" max="7427" width="19.7109375" style="5" customWidth="1"/>
    <col min="7428" max="7680" width="9.140625" style="5" customWidth="1"/>
    <col min="7681" max="7681" width="26.421875" style="5" customWidth="1"/>
    <col min="7682" max="7682" width="78.421875" style="5" customWidth="1"/>
    <col min="7683" max="7683" width="19.7109375" style="5" customWidth="1"/>
    <col min="7684" max="7936" width="9.140625" style="5" customWidth="1"/>
    <col min="7937" max="7937" width="26.421875" style="5" customWidth="1"/>
    <col min="7938" max="7938" width="78.421875" style="5" customWidth="1"/>
    <col min="7939" max="7939" width="19.7109375" style="5" customWidth="1"/>
    <col min="7940" max="8192" width="9.140625" style="5" customWidth="1"/>
    <col min="8193" max="8193" width="26.421875" style="5" customWidth="1"/>
    <col min="8194" max="8194" width="78.421875" style="5" customWidth="1"/>
    <col min="8195" max="8195" width="19.7109375" style="5" customWidth="1"/>
    <col min="8196" max="8448" width="9.140625" style="5" customWidth="1"/>
    <col min="8449" max="8449" width="26.421875" style="5" customWidth="1"/>
    <col min="8450" max="8450" width="78.421875" style="5" customWidth="1"/>
    <col min="8451" max="8451" width="19.7109375" style="5" customWidth="1"/>
    <col min="8452" max="8704" width="9.140625" style="5" customWidth="1"/>
    <col min="8705" max="8705" width="26.421875" style="5" customWidth="1"/>
    <col min="8706" max="8706" width="78.421875" style="5" customWidth="1"/>
    <col min="8707" max="8707" width="19.7109375" style="5" customWidth="1"/>
    <col min="8708" max="8960" width="9.140625" style="5" customWidth="1"/>
    <col min="8961" max="8961" width="26.421875" style="5" customWidth="1"/>
    <col min="8962" max="8962" width="78.421875" style="5" customWidth="1"/>
    <col min="8963" max="8963" width="19.7109375" style="5" customWidth="1"/>
    <col min="8964" max="9216" width="9.140625" style="5" customWidth="1"/>
    <col min="9217" max="9217" width="26.421875" style="5" customWidth="1"/>
    <col min="9218" max="9218" width="78.421875" style="5" customWidth="1"/>
    <col min="9219" max="9219" width="19.7109375" style="5" customWidth="1"/>
    <col min="9220" max="9472" width="9.140625" style="5" customWidth="1"/>
    <col min="9473" max="9473" width="26.421875" style="5" customWidth="1"/>
    <col min="9474" max="9474" width="78.421875" style="5" customWidth="1"/>
    <col min="9475" max="9475" width="19.7109375" style="5" customWidth="1"/>
    <col min="9476" max="9728" width="9.140625" style="5" customWidth="1"/>
    <col min="9729" max="9729" width="26.421875" style="5" customWidth="1"/>
    <col min="9730" max="9730" width="78.421875" style="5" customWidth="1"/>
    <col min="9731" max="9731" width="19.7109375" style="5" customWidth="1"/>
    <col min="9732" max="9984" width="9.140625" style="5" customWidth="1"/>
    <col min="9985" max="9985" width="26.421875" style="5" customWidth="1"/>
    <col min="9986" max="9986" width="78.421875" style="5" customWidth="1"/>
    <col min="9987" max="9987" width="19.7109375" style="5" customWidth="1"/>
    <col min="9988" max="10240" width="9.140625" style="5" customWidth="1"/>
    <col min="10241" max="10241" width="26.421875" style="5" customWidth="1"/>
    <col min="10242" max="10242" width="78.421875" style="5" customWidth="1"/>
    <col min="10243" max="10243" width="19.7109375" style="5" customWidth="1"/>
    <col min="10244" max="10496" width="9.140625" style="5" customWidth="1"/>
    <col min="10497" max="10497" width="26.421875" style="5" customWidth="1"/>
    <col min="10498" max="10498" width="78.421875" style="5" customWidth="1"/>
    <col min="10499" max="10499" width="19.7109375" style="5" customWidth="1"/>
    <col min="10500" max="10752" width="9.140625" style="5" customWidth="1"/>
    <col min="10753" max="10753" width="26.421875" style="5" customWidth="1"/>
    <col min="10754" max="10754" width="78.421875" style="5" customWidth="1"/>
    <col min="10755" max="10755" width="19.7109375" style="5" customWidth="1"/>
    <col min="10756" max="11008" width="9.140625" style="5" customWidth="1"/>
    <col min="11009" max="11009" width="26.421875" style="5" customWidth="1"/>
    <col min="11010" max="11010" width="78.421875" style="5" customWidth="1"/>
    <col min="11011" max="11011" width="19.7109375" style="5" customWidth="1"/>
    <col min="11012" max="11264" width="9.140625" style="5" customWidth="1"/>
    <col min="11265" max="11265" width="26.421875" style="5" customWidth="1"/>
    <col min="11266" max="11266" width="78.421875" style="5" customWidth="1"/>
    <col min="11267" max="11267" width="19.7109375" style="5" customWidth="1"/>
    <col min="11268" max="11520" width="9.140625" style="5" customWidth="1"/>
    <col min="11521" max="11521" width="26.421875" style="5" customWidth="1"/>
    <col min="11522" max="11522" width="78.421875" style="5" customWidth="1"/>
    <col min="11523" max="11523" width="19.7109375" style="5" customWidth="1"/>
    <col min="11524" max="11776" width="9.140625" style="5" customWidth="1"/>
    <col min="11777" max="11777" width="26.421875" style="5" customWidth="1"/>
    <col min="11778" max="11778" width="78.421875" style="5" customWidth="1"/>
    <col min="11779" max="11779" width="19.7109375" style="5" customWidth="1"/>
    <col min="11780" max="12032" width="9.140625" style="5" customWidth="1"/>
    <col min="12033" max="12033" width="26.421875" style="5" customWidth="1"/>
    <col min="12034" max="12034" width="78.421875" style="5" customWidth="1"/>
    <col min="12035" max="12035" width="19.7109375" style="5" customWidth="1"/>
    <col min="12036" max="12288" width="9.140625" style="5" customWidth="1"/>
    <col min="12289" max="12289" width="26.421875" style="5" customWidth="1"/>
    <col min="12290" max="12290" width="78.421875" style="5" customWidth="1"/>
    <col min="12291" max="12291" width="19.7109375" style="5" customWidth="1"/>
    <col min="12292" max="12544" width="9.140625" style="5" customWidth="1"/>
    <col min="12545" max="12545" width="26.421875" style="5" customWidth="1"/>
    <col min="12546" max="12546" width="78.421875" style="5" customWidth="1"/>
    <col min="12547" max="12547" width="19.7109375" style="5" customWidth="1"/>
    <col min="12548" max="12800" width="9.140625" style="5" customWidth="1"/>
    <col min="12801" max="12801" width="26.421875" style="5" customWidth="1"/>
    <col min="12802" max="12802" width="78.421875" style="5" customWidth="1"/>
    <col min="12803" max="12803" width="19.7109375" style="5" customWidth="1"/>
    <col min="12804" max="13056" width="9.140625" style="5" customWidth="1"/>
    <col min="13057" max="13057" width="26.421875" style="5" customWidth="1"/>
    <col min="13058" max="13058" width="78.421875" style="5" customWidth="1"/>
    <col min="13059" max="13059" width="19.7109375" style="5" customWidth="1"/>
    <col min="13060" max="13312" width="9.140625" style="5" customWidth="1"/>
    <col min="13313" max="13313" width="26.421875" style="5" customWidth="1"/>
    <col min="13314" max="13314" width="78.421875" style="5" customWidth="1"/>
    <col min="13315" max="13315" width="19.7109375" style="5" customWidth="1"/>
    <col min="13316" max="13568" width="9.140625" style="5" customWidth="1"/>
    <col min="13569" max="13569" width="26.421875" style="5" customWidth="1"/>
    <col min="13570" max="13570" width="78.421875" style="5" customWidth="1"/>
    <col min="13571" max="13571" width="19.7109375" style="5" customWidth="1"/>
    <col min="13572" max="13824" width="9.140625" style="5" customWidth="1"/>
    <col min="13825" max="13825" width="26.421875" style="5" customWidth="1"/>
    <col min="13826" max="13826" width="78.421875" style="5" customWidth="1"/>
    <col min="13827" max="13827" width="19.7109375" style="5" customWidth="1"/>
    <col min="13828" max="14080" width="9.140625" style="5" customWidth="1"/>
    <col min="14081" max="14081" width="26.421875" style="5" customWidth="1"/>
    <col min="14082" max="14082" width="78.421875" style="5" customWidth="1"/>
    <col min="14083" max="14083" width="19.7109375" style="5" customWidth="1"/>
    <col min="14084" max="14336" width="9.140625" style="5" customWidth="1"/>
    <col min="14337" max="14337" width="26.421875" style="5" customWidth="1"/>
    <col min="14338" max="14338" width="78.421875" style="5" customWidth="1"/>
    <col min="14339" max="14339" width="19.7109375" style="5" customWidth="1"/>
    <col min="14340" max="14592" width="9.140625" style="5" customWidth="1"/>
    <col min="14593" max="14593" width="26.421875" style="5" customWidth="1"/>
    <col min="14594" max="14594" width="78.421875" style="5" customWidth="1"/>
    <col min="14595" max="14595" width="19.7109375" style="5" customWidth="1"/>
    <col min="14596" max="14848" width="9.140625" style="5" customWidth="1"/>
    <col min="14849" max="14849" width="26.421875" style="5" customWidth="1"/>
    <col min="14850" max="14850" width="78.421875" style="5" customWidth="1"/>
    <col min="14851" max="14851" width="19.7109375" style="5" customWidth="1"/>
    <col min="14852" max="15104" width="9.140625" style="5" customWidth="1"/>
    <col min="15105" max="15105" width="26.421875" style="5" customWidth="1"/>
    <col min="15106" max="15106" width="78.421875" style="5" customWidth="1"/>
    <col min="15107" max="15107" width="19.7109375" style="5" customWidth="1"/>
    <col min="15108" max="15360" width="9.140625" style="5" customWidth="1"/>
    <col min="15361" max="15361" width="26.421875" style="5" customWidth="1"/>
    <col min="15362" max="15362" width="78.421875" style="5" customWidth="1"/>
    <col min="15363" max="15363" width="19.7109375" style="5" customWidth="1"/>
    <col min="15364" max="15616" width="9.140625" style="5" customWidth="1"/>
    <col min="15617" max="15617" width="26.421875" style="5" customWidth="1"/>
    <col min="15618" max="15618" width="78.421875" style="5" customWidth="1"/>
    <col min="15619" max="15619" width="19.7109375" style="5" customWidth="1"/>
    <col min="15620" max="15872" width="9.140625" style="5" customWidth="1"/>
    <col min="15873" max="15873" width="26.421875" style="5" customWidth="1"/>
    <col min="15874" max="15874" width="78.421875" style="5" customWidth="1"/>
    <col min="15875" max="15875" width="19.7109375" style="5" customWidth="1"/>
    <col min="15876" max="16128" width="9.140625" style="5" customWidth="1"/>
    <col min="16129" max="16129" width="26.421875" style="5" customWidth="1"/>
    <col min="16130" max="16130" width="78.421875" style="5" customWidth="1"/>
    <col min="16131" max="16131" width="19.7109375" style="5" customWidth="1"/>
    <col min="16132" max="16384" width="9.140625" style="5" customWidth="1"/>
  </cols>
  <sheetData>
    <row r="1" ht="15">
      <c r="D1" s="107" t="s">
        <v>338</v>
      </c>
    </row>
    <row r="2" ht="15">
      <c r="D2" s="107" t="s">
        <v>497</v>
      </c>
    </row>
    <row r="3" ht="15">
      <c r="D3" s="107" t="s">
        <v>498</v>
      </c>
    </row>
    <row r="5" ht="15">
      <c r="D5" s="107" t="s">
        <v>512</v>
      </c>
    </row>
    <row r="6" ht="15">
      <c r="D6" s="107" t="s">
        <v>472</v>
      </c>
    </row>
    <row r="7" ht="15">
      <c r="D7" s="107" t="s">
        <v>471</v>
      </c>
    </row>
    <row r="8" ht="15">
      <c r="D8" s="107" t="s">
        <v>473</v>
      </c>
    </row>
    <row r="9" spans="1:4" ht="15">
      <c r="A9" s="137" t="s">
        <v>343</v>
      </c>
      <c r="B9" s="137"/>
      <c r="C9" s="137"/>
      <c r="D9" s="137"/>
    </row>
    <row r="10" spans="1:4" ht="15">
      <c r="A10" s="138" t="s">
        <v>513</v>
      </c>
      <c r="B10" s="138"/>
      <c r="C10" s="138"/>
      <c r="D10" s="138"/>
    </row>
    <row r="11" ht="15">
      <c r="D11" s="112" t="s">
        <v>237</v>
      </c>
    </row>
    <row r="12" spans="1:4" ht="75">
      <c r="A12" s="23" t="s">
        <v>228</v>
      </c>
      <c r="B12" s="18" t="s">
        <v>238</v>
      </c>
      <c r="C12" s="11" t="s">
        <v>510</v>
      </c>
      <c r="D12" s="11" t="s">
        <v>511</v>
      </c>
    </row>
    <row r="13" spans="1:4" ht="19.5" customHeight="1">
      <c r="A13" s="113" t="s">
        <v>239</v>
      </c>
      <c r="B13" s="19" t="s">
        <v>240</v>
      </c>
      <c r="C13" s="84">
        <f>C14+C18+C22+C24+C28+C30+C32+C35+C16</f>
        <v>223701.545</v>
      </c>
      <c r="D13" s="84">
        <f>D14+D18+D22+D24+D28+D30+D32+D35+D16</f>
        <v>226862</v>
      </c>
    </row>
    <row r="14" spans="1:4" ht="19.5" customHeight="1">
      <c r="A14" s="113" t="s">
        <v>241</v>
      </c>
      <c r="B14" s="20" t="s">
        <v>242</v>
      </c>
      <c r="C14" s="82">
        <f>SUM(C15:C15)</f>
        <v>183887.545</v>
      </c>
      <c r="D14" s="82">
        <f>SUM(D15:D15)</f>
        <v>187000</v>
      </c>
    </row>
    <row r="15" spans="1:4" ht="19.5" customHeight="1">
      <c r="A15" s="113" t="s">
        <v>243</v>
      </c>
      <c r="B15" s="20" t="s">
        <v>244</v>
      </c>
      <c r="C15" s="85">
        <f>183800.769+86.776</f>
        <v>183887.545</v>
      </c>
      <c r="D15" s="111">
        <v>187000</v>
      </c>
    </row>
    <row r="16" spans="1:4" ht="37.5">
      <c r="A16" s="113" t="s">
        <v>245</v>
      </c>
      <c r="B16" s="20" t="s">
        <v>246</v>
      </c>
      <c r="C16" s="82">
        <f>C17</f>
        <v>8009</v>
      </c>
      <c r="D16" s="82">
        <f>D17</f>
        <v>8009</v>
      </c>
    </row>
    <row r="17" spans="1:4" ht="37.5">
      <c r="A17" s="113" t="s">
        <v>247</v>
      </c>
      <c r="B17" s="20" t="s">
        <v>248</v>
      </c>
      <c r="C17" s="82">
        <v>8009</v>
      </c>
      <c r="D17" s="111">
        <v>8009</v>
      </c>
    </row>
    <row r="18" spans="1:4" ht="19.5" customHeight="1">
      <c r="A18" s="113" t="s">
        <v>249</v>
      </c>
      <c r="B18" s="20" t="s">
        <v>250</v>
      </c>
      <c r="C18" s="82">
        <f>SUM(C19:C21)</f>
        <v>13512</v>
      </c>
      <c r="D18" s="82">
        <f>SUM(D19:D21)</f>
        <v>13590</v>
      </c>
    </row>
    <row r="19" spans="1:4" ht="37.5">
      <c r="A19" s="113" t="s">
        <v>251</v>
      </c>
      <c r="B19" s="20" t="s">
        <v>252</v>
      </c>
      <c r="C19" s="82">
        <v>12000</v>
      </c>
      <c r="D19" s="111">
        <v>11900</v>
      </c>
    </row>
    <row r="20" spans="1:4" ht="19.5" customHeight="1">
      <c r="A20" s="113" t="s">
        <v>253</v>
      </c>
      <c r="B20" s="20" t="s">
        <v>254</v>
      </c>
      <c r="C20" s="82">
        <v>1062</v>
      </c>
      <c r="D20" s="111">
        <v>1240</v>
      </c>
    </row>
    <row r="21" spans="1:4" ht="37.5">
      <c r="A21" s="113" t="s">
        <v>255</v>
      </c>
      <c r="B21" s="20" t="s">
        <v>256</v>
      </c>
      <c r="C21" s="82">
        <v>450</v>
      </c>
      <c r="D21" s="111">
        <v>450</v>
      </c>
    </row>
    <row r="22" spans="1:4" ht="18.75" customHeight="1">
      <c r="A22" s="113" t="s">
        <v>257</v>
      </c>
      <c r="B22" s="20" t="s">
        <v>258</v>
      </c>
      <c r="C22" s="82">
        <f>C23</f>
        <v>2100</v>
      </c>
      <c r="D22" s="82">
        <f>D23</f>
        <v>2100</v>
      </c>
    </row>
    <row r="23" spans="1:4" ht="37.5">
      <c r="A23" s="113" t="s">
        <v>259</v>
      </c>
      <c r="B23" s="20" t="s">
        <v>260</v>
      </c>
      <c r="C23" s="82">
        <v>2100</v>
      </c>
      <c r="D23" s="111">
        <v>2100</v>
      </c>
    </row>
    <row r="24" spans="1:4" ht="56.25">
      <c r="A24" s="113" t="s">
        <v>261</v>
      </c>
      <c r="B24" s="21" t="s">
        <v>262</v>
      </c>
      <c r="C24" s="82">
        <f>SUM(C25:C27)</f>
        <v>11458</v>
      </c>
      <c r="D24" s="82">
        <f>SUM(D25:D27)</f>
        <v>11508</v>
      </c>
    </row>
    <row r="25" spans="1:4" ht="130.5" customHeight="1">
      <c r="A25" s="113" t="s">
        <v>457</v>
      </c>
      <c r="B25" s="20" t="s">
        <v>456</v>
      </c>
      <c r="C25" s="82">
        <v>8100</v>
      </c>
      <c r="D25" s="111">
        <v>8100</v>
      </c>
    </row>
    <row r="26" spans="1:4" ht="56.25">
      <c r="A26" s="113" t="s">
        <v>454</v>
      </c>
      <c r="B26" s="20" t="s">
        <v>453</v>
      </c>
      <c r="C26" s="82">
        <v>1276</v>
      </c>
      <c r="D26" s="111">
        <v>1326</v>
      </c>
    </row>
    <row r="27" spans="1:4" ht="112.5">
      <c r="A27" s="113" t="s">
        <v>455</v>
      </c>
      <c r="B27" s="20" t="s">
        <v>263</v>
      </c>
      <c r="C27" s="82">
        <v>2082</v>
      </c>
      <c r="D27" s="111">
        <v>2082</v>
      </c>
    </row>
    <row r="28" spans="1:4" ht="37.5">
      <c r="A28" s="113" t="s">
        <v>264</v>
      </c>
      <c r="B28" s="21" t="s">
        <v>265</v>
      </c>
      <c r="C28" s="82">
        <f>SUM(C29:C29)</f>
        <v>740</v>
      </c>
      <c r="D28" s="82">
        <f>SUM(D29:D29)</f>
        <v>740</v>
      </c>
    </row>
    <row r="29" spans="1:4" ht="18" customHeight="1">
      <c r="A29" s="113" t="s">
        <v>266</v>
      </c>
      <c r="B29" s="20" t="s">
        <v>267</v>
      </c>
      <c r="C29" s="82">
        <v>740</v>
      </c>
      <c r="D29" s="111">
        <v>740</v>
      </c>
    </row>
    <row r="30" spans="1:4" ht="35.25" customHeight="1">
      <c r="A30" s="113" t="s">
        <v>268</v>
      </c>
      <c r="B30" s="20" t="s">
        <v>269</v>
      </c>
      <c r="C30" s="82">
        <f>C31</f>
        <v>815</v>
      </c>
      <c r="D30" s="82">
        <f>D31</f>
        <v>815</v>
      </c>
    </row>
    <row r="31" spans="1:4" ht="56.25">
      <c r="A31" s="113" t="s">
        <v>270</v>
      </c>
      <c r="B31" s="20" t="s">
        <v>271</v>
      </c>
      <c r="C31" s="82">
        <v>815</v>
      </c>
      <c r="D31" s="111">
        <v>815</v>
      </c>
    </row>
    <row r="32" spans="1:4" ht="37.5">
      <c r="A32" s="113" t="s">
        <v>272</v>
      </c>
      <c r="B32" s="20" t="s">
        <v>273</v>
      </c>
      <c r="C32" s="82">
        <f>C33+C34</f>
        <v>1780</v>
      </c>
      <c r="D32" s="82">
        <f>D33+D34</f>
        <v>1700</v>
      </c>
    </row>
    <row r="33" spans="1:4" ht="110.25" customHeight="1">
      <c r="A33" s="113" t="s">
        <v>274</v>
      </c>
      <c r="B33" s="22" t="s">
        <v>275</v>
      </c>
      <c r="C33" s="82">
        <v>1000</v>
      </c>
      <c r="D33" s="111">
        <v>1000</v>
      </c>
    </row>
    <row r="34" spans="1:4" ht="57" customHeight="1">
      <c r="A34" s="113" t="s">
        <v>464</v>
      </c>
      <c r="B34" s="20" t="s">
        <v>276</v>
      </c>
      <c r="C34" s="82">
        <v>780</v>
      </c>
      <c r="D34" s="111">
        <v>700</v>
      </c>
    </row>
    <row r="35" spans="1:4" ht="19.5" customHeight="1">
      <c r="A35" s="113" t="s">
        <v>277</v>
      </c>
      <c r="B35" s="21" t="s">
        <v>278</v>
      </c>
      <c r="C35" s="85">
        <f>C36+C37+C39+C40+C38</f>
        <v>1400</v>
      </c>
      <c r="D35" s="85">
        <f>D36+D37+D39+D40+D38</f>
        <v>1400</v>
      </c>
    </row>
    <row r="36" spans="1:4" ht="37.5">
      <c r="A36" s="113" t="s">
        <v>279</v>
      </c>
      <c r="B36" s="23" t="s">
        <v>280</v>
      </c>
      <c r="C36" s="86">
        <v>55</v>
      </c>
      <c r="D36" s="111">
        <v>55</v>
      </c>
    </row>
    <row r="37" spans="1:4" ht="150">
      <c r="A37" s="113" t="s">
        <v>281</v>
      </c>
      <c r="B37" s="52" t="s">
        <v>282</v>
      </c>
      <c r="C37" s="86">
        <v>215</v>
      </c>
      <c r="D37" s="111">
        <v>215</v>
      </c>
    </row>
    <row r="38" spans="1:4" ht="37.5">
      <c r="A38" s="113" t="s">
        <v>421</v>
      </c>
      <c r="B38" s="23" t="s">
        <v>422</v>
      </c>
      <c r="C38" s="86">
        <v>5</v>
      </c>
      <c r="D38" s="111">
        <v>5</v>
      </c>
    </row>
    <row r="39" spans="1:4" ht="93.75">
      <c r="A39" s="113" t="s">
        <v>283</v>
      </c>
      <c r="B39" s="20" t="s">
        <v>284</v>
      </c>
      <c r="C39" s="85">
        <v>165</v>
      </c>
      <c r="D39" s="111">
        <v>165</v>
      </c>
    </row>
    <row r="40" spans="1:4" ht="56.25">
      <c r="A40" s="113" t="s">
        <v>285</v>
      </c>
      <c r="B40" s="23" t="s">
        <v>286</v>
      </c>
      <c r="C40" s="85">
        <v>960</v>
      </c>
      <c r="D40" s="111">
        <v>960</v>
      </c>
    </row>
    <row r="41" spans="1:4" s="6" customFormat="1" ht="18" customHeight="1" collapsed="1">
      <c r="A41" s="24" t="s">
        <v>287</v>
      </c>
      <c r="B41" s="24" t="s">
        <v>288</v>
      </c>
      <c r="C41" s="87">
        <f>C42</f>
        <v>259831.24800000002</v>
      </c>
      <c r="D41" s="87">
        <f>D42</f>
        <v>259512.349</v>
      </c>
    </row>
    <row r="42" spans="1:4" ht="56.25">
      <c r="A42" s="26" t="s">
        <v>289</v>
      </c>
      <c r="B42" s="25" t="s">
        <v>359</v>
      </c>
      <c r="C42" s="86">
        <f>C43</f>
        <v>259831.24800000002</v>
      </c>
      <c r="D42" s="86">
        <f>D43</f>
        <v>259512.349</v>
      </c>
    </row>
    <row r="43" spans="1:4" ht="37.5">
      <c r="A43" s="26" t="s">
        <v>397</v>
      </c>
      <c r="B43" s="25" t="s">
        <v>398</v>
      </c>
      <c r="C43" s="86">
        <f>C48+C44+C45+C47+C46</f>
        <v>259831.24800000002</v>
      </c>
      <c r="D43" s="86">
        <f>D48+D44+D45+D47+D46</f>
        <v>259512.349</v>
      </c>
    </row>
    <row r="44" spans="1:4" ht="56.25">
      <c r="A44" s="26" t="s">
        <v>401</v>
      </c>
      <c r="B44" s="25" t="s">
        <v>292</v>
      </c>
      <c r="C44" s="86">
        <f>13310.394+1090.057+182561+582.287+706.969+3317+48841+2722+275.285</f>
        <v>253405.99200000003</v>
      </c>
      <c r="D44" s="111">
        <v>253405.992</v>
      </c>
    </row>
    <row r="45" spans="1:4" ht="114" customHeight="1">
      <c r="A45" s="26" t="s">
        <v>402</v>
      </c>
      <c r="B45" s="27" t="s">
        <v>514</v>
      </c>
      <c r="C45" s="86">
        <v>3380</v>
      </c>
      <c r="D45" s="111">
        <v>3380</v>
      </c>
    </row>
    <row r="46" spans="1:4" ht="56.25">
      <c r="A46" s="26" t="s">
        <v>400</v>
      </c>
      <c r="B46" s="25" t="s">
        <v>291</v>
      </c>
      <c r="C46" s="86">
        <v>1183.4</v>
      </c>
      <c r="D46" s="111">
        <v>1227.5</v>
      </c>
    </row>
    <row r="47" spans="1:4" ht="95.25" customHeight="1">
      <c r="A47" s="26" t="s">
        <v>465</v>
      </c>
      <c r="B47" s="27" t="s">
        <v>466</v>
      </c>
      <c r="C47" s="86">
        <v>17.856</v>
      </c>
      <c r="D47" s="111">
        <v>28.857</v>
      </c>
    </row>
    <row r="48" spans="1:4" ht="56.25">
      <c r="A48" s="26" t="s">
        <v>399</v>
      </c>
      <c r="B48" s="25" t="s">
        <v>290</v>
      </c>
      <c r="C48" s="86">
        <v>1844</v>
      </c>
      <c r="D48" s="132">
        <f>1844-374</f>
        <v>1470</v>
      </c>
    </row>
    <row r="49" spans="1:4" ht="15">
      <c r="A49" s="28"/>
      <c r="B49" s="29" t="s">
        <v>162</v>
      </c>
      <c r="C49" s="88">
        <f>C13+C41</f>
        <v>483532.79300000006</v>
      </c>
      <c r="D49" s="133">
        <f>D13+D41</f>
        <v>486374.349</v>
      </c>
    </row>
    <row r="50" spans="1:3" ht="15">
      <c r="A50" s="30"/>
      <c r="B50" s="31"/>
      <c r="C50" s="114"/>
    </row>
    <row r="51" spans="1:3" ht="15">
      <c r="A51" s="30"/>
      <c r="B51" s="31"/>
      <c r="C51" s="114"/>
    </row>
  </sheetData>
  <mergeCells count="2">
    <mergeCell ref="A9:D9"/>
    <mergeCell ref="A10:D10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view="pageBreakPreview" zoomScale="77" zoomScaleSheetLayoutView="77" workbookViewId="0" topLeftCell="A19">
      <selection activeCell="D26" sqref="D26"/>
    </sheetView>
  </sheetViews>
  <sheetFormatPr defaultColWidth="9.140625" defaultRowHeight="15"/>
  <cols>
    <col min="1" max="1" width="5.421875" style="32" customWidth="1"/>
    <col min="2" max="2" width="98.57421875" style="32" customWidth="1"/>
    <col min="3" max="3" width="16.57421875" style="32" customWidth="1"/>
    <col min="4" max="4" width="16.28125" style="115" customWidth="1"/>
  </cols>
  <sheetData>
    <row r="1" ht="15">
      <c r="D1" s="107" t="s">
        <v>475</v>
      </c>
    </row>
    <row r="2" ht="15">
      <c r="D2" s="107" t="s">
        <v>499</v>
      </c>
    </row>
    <row r="3" ht="15">
      <c r="D3" s="107" t="s">
        <v>498</v>
      </c>
    </row>
    <row r="5" ht="15">
      <c r="D5" s="107" t="s">
        <v>515</v>
      </c>
    </row>
    <row r="6" ht="15">
      <c r="D6" s="107" t="s">
        <v>472</v>
      </c>
    </row>
    <row r="7" ht="15">
      <c r="D7" s="107" t="s">
        <v>471</v>
      </c>
    </row>
    <row r="8" ht="15">
      <c r="D8" s="107" t="s">
        <v>473</v>
      </c>
    </row>
    <row r="9" spans="1:4" ht="15">
      <c r="A9" s="139" t="s">
        <v>343</v>
      </c>
      <c r="B9" s="139"/>
      <c r="C9" s="139"/>
      <c r="D9" s="139"/>
    </row>
    <row r="10" spans="1:4" ht="15">
      <c r="A10" s="140" t="s">
        <v>516</v>
      </c>
      <c r="B10" s="140"/>
      <c r="C10" s="140"/>
      <c r="D10" s="140"/>
    </row>
    <row r="11" spans="1:4" ht="15">
      <c r="A11" s="33"/>
      <c r="B11" s="33"/>
      <c r="D11" s="109" t="s">
        <v>336</v>
      </c>
    </row>
    <row r="12" spans="1:4" ht="37.5">
      <c r="A12" s="34" t="s">
        <v>341</v>
      </c>
      <c r="B12" s="35" t="s">
        <v>517</v>
      </c>
      <c r="C12" s="18" t="s">
        <v>510</v>
      </c>
      <c r="D12" s="18" t="s">
        <v>511</v>
      </c>
    </row>
    <row r="13" spans="1:4" ht="56.25" customHeight="1">
      <c r="A13" s="36">
        <v>1</v>
      </c>
      <c r="B13" s="21" t="s">
        <v>518</v>
      </c>
      <c r="C13" s="86">
        <v>1844</v>
      </c>
      <c r="D13" s="86">
        <f>1844-374</f>
        <v>1470</v>
      </c>
    </row>
    <row r="14" spans="1:4" ht="73.5" customHeight="1">
      <c r="A14" s="36">
        <v>2</v>
      </c>
      <c r="B14" s="21" t="s">
        <v>519</v>
      </c>
      <c r="C14" s="86">
        <v>13310.394</v>
      </c>
      <c r="D14" s="86">
        <v>13310.394</v>
      </c>
    </row>
    <row r="15" spans="1:4" ht="75">
      <c r="A15" s="36">
        <v>3</v>
      </c>
      <c r="B15" s="21" t="s">
        <v>520</v>
      </c>
      <c r="C15" s="86">
        <v>1090.057</v>
      </c>
      <c r="D15" s="86">
        <v>1090.057</v>
      </c>
    </row>
    <row r="16" spans="1:4" ht="93.75" customHeight="1">
      <c r="A16" s="36">
        <v>4</v>
      </c>
      <c r="B16" s="21" t="s">
        <v>521</v>
      </c>
      <c r="C16" s="86">
        <v>182561</v>
      </c>
      <c r="D16" s="86">
        <v>182561</v>
      </c>
    </row>
    <row r="17" spans="1:4" ht="56.25">
      <c r="A17" s="36">
        <v>5</v>
      </c>
      <c r="B17" s="21" t="s">
        <v>522</v>
      </c>
      <c r="C17" s="86">
        <v>582.287</v>
      </c>
      <c r="D17" s="86">
        <v>582.287</v>
      </c>
    </row>
    <row r="18" spans="1:4" ht="56.25">
      <c r="A18" s="36">
        <v>6</v>
      </c>
      <c r="B18" s="21" t="s">
        <v>523</v>
      </c>
      <c r="C18" s="86">
        <v>706.969</v>
      </c>
      <c r="D18" s="86">
        <v>706.969</v>
      </c>
    </row>
    <row r="19" spans="1:4" ht="95.25" customHeight="1">
      <c r="A19" s="36">
        <v>7</v>
      </c>
      <c r="B19" s="21" t="s">
        <v>524</v>
      </c>
      <c r="C19" s="86">
        <v>3380</v>
      </c>
      <c r="D19" s="86">
        <v>3380</v>
      </c>
    </row>
    <row r="20" spans="1:4" ht="93.75">
      <c r="A20" s="36">
        <v>8</v>
      </c>
      <c r="B20" s="21" t="s">
        <v>525</v>
      </c>
      <c r="C20" s="86">
        <v>3317</v>
      </c>
      <c r="D20" s="86">
        <v>3317</v>
      </c>
    </row>
    <row r="21" spans="1:4" ht="75">
      <c r="A21" s="36">
        <v>9</v>
      </c>
      <c r="B21" s="21" t="s">
        <v>526</v>
      </c>
      <c r="C21" s="86">
        <v>1183.4</v>
      </c>
      <c r="D21" s="86">
        <v>1227.5</v>
      </c>
    </row>
    <row r="22" spans="1:4" ht="73.5" customHeight="1">
      <c r="A22" s="36">
        <v>10</v>
      </c>
      <c r="B22" s="21" t="s">
        <v>527</v>
      </c>
      <c r="C22" s="86">
        <v>48841</v>
      </c>
      <c r="D22" s="86">
        <v>48841</v>
      </c>
    </row>
    <row r="23" spans="1:4" ht="75" customHeight="1">
      <c r="A23" s="36">
        <v>11</v>
      </c>
      <c r="B23" s="21" t="s">
        <v>528</v>
      </c>
      <c r="C23" s="86">
        <v>2722</v>
      </c>
      <c r="D23" s="86">
        <v>2722</v>
      </c>
    </row>
    <row r="24" spans="1:4" ht="112.5">
      <c r="A24" s="36">
        <v>12</v>
      </c>
      <c r="B24" s="21" t="s">
        <v>529</v>
      </c>
      <c r="C24" s="86">
        <v>275.285</v>
      </c>
      <c r="D24" s="86">
        <v>275.285</v>
      </c>
    </row>
    <row r="25" spans="1:4" ht="93.75">
      <c r="A25" s="36">
        <v>13</v>
      </c>
      <c r="B25" s="21" t="s">
        <v>530</v>
      </c>
      <c r="C25" s="86">
        <v>17.856</v>
      </c>
      <c r="D25" s="86">
        <v>28.857</v>
      </c>
    </row>
    <row r="26" spans="1:4" ht="15">
      <c r="A26" s="37"/>
      <c r="B26" s="37" t="s">
        <v>162</v>
      </c>
      <c r="C26" s="87">
        <f>SUM(C13:C25)</f>
        <v>259831.24800000002</v>
      </c>
      <c r="D26" s="87">
        <f>SUM(D13:D25)</f>
        <v>259512.34900000002</v>
      </c>
    </row>
  </sheetData>
  <mergeCells count="2">
    <mergeCell ref="A9:D9"/>
    <mergeCell ref="A10:D1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view="pageBreakPreview" zoomScaleSheetLayoutView="100" workbookViewId="0" topLeftCell="A130">
      <selection activeCell="E251" sqref="E251"/>
    </sheetView>
  </sheetViews>
  <sheetFormatPr defaultColWidth="9.140625" defaultRowHeight="15" outlineLevelRow="7"/>
  <cols>
    <col min="1" max="1" width="89.421875" style="38" customWidth="1"/>
    <col min="2" max="2" width="6.7109375" style="17" customWidth="1"/>
    <col min="3" max="3" width="7.140625" style="17" customWidth="1"/>
    <col min="4" max="4" width="16.140625" style="17" customWidth="1"/>
    <col min="5" max="5" width="8.28125" style="17" customWidth="1"/>
    <col min="6" max="6" width="15.421875" style="64" customWidth="1"/>
    <col min="7" max="7" width="12.421875" style="2" customWidth="1"/>
    <col min="8" max="8" width="12.421875" style="2" bestFit="1" customWidth="1"/>
    <col min="9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9.140625" style="2" hidden="1" customWidth="1"/>
    <col min="253" max="253" width="14.28125" style="2" customWidth="1"/>
    <col min="254" max="259" width="9.140625" style="2" hidden="1" customWidth="1"/>
    <col min="260" max="260" width="10.140625" style="2" bestFit="1" customWidth="1"/>
    <col min="261" max="499" width="9.140625" style="2" customWidth="1"/>
    <col min="500" max="500" width="75.851562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9.140625" style="2" hidden="1" customWidth="1"/>
    <col min="509" max="509" width="14.28125" style="2" customWidth="1"/>
    <col min="510" max="515" width="9.140625" style="2" hidden="1" customWidth="1"/>
    <col min="516" max="516" width="10.140625" style="2" bestFit="1" customWidth="1"/>
    <col min="517" max="755" width="9.140625" style="2" customWidth="1"/>
    <col min="756" max="756" width="75.851562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9.140625" style="2" hidden="1" customWidth="1"/>
    <col min="765" max="765" width="14.28125" style="2" customWidth="1"/>
    <col min="766" max="771" width="9.140625" style="2" hidden="1" customWidth="1"/>
    <col min="772" max="772" width="10.140625" style="2" bestFit="1" customWidth="1"/>
    <col min="773" max="1011" width="9.140625" style="2" customWidth="1"/>
    <col min="1012" max="1012" width="75.851562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9.140625" style="2" hidden="1" customWidth="1"/>
    <col min="1021" max="1021" width="14.28125" style="2" customWidth="1"/>
    <col min="1022" max="1027" width="9.140625" style="2" hidden="1" customWidth="1"/>
    <col min="1028" max="1028" width="10.140625" style="2" bestFit="1" customWidth="1"/>
    <col min="1029" max="1267" width="9.140625" style="2" customWidth="1"/>
    <col min="1268" max="1268" width="75.851562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9.140625" style="2" hidden="1" customWidth="1"/>
    <col min="1277" max="1277" width="14.28125" style="2" customWidth="1"/>
    <col min="1278" max="1283" width="9.140625" style="2" hidden="1" customWidth="1"/>
    <col min="1284" max="1284" width="10.140625" style="2" bestFit="1" customWidth="1"/>
    <col min="1285" max="1523" width="9.140625" style="2" customWidth="1"/>
    <col min="1524" max="1524" width="75.851562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9.140625" style="2" hidden="1" customWidth="1"/>
    <col min="1533" max="1533" width="14.28125" style="2" customWidth="1"/>
    <col min="1534" max="1539" width="9.140625" style="2" hidden="1" customWidth="1"/>
    <col min="1540" max="1540" width="10.140625" style="2" bestFit="1" customWidth="1"/>
    <col min="1541" max="1779" width="9.140625" style="2" customWidth="1"/>
    <col min="1780" max="1780" width="75.851562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9.140625" style="2" hidden="1" customWidth="1"/>
    <col min="1789" max="1789" width="14.28125" style="2" customWidth="1"/>
    <col min="1790" max="1795" width="9.140625" style="2" hidden="1" customWidth="1"/>
    <col min="1796" max="1796" width="10.140625" style="2" bestFit="1" customWidth="1"/>
    <col min="1797" max="2035" width="9.140625" style="2" customWidth="1"/>
    <col min="2036" max="2036" width="75.851562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9.140625" style="2" hidden="1" customWidth="1"/>
    <col min="2045" max="2045" width="14.28125" style="2" customWidth="1"/>
    <col min="2046" max="2051" width="9.140625" style="2" hidden="1" customWidth="1"/>
    <col min="2052" max="2052" width="10.140625" style="2" bestFit="1" customWidth="1"/>
    <col min="2053" max="2291" width="9.140625" style="2" customWidth="1"/>
    <col min="2292" max="2292" width="75.851562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9.140625" style="2" hidden="1" customWidth="1"/>
    <col min="2301" max="2301" width="14.28125" style="2" customWidth="1"/>
    <col min="2302" max="2307" width="9.140625" style="2" hidden="1" customWidth="1"/>
    <col min="2308" max="2308" width="10.140625" style="2" bestFit="1" customWidth="1"/>
    <col min="2309" max="2547" width="9.140625" style="2" customWidth="1"/>
    <col min="2548" max="2548" width="75.851562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9.140625" style="2" hidden="1" customWidth="1"/>
    <col min="2557" max="2557" width="14.28125" style="2" customWidth="1"/>
    <col min="2558" max="2563" width="9.140625" style="2" hidden="1" customWidth="1"/>
    <col min="2564" max="2564" width="10.140625" style="2" bestFit="1" customWidth="1"/>
    <col min="2565" max="2803" width="9.140625" style="2" customWidth="1"/>
    <col min="2804" max="2804" width="75.851562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9.140625" style="2" hidden="1" customWidth="1"/>
    <col min="2813" max="2813" width="14.28125" style="2" customWidth="1"/>
    <col min="2814" max="2819" width="9.140625" style="2" hidden="1" customWidth="1"/>
    <col min="2820" max="2820" width="10.140625" style="2" bestFit="1" customWidth="1"/>
    <col min="2821" max="3059" width="9.140625" style="2" customWidth="1"/>
    <col min="3060" max="3060" width="75.851562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9.140625" style="2" hidden="1" customWidth="1"/>
    <col min="3069" max="3069" width="14.28125" style="2" customWidth="1"/>
    <col min="3070" max="3075" width="9.140625" style="2" hidden="1" customWidth="1"/>
    <col min="3076" max="3076" width="10.140625" style="2" bestFit="1" customWidth="1"/>
    <col min="3077" max="3315" width="9.140625" style="2" customWidth="1"/>
    <col min="3316" max="3316" width="75.851562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9.140625" style="2" hidden="1" customWidth="1"/>
    <col min="3325" max="3325" width="14.28125" style="2" customWidth="1"/>
    <col min="3326" max="3331" width="9.140625" style="2" hidden="1" customWidth="1"/>
    <col min="3332" max="3332" width="10.140625" style="2" bestFit="1" customWidth="1"/>
    <col min="3333" max="3571" width="9.140625" style="2" customWidth="1"/>
    <col min="3572" max="3572" width="75.851562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9.140625" style="2" hidden="1" customWidth="1"/>
    <col min="3581" max="3581" width="14.28125" style="2" customWidth="1"/>
    <col min="3582" max="3587" width="9.140625" style="2" hidden="1" customWidth="1"/>
    <col min="3588" max="3588" width="10.140625" style="2" bestFit="1" customWidth="1"/>
    <col min="3589" max="3827" width="9.140625" style="2" customWidth="1"/>
    <col min="3828" max="3828" width="75.851562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9.140625" style="2" hidden="1" customWidth="1"/>
    <col min="3837" max="3837" width="14.28125" style="2" customWidth="1"/>
    <col min="3838" max="3843" width="9.140625" style="2" hidden="1" customWidth="1"/>
    <col min="3844" max="3844" width="10.140625" style="2" bestFit="1" customWidth="1"/>
    <col min="3845" max="4083" width="9.140625" style="2" customWidth="1"/>
    <col min="4084" max="4084" width="75.851562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9.140625" style="2" hidden="1" customWidth="1"/>
    <col min="4093" max="4093" width="14.28125" style="2" customWidth="1"/>
    <col min="4094" max="4099" width="9.140625" style="2" hidden="1" customWidth="1"/>
    <col min="4100" max="4100" width="10.140625" style="2" bestFit="1" customWidth="1"/>
    <col min="4101" max="4339" width="9.140625" style="2" customWidth="1"/>
    <col min="4340" max="4340" width="75.851562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9.140625" style="2" hidden="1" customWidth="1"/>
    <col min="4349" max="4349" width="14.28125" style="2" customWidth="1"/>
    <col min="4350" max="4355" width="9.140625" style="2" hidden="1" customWidth="1"/>
    <col min="4356" max="4356" width="10.140625" style="2" bestFit="1" customWidth="1"/>
    <col min="4357" max="4595" width="9.140625" style="2" customWidth="1"/>
    <col min="4596" max="4596" width="75.851562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9.140625" style="2" hidden="1" customWidth="1"/>
    <col min="4605" max="4605" width="14.28125" style="2" customWidth="1"/>
    <col min="4606" max="4611" width="9.140625" style="2" hidden="1" customWidth="1"/>
    <col min="4612" max="4612" width="10.140625" style="2" bestFit="1" customWidth="1"/>
    <col min="4613" max="4851" width="9.140625" style="2" customWidth="1"/>
    <col min="4852" max="4852" width="75.851562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9.140625" style="2" hidden="1" customWidth="1"/>
    <col min="4861" max="4861" width="14.28125" style="2" customWidth="1"/>
    <col min="4862" max="4867" width="9.140625" style="2" hidden="1" customWidth="1"/>
    <col min="4868" max="4868" width="10.140625" style="2" bestFit="1" customWidth="1"/>
    <col min="4869" max="5107" width="9.140625" style="2" customWidth="1"/>
    <col min="5108" max="5108" width="75.851562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9.140625" style="2" hidden="1" customWidth="1"/>
    <col min="5117" max="5117" width="14.28125" style="2" customWidth="1"/>
    <col min="5118" max="5123" width="9.140625" style="2" hidden="1" customWidth="1"/>
    <col min="5124" max="5124" width="10.140625" style="2" bestFit="1" customWidth="1"/>
    <col min="5125" max="5363" width="9.140625" style="2" customWidth="1"/>
    <col min="5364" max="5364" width="75.851562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9.140625" style="2" hidden="1" customWidth="1"/>
    <col min="5373" max="5373" width="14.28125" style="2" customWidth="1"/>
    <col min="5374" max="5379" width="9.140625" style="2" hidden="1" customWidth="1"/>
    <col min="5380" max="5380" width="10.140625" style="2" bestFit="1" customWidth="1"/>
    <col min="5381" max="5619" width="9.140625" style="2" customWidth="1"/>
    <col min="5620" max="5620" width="75.851562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9.140625" style="2" hidden="1" customWidth="1"/>
    <col min="5629" max="5629" width="14.28125" style="2" customWidth="1"/>
    <col min="5630" max="5635" width="9.140625" style="2" hidden="1" customWidth="1"/>
    <col min="5636" max="5636" width="10.140625" style="2" bestFit="1" customWidth="1"/>
    <col min="5637" max="5875" width="9.140625" style="2" customWidth="1"/>
    <col min="5876" max="5876" width="75.851562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9.140625" style="2" hidden="1" customWidth="1"/>
    <col min="5885" max="5885" width="14.28125" style="2" customWidth="1"/>
    <col min="5886" max="5891" width="9.140625" style="2" hidden="1" customWidth="1"/>
    <col min="5892" max="5892" width="10.140625" style="2" bestFit="1" customWidth="1"/>
    <col min="5893" max="6131" width="9.140625" style="2" customWidth="1"/>
    <col min="6132" max="6132" width="75.851562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9.140625" style="2" hidden="1" customWidth="1"/>
    <col min="6141" max="6141" width="14.28125" style="2" customWidth="1"/>
    <col min="6142" max="6147" width="9.140625" style="2" hidden="1" customWidth="1"/>
    <col min="6148" max="6148" width="10.140625" style="2" bestFit="1" customWidth="1"/>
    <col min="6149" max="6387" width="9.140625" style="2" customWidth="1"/>
    <col min="6388" max="6388" width="75.851562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9.140625" style="2" hidden="1" customWidth="1"/>
    <col min="6397" max="6397" width="14.28125" style="2" customWidth="1"/>
    <col min="6398" max="6403" width="9.140625" style="2" hidden="1" customWidth="1"/>
    <col min="6404" max="6404" width="10.140625" style="2" bestFit="1" customWidth="1"/>
    <col min="6405" max="6643" width="9.140625" style="2" customWidth="1"/>
    <col min="6644" max="6644" width="75.851562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9.140625" style="2" hidden="1" customWidth="1"/>
    <col min="6653" max="6653" width="14.28125" style="2" customWidth="1"/>
    <col min="6654" max="6659" width="9.140625" style="2" hidden="1" customWidth="1"/>
    <col min="6660" max="6660" width="10.140625" style="2" bestFit="1" customWidth="1"/>
    <col min="6661" max="6899" width="9.140625" style="2" customWidth="1"/>
    <col min="6900" max="6900" width="75.851562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9.140625" style="2" hidden="1" customWidth="1"/>
    <col min="6909" max="6909" width="14.28125" style="2" customWidth="1"/>
    <col min="6910" max="6915" width="9.140625" style="2" hidden="1" customWidth="1"/>
    <col min="6916" max="6916" width="10.140625" style="2" bestFit="1" customWidth="1"/>
    <col min="6917" max="7155" width="9.140625" style="2" customWidth="1"/>
    <col min="7156" max="7156" width="75.851562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9.140625" style="2" hidden="1" customWidth="1"/>
    <col min="7165" max="7165" width="14.28125" style="2" customWidth="1"/>
    <col min="7166" max="7171" width="9.140625" style="2" hidden="1" customWidth="1"/>
    <col min="7172" max="7172" width="10.140625" style="2" bestFit="1" customWidth="1"/>
    <col min="7173" max="7411" width="9.140625" style="2" customWidth="1"/>
    <col min="7412" max="7412" width="75.851562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9.140625" style="2" hidden="1" customWidth="1"/>
    <col min="7421" max="7421" width="14.28125" style="2" customWidth="1"/>
    <col min="7422" max="7427" width="9.140625" style="2" hidden="1" customWidth="1"/>
    <col min="7428" max="7428" width="10.140625" style="2" bestFit="1" customWidth="1"/>
    <col min="7429" max="7667" width="9.140625" style="2" customWidth="1"/>
    <col min="7668" max="7668" width="75.851562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9.140625" style="2" hidden="1" customWidth="1"/>
    <col min="7677" max="7677" width="14.28125" style="2" customWidth="1"/>
    <col min="7678" max="7683" width="9.140625" style="2" hidden="1" customWidth="1"/>
    <col min="7684" max="7684" width="10.140625" style="2" bestFit="1" customWidth="1"/>
    <col min="7685" max="7923" width="9.140625" style="2" customWidth="1"/>
    <col min="7924" max="7924" width="75.851562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9.140625" style="2" hidden="1" customWidth="1"/>
    <col min="7933" max="7933" width="14.28125" style="2" customWidth="1"/>
    <col min="7934" max="7939" width="9.140625" style="2" hidden="1" customWidth="1"/>
    <col min="7940" max="7940" width="10.140625" style="2" bestFit="1" customWidth="1"/>
    <col min="7941" max="8179" width="9.140625" style="2" customWidth="1"/>
    <col min="8180" max="8180" width="75.851562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9.140625" style="2" hidden="1" customWidth="1"/>
    <col min="8189" max="8189" width="14.28125" style="2" customWidth="1"/>
    <col min="8190" max="8195" width="9.140625" style="2" hidden="1" customWidth="1"/>
    <col min="8196" max="8196" width="10.140625" style="2" bestFit="1" customWidth="1"/>
    <col min="8197" max="8435" width="9.140625" style="2" customWidth="1"/>
    <col min="8436" max="8436" width="75.851562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9.140625" style="2" hidden="1" customWidth="1"/>
    <col min="8445" max="8445" width="14.28125" style="2" customWidth="1"/>
    <col min="8446" max="8451" width="9.140625" style="2" hidden="1" customWidth="1"/>
    <col min="8452" max="8452" width="10.140625" style="2" bestFit="1" customWidth="1"/>
    <col min="8453" max="8691" width="9.140625" style="2" customWidth="1"/>
    <col min="8692" max="8692" width="75.851562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9.140625" style="2" hidden="1" customWidth="1"/>
    <col min="8701" max="8701" width="14.28125" style="2" customWidth="1"/>
    <col min="8702" max="8707" width="9.140625" style="2" hidden="1" customWidth="1"/>
    <col min="8708" max="8708" width="10.140625" style="2" bestFit="1" customWidth="1"/>
    <col min="8709" max="8947" width="9.140625" style="2" customWidth="1"/>
    <col min="8948" max="8948" width="75.851562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9.140625" style="2" hidden="1" customWidth="1"/>
    <col min="8957" max="8957" width="14.28125" style="2" customWidth="1"/>
    <col min="8958" max="8963" width="9.140625" style="2" hidden="1" customWidth="1"/>
    <col min="8964" max="8964" width="10.140625" style="2" bestFit="1" customWidth="1"/>
    <col min="8965" max="9203" width="9.140625" style="2" customWidth="1"/>
    <col min="9204" max="9204" width="75.851562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9.140625" style="2" hidden="1" customWidth="1"/>
    <col min="9213" max="9213" width="14.28125" style="2" customWidth="1"/>
    <col min="9214" max="9219" width="9.140625" style="2" hidden="1" customWidth="1"/>
    <col min="9220" max="9220" width="10.140625" style="2" bestFit="1" customWidth="1"/>
    <col min="9221" max="9459" width="9.140625" style="2" customWidth="1"/>
    <col min="9460" max="9460" width="75.851562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9.140625" style="2" hidden="1" customWidth="1"/>
    <col min="9469" max="9469" width="14.28125" style="2" customWidth="1"/>
    <col min="9470" max="9475" width="9.140625" style="2" hidden="1" customWidth="1"/>
    <col min="9476" max="9476" width="10.140625" style="2" bestFit="1" customWidth="1"/>
    <col min="9477" max="9715" width="9.140625" style="2" customWidth="1"/>
    <col min="9716" max="9716" width="75.851562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9.140625" style="2" hidden="1" customWidth="1"/>
    <col min="9725" max="9725" width="14.28125" style="2" customWidth="1"/>
    <col min="9726" max="9731" width="9.140625" style="2" hidden="1" customWidth="1"/>
    <col min="9732" max="9732" width="10.140625" style="2" bestFit="1" customWidth="1"/>
    <col min="9733" max="9971" width="9.140625" style="2" customWidth="1"/>
    <col min="9972" max="9972" width="75.851562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9.140625" style="2" hidden="1" customWidth="1"/>
    <col min="9981" max="9981" width="14.28125" style="2" customWidth="1"/>
    <col min="9982" max="9987" width="9.140625" style="2" hidden="1" customWidth="1"/>
    <col min="9988" max="9988" width="10.140625" style="2" bestFit="1" customWidth="1"/>
    <col min="9989" max="10227" width="9.140625" style="2" customWidth="1"/>
    <col min="10228" max="10228" width="75.851562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9.140625" style="2" hidden="1" customWidth="1"/>
    <col min="10237" max="10237" width="14.28125" style="2" customWidth="1"/>
    <col min="10238" max="10243" width="9.140625" style="2" hidden="1" customWidth="1"/>
    <col min="10244" max="10244" width="10.140625" style="2" bestFit="1" customWidth="1"/>
    <col min="10245" max="10483" width="9.140625" style="2" customWidth="1"/>
    <col min="10484" max="10484" width="75.851562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9.140625" style="2" hidden="1" customWidth="1"/>
    <col min="10493" max="10493" width="14.28125" style="2" customWidth="1"/>
    <col min="10494" max="10499" width="9.140625" style="2" hidden="1" customWidth="1"/>
    <col min="10500" max="10500" width="10.140625" style="2" bestFit="1" customWidth="1"/>
    <col min="10501" max="10739" width="9.140625" style="2" customWidth="1"/>
    <col min="10740" max="10740" width="75.851562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9.140625" style="2" hidden="1" customWidth="1"/>
    <col min="10749" max="10749" width="14.28125" style="2" customWidth="1"/>
    <col min="10750" max="10755" width="9.140625" style="2" hidden="1" customWidth="1"/>
    <col min="10756" max="10756" width="10.140625" style="2" bestFit="1" customWidth="1"/>
    <col min="10757" max="10995" width="9.140625" style="2" customWidth="1"/>
    <col min="10996" max="10996" width="75.851562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9.140625" style="2" hidden="1" customWidth="1"/>
    <col min="11005" max="11005" width="14.28125" style="2" customWidth="1"/>
    <col min="11006" max="11011" width="9.140625" style="2" hidden="1" customWidth="1"/>
    <col min="11012" max="11012" width="10.140625" style="2" bestFit="1" customWidth="1"/>
    <col min="11013" max="11251" width="9.140625" style="2" customWidth="1"/>
    <col min="11252" max="11252" width="75.851562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9.140625" style="2" hidden="1" customWidth="1"/>
    <col min="11261" max="11261" width="14.28125" style="2" customWidth="1"/>
    <col min="11262" max="11267" width="9.140625" style="2" hidden="1" customWidth="1"/>
    <col min="11268" max="11268" width="10.140625" style="2" bestFit="1" customWidth="1"/>
    <col min="11269" max="11507" width="9.140625" style="2" customWidth="1"/>
    <col min="11508" max="11508" width="75.851562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9.140625" style="2" hidden="1" customWidth="1"/>
    <col min="11517" max="11517" width="14.28125" style="2" customWidth="1"/>
    <col min="11518" max="11523" width="9.140625" style="2" hidden="1" customWidth="1"/>
    <col min="11524" max="11524" width="10.140625" style="2" bestFit="1" customWidth="1"/>
    <col min="11525" max="11763" width="9.140625" style="2" customWidth="1"/>
    <col min="11764" max="11764" width="75.851562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9.140625" style="2" hidden="1" customWidth="1"/>
    <col min="11773" max="11773" width="14.28125" style="2" customWidth="1"/>
    <col min="11774" max="11779" width="9.140625" style="2" hidden="1" customWidth="1"/>
    <col min="11780" max="11780" width="10.140625" style="2" bestFit="1" customWidth="1"/>
    <col min="11781" max="12019" width="9.140625" style="2" customWidth="1"/>
    <col min="12020" max="12020" width="75.851562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9.140625" style="2" hidden="1" customWidth="1"/>
    <col min="12029" max="12029" width="14.28125" style="2" customWidth="1"/>
    <col min="12030" max="12035" width="9.140625" style="2" hidden="1" customWidth="1"/>
    <col min="12036" max="12036" width="10.140625" style="2" bestFit="1" customWidth="1"/>
    <col min="12037" max="12275" width="9.140625" style="2" customWidth="1"/>
    <col min="12276" max="12276" width="75.851562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9.140625" style="2" hidden="1" customWidth="1"/>
    <col min="12285" max="12285" width="14.28125" style="2" customWidth="1"/>
    <col min="12286" max="12291" width="9.140625" style="2" hidden="1" customWidth="1"/>
    <col min="12292" max="12292" width="10.140625" style="2" bestFit="1" customWidth="1"/>
    <col min="12293" max="12531" width="9.140625" style="2" customWidth="1"/>
    <col min="12532" max="12532" width="75.851562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9.140625" style="2" hidden="1" customWidth="1"/>
    <col min="12541" max="12541" width="14.28125" style="2" customWidth="1"/>
    <col min="12542" max="12547" width="9.140625" style="2" hidden="1" customWidth="1"/>
    <col min="12548" max="12548" width="10.140625" style="2" bestFit="1" customWidth="1"/>
    <col min="12549" max="12787" width="9.140625" style="2" customWidth="1"/>
    <col min="12788" max="12788" width="75.851562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9.140625" style="2" hidden="1" customWidth="1"/>
    <col min="12797" max="12797" width="14.28125" style="2" customWidth="1"/>
    <col min="12798" max="12803" width="9.140625" style="2" hidden="1" customWidth="1"/>
    <col min="12804" max="12804" width="10.140625" style="2" bestFit="1" customWidth="1"/>
    <col min="12805" max="13043" width="9.140625" style="2" customWidth="1"/>
    <col min="13044" max="13044" width="75.851562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9.140625" style="2" hidden="1" customWidth="1"/>
    <col min="13053" max="13053" width="14.28125" style="2" customWidth="1"/>
    <col min="13054" max="13059" width="9.140625" style="2" hidden="1" customWidth="1"/>
    <col min="13060" max="13060" width="10.140625" style="2" bestFit="1" customWidth="1"/>
    <col min="13061" max="13299" width="9.140625" style="2" customWidth="1"/>
    <col min="13300" max="13300" width="75.851562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9.140625" style="2" hidden="1" customWidth="1"/>
    <col min="13309" max="13309" width="14.28125" style="2" customWidth="1"/>
    <col min="13310" max="13315" width="9.140625" style="2" hidden="1" customWidth="1"/>
    <col min="13316" max="13316" width="10.140625" style="2" bestFit="1" customWidth="1"/>
    <col min="13317" max="13555" width="9.140625" style="2" customWidth="1"/>
    <col min="13556" max="13556" width="75.851562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9.140625" style="2" hidden="1" customWidth="1"/>
    <col min="13565" max="13565" width="14.28125" style="2" customWidth="1"/>
    <col min="13566" max="13571" width="9.140625" style="2" hidden="1" customWidth="1"/>
    <col min="13572" max="13572" width="10.140625" style="2" bestFit="1" customWidth="1"/>
    <col min="13573" max="13811" width="9.140625" style="2" customWidth="1"/>
    <col min="13812" max="13812" width="75.851562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9.140625" style="2" hidden="1" customWidth="1"/>
    <col min="13821" max="13821" width="14.28125" style="2" customWidth="1"/>
    <col min="13822" max="13827" width="9.140625" style="2" hidden="1" customWidth="1"/>
    <col min="13828" max="13828" width="10.140625" style="2" bestFit="1" customWidth="1"/>
    <col min="13829" max="14067" width="9.140625" style="2" customWidth="1"/>
    <col min="14068" max="14068" width="75.851562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9.140625" style="2" hidden="1" customWidth="1"/>
    <col min="14077" max="14077" width="14.28125" style="2" customWidth="1"/>
    <col min="14078" max="14083" width="9.140625" style="2" hidden="1" customWidth="1"/>
    <col min="14084" max="14084" width="10.140625" style="2" bestFit="1" customWidth="1"/>
    <col min="14085" max="14323" width="9.140625" style="2" customWidth="1"/>
    <col min="14324" max="14324" width="75.851562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9.140625" style="2" hidden="1" customWidth="1"/>
    <col min="14333" max="14333" width="14.28125" style="2" customWidth="1"/>
    <col min="14334" max="14339" width="9.140625" style="2" hidden="1" customWidth="1"/>
    <col min="14340" max="14340" width="10.140625" style="2" bestFit="1" customWidth="1"/>
    <col min="14341" max="14579" width="9.140625" style="2" customWidth="1"/>
    <col min="14580" max="14580" width="75.851562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9.140625" style="2" hidden="1" customWidth="1"/>
    <col min="14589" max="14589" width="14.28125" style="2" customWidth="1"/>
    <col min="14590" max="14595" width="9.140625" style="2" hidden="1" customWidth="1"/>
    <col min="14596" max="14596" width="10.140625" style="2" bestFit="1" customWidth="1"/>
    <col min="14597" max="14835" width="9.140625" style="2" customWidth="1"/>
    <col min="14836" max="14836" width="75.851562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9.140625" style="2" hidden="1" customWidth="1"/>
    <col min="14845" max="14845" width="14.28125" style="2" customWidth="1"/>
    <col min="14846" max="14851" width="9.140625" style="2" hidden="1" customWidth="1"/>
    <col min="14852" max="14852" width="10.140625" style="2" bestFit="1" customWidth="1"/>
    <col min="14853" max="15091" width="9.140625" style="2" customWidth="1"/>
    <col min="15092" max="15092" width="75.851562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9.140625" style="2" hidden="1" customWidth="1"/>
    <col min="15101" max="15101" width="14.28125" style="2" customWidth="1"/>
    <col min="15102" max="15107" width="9.140625" style="2" hidden="1" customWidth="1"/>
    <col min="15108" max="15108" width="10.140625" style="2" bestFit="1" customWidth="1"/>
    <col min="15109" max="15347" width="9.140625" style="2" customWidth="1"/>
    <col min="15348" max="15348" width="75.851562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9.140625" style="2" hidden="1" customWidth="1"/>
    <col min="15357" max="15357" width="14.28125" style="2" customWidth="1"/>
    <col min="15358" max="15363" width="9.140625" style="2" hidden="1" customWidth="1"/>
    <col min="15364" max="15364" width="10.140625" style="2" bestFit="1" customWidth="1"/>
    <col min="15365" max="15603" width="9.140625" style="2" customWidth="1"/>
    <col min="15604" max="15604" width="75.851562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9.140625" style="2" hidden="1" customWidth="1"/>
    <col min="15613" max="15613" width="14.28125" style="2" customWidth="1"/>
    <col min="15614" max="15619" width="9.140625" style="2" hidden="1" customWidth="1"/>
    <col min="15620" max="15620" width="10.140625" style="2" bestFit="1" customWidth="1"/>
    <col min="15621" max="15859" width="9.140625" style="2" customWidth="1"/>
    <col min="15860" max="15860" width="75.851562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9.140625" style="2" hidden="1" customWidth="1"/>
    <col min="15869" max="15869" width="14.28125" style="2" customWidth="1"/>
    <col min="15870" max="15875" width="9.140625" style="2" hidden="1" customWidth="1"/>
    <col min="15876" max="15876" width="10.140625" style="2" bestFit="1" customWidth="1"/>
    <col min="15877" max="16115" width="9.140625" style="2" customWidth="1"/>
    <col min="16116" max="16116" width="75.851562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9.140625" style="2" hidden="1" customWidth="1"/>
    <col min="16125" max="16125" width="14.28125" style="2" customWidth="1"/>
    <col min="16126" max="16131" width="9.140625" style="2" hidden="1" customWidth="1"/>
    <col min="16132" max="16132" width="10.140625" style="2" bestFit="1" customWidth="1"/>
    <col min="16133" max="16384" width="9.140625" style="2" customWidth="1"/>
  </cols>
  <sheetData>
    <row r="1" ht="15">
      <c r="F1" s="105" t="s">
        <v>490</v>
      </c>
    </row>
    <row r="2" ht="15">
      <c r="F2" s="107" t="s">
        <v>499</v>
      </c>
    </row>
    <row r="3" ht="15">
      <c r="F3" s="107" t="s">
        <v>498</v>
      </c>
    </row>
    <row r="4" ht="15">
      <c r="F4" s="81"/>
    </row>
    <row r="5" spans="6:7" ht="15">
      <c r="F5" s="79" t="s">
        <v>414</v>
      </c>
      <c r="G5" s="9"/>
    </row>
    <row r="6" spans="6:8" ht="15">
      <c r="F6" s="104" t="s">
        <v>472</v>
      </c>
      <c r="G6" s="8"/>
      <c r="H6" s="8"/>
    </row>
    <row r="7" spans="6:8" ht="15">
      <c r="F7" s="104" t="s">
        <v>471</v>
      </c>
      <c r="G7" s="8"/>
      <c r="H7" s="8"/>
    </row>
    <row r="8" spans="4:6" ht="15">
      <c r="D8" s="16"/>
      <c r="E8" s="16"/>
      <c r="F8" s="104" t="s">
        <v>473</v>
      </c>
    </row>
    <row r="9" spans="1:6" s="1" customFormat="1" ht="15">
      <c r="A9" s="142" t="s">
        <v>342</v>
      </c>
      <c r="B9" s="142"/>
      <c r="C9" s="142"/>
      <c r="D9" s="142"/>
      <c r="E9" s="142"/>
      <c r="F9" s="142"/>
    </row>
    <row r="10" spans="1:6" s="1" customFormat="1" ht="36" customHeight="1">
      <c r="A10" s="140" t="s">
        <v>431</v>
      </c>
      <c r="B10" s="140"/>
      <c r="C10" s="140"/>
      <c r="D10" s="140"/>
      <c r="E10" s="140"/>
      <c r="F10" s="140"/>
    </row>
    <row r="11" spans="1:6" s="1" customFormat="1" ht="15">
      <c r="A11" s="39"/>
      <c r="B11" s="78"/>
      <c r="C11" s="78"/>
      <c r="D11" s="78"/>
      <c r="E11" s="78"/>
      <c r="F11" s="41" t="s">
        <v>336</v>
      </c>
    </row>
    <row r="12" spans="1:6" ht="28.5" customHeight="1">
      <c r="A12" s="42" t="s">
        <v>0</v>
      </c>
      <c r="B12" s="43" t="s">
        <v>1</v>
      </c>
      <c r="C12" s="43" t="s">
        <v>2</v>
      </c>
      <c r="D12" s="43" t="s">
        <v>3</v>
      </c>
      <c r="E12" s="43" t="s">
        <v>4</v>
      </c>
      <c r="F12" s="44" t="s">
        <v>294</v>
      </c>
    </row>
    <row r="13" spans="1:7" s="3" customFormat="1" ht="40.5" customHeight="1">
      <c r="A13" s="45" t="s">
        <v>5</v>
      </c>
      <c r="B13" s="46" t="s">
        <v>6</v>
      </c>
      <c r="C13" s="46" t="s">
        <v>7</v>
      </c>
      <c r="D13" s="46" t="s">
        <v>163</v>
      </c>
      <c r="E13" s="46" t="s">
        <v>8</v>
      </c>
      <c r="F13" s="89">
        <f>F14+F39+F33</f>
        <v>22684.75</v>
      </c>
      <c r="G13" s="7">
        <f>F14+F42</f>
        <v>8203.856</v>
      </c>
    </row>
    <row r="14" spans="1:6" ht="15" outlineLevel="1">
      <c r="A14" s="47" t="s">
        <v>9</v>
      </c>
      <c r="B14" s="48" t="s">
        <v>6</v>
      </c>
      <c r="C14" s="48" t="s">
        <v>10</v>
      </c>
      <c r="D14" s="48" t="s">
        <v>163</v>
      </c>
      <c r="E14" s="48" t="s">
        <v>8</v>
      </c>
      <c r="F14" s="90">
        <f>F15+F24</f>
        <v>5327.249999999999</v>
      </c>
    </row>
    <row r="15" spans="1:6" ht="37.5" customHeight="1" outlineLevel="2">
      <c r="A15" s="47" t="s">
        <v>11</v>
      </c>
      <c r="B15" s="48" t="s">
        <v>6</v>
      </c>
      <c r="C15" s="48" t="s">
        <v>12</v>
      </c>
      <c r="D15" s="48" t="s">
        <v>163</v>
      </c>
      <c r="E15" s="48" t="s">
        <v>8</v>
      </c>
      <c r="F15" s="90">
        <f>F16</f>
        <v>4904.249999999999</v>
      </c>
    </row>
    <row r="16" spans="1:6" ht="20.25" customHeight="1" outlineLevel="4">
      <c r="A16" s="47" t="s">
        <v>178</v>
      </c>
      <c r="B16" s="48" t="s">
        <v>6</v>
      </c>
      <c r="C16" s="48" t="s">
        <v>12</v>
      </c>
      <c r="D16" s="48" t="s">
        <v>164</v>
      </c>
      <c r="E16" s="48" t="s">
        <v>8</v>
      </c>
      <c r="F16" s="90">
        <f>F17</f>
        <v>4904.249999999999</v>
      </c>
    </row>
    <row r="17" spans="1:6" ht="39" customHeight="1" outlineLevel="5">
      <c r="A17" s="47" t="s">
        <v>13</v>
      </c>
      <c r="B17" s="48" t="s">
        <v>6</v>
      </c>
      <c r="C17" s="48" t="s">
        <v>12</v>
      </c>
      <c r="D17" s="48" t="s">
        <v>165</v>
      </c>
      <c r="E17" s="48" t="s">
        <v>8</v>
      </c>
      <c r="F17" s="90">
        <f>F18+F20+F22</f>
        <v>4904.249999999999</v>
      </c>
    </row>
    <row r="18" spans="1:6" ht="57.75" customHeight="1" outlineLevel="6">
      <c r="A18" s="47" t="s">
        <v>14</v>
      </c>
      <c r="B18" s="48" t="s">
        <v>6</v>
      </c>
      <c r="C18" s="48" t="s">
        <v>12</v>
      </c>
      <c r="D18" s="48" t="s">
        <v>165</v>
      </c>
      <c r="E18" s="48" t="s">
        <v>15</v>
      </c>
      <c r="F18" s="90">
        <f>F19</f>
        <v>4769.849999999999</v>
      </c>
    </row>
    <row r="19" spans="1:6" ht="21.75" customHeight="1" outlineLevel="7">
      <c r="A19" s="47" t="s">
        <v>16</v>
      </c>
      <c r="B19" s="48" t="s">
        <v>6</v>
      </c>
      <c r="C19" s="48" t="s">
        <v>12</v>
      </c>
      <c r="D19" s="48" t="s">
        <v>165</v>
      </c>
      <c r="E19" s="48" t="s">
        <v>17</v>
      </c>
      <c r="F19" s="91">
        <f>4598.24+171.61</f>
        <v>4769.849999999999</v>
      </c>
    </row>
    <row r="20" spans="1:6" ht="21.75" customHeight="1" outlineLevel="6">
      <c r="A20" s="47" t="s">
        <v>18</v>
      </c>
      <c r="B20" s="48" t="s">
        <v>6</v>
      </c>
      <c r="C20" s="48" t="s">
        <v>12</v>
      </c>
      <c r="D20" s="48" t="s">
        <v>165</v>
      </c>
      <c r="E20" s="48" t="s">
        <v>19</v>
      </c>
      <c r="F20" s="90">
        <f>F21</f>
        <v>132.4</v>
      </c>
    </row>
    <row r="21" spans="1:6" ht="37.5" outlineLevel="7">
      <c r="A21" s="47" t="s">
        <v>20</v>
      </c>
      <c r="B21" s="48" t="s">
        <v>6</v>
      </c>
      <c r="C21" s="48" t="s">
        <v>12</v>
      </c>
      <c r="D21" s="48" t="s">
        <v>165</v>
      </c>
      <c r="E21" s="48" t="s">
        <v>21</v>
      </c>
      <c r="F21" s="92">
        <v>132.4</v>
      </c>
    </row>
    <row r="22" spans="1:6" ht="15" outlineLevel="6">
      <c r="A22" s="47" t="s">
        <v>22</v>
      </c>
      <c r="B22" s="48" t="s">
        <v>6</v>
      </c>
      <c r="C22" s="48" t="s">
        <v>12</v>
      </c>
      <c r="D22" s="48" t="s">
        <v>165</v>
      </c>
      <c r="E22" s="48" t="s">
        <v>23</v>
      </c>
      <c r="F22" s="90">
        <f>F23</f>
        <v>2</v>
      </c>
    </row>
    <row r="23" spans="1:6" ht="15" outlineLevel="7">
      <c r="A23" s="47" t="s">
        <v>24</v>
      </c>
      <c r="B23" s="48" t="s">
        <v>6</v>
      </c>
      <c r="C23" s="48" t="s">
        <v>12</v>
      </c>
      <c r="D23" s="48" t="s">
        <v>165</v>
      </c>
      <c r="E23" s="48" t="s">
        <v>25</v>
      </c>
      <c r="F23" s="92">
        <v>2</v>
      </c>
    </row>
    <row r="24" spans="1:6" ht="15" outlineLevel="2">
      <c r="A24" s="47" t="s">
        <v>26</v>
      </c>
      <c r="B24" s="48" t="s">
        <v>6</v>
      </c>
      <c r="C24" s="48" t="s">
        <v>27</v>
      </c>
      <c r="D24" s="48" t="s">
        <v>163</v>
      </c>
      <c r="E24" s="48" t="s">
        <v>8</v>
      </c>
      <c r="F24" s="90">
        <f>F25</f>
        <v>423</v>
      </c>
    </row>
    <row r="25" spans="1:6" ht="39.75" customHeight="1" outlineLevel="3">
      <c r="A25" s="47" t="s">
        <v>380</v>
      </c>
      <c r="B25" s="48" t="s">
        <v>6</v>
      </c>
      <c r="C25" s="48" t="s">
        <v>27</v>
      </c>
      <c r="D25" s="48" t="s">
        <v>166</v>
      </c>
      <c r="E25" s="48" t="s">
        <v>8</v>
      </c>
      <c r="F25" s="90">
        <f>F26</f>
        <v>423</v>
      </c>
    </row>
    <row r="26" spans="1:6" ht="17.25" customHeight="1" outlineLevel="4">
      <c r="A26" s="47" t="s">
        <v>381</v>
      </c>
      <c r="B26" s="48" t="s">
        <v>6</v>
      </c>
      <c r="C26" s="48" t="s">
        <v>27</v>
      </c>
      <c r="D26" s="48" t="s">
        <v>167</v>
      </c>
      <c r="E26" s="48" t="s">
        <v>8</v>
      </c>
      <c r="F26" s="90">
        <f>F27+F30</f>
        <v>423</v>
      </c>
    </row>
    <row r="27" spans="1:6" ht="37.5" customHeight="1" outlineLevel="5">
      <c r="A27" s="47" t="s">
        <v>28</v>
      </c>
      <c r="B27" s="48" t="s">
        <v>6</v>
      </c>
      <c r="C27" s="48" t="s">
        <v>27</v>
      </c>
      <c r="D27" s="48" t="s">
        <v>168</v>
      </c>
      <c r="E27" s="48" t="s">
        <v>8</v>
      </c>
      <c r="F27" s="90">
        <f>F28</f>
        <v>395</v>
      </c>
    </row>
    <row r="28" spans="1:6" ht="21.75" customHeight="1" outlineLevel="6">
      <c r="A28" s="47" t="s">
        <v>18</v>
      </c>
      <c r="B28" s="48" t="s">
        <v>6</v>
      </c>
      <c r="C28" s="48" t="s">
        <v>27</v>
      </c>
      <c r="D28" s="48" t="s">
        <v>168</v>
      </c>
      <c r="E28" s="48" t="s">
        <v>19</v>
      </c>
      <c r="F28" s="90">
        <f>F29</f>
        <v>395</v>
      </c>
    </row>
    <row r="29" spans="1:6" ht="37.5" outlineLevel="7">
      <c r="A29" s="47" t="s">
        <v>20</v>
      </c>
      <c r="B29" s="48" t="s">
        <v>6</v>
      </c>
      <c r="C29" s="48" t="s">
        <v>27</v>
      </c>
      <c r="D29" s="48" t="s">
        <v>168</v>
      </c>
      <c r="E29" s="48" t="s">
        <v>21</v>
      </c>
      <c r="F29" s="92">
        <v>395</v>
      </c>
    </row>
    <row r="30" spans="1:6" ht="15" outlineLevel="5">
      <c r="A30" s="47" t="s">
        <v>29</v>
      </c>
      <c r="B30" s="48" t="s">
        <v>6</v>
      </c>
      <c r="C30" s="48" t="s">
        <v>27</v>
      </c>
      <c r="D30" s="48" t="s">
        <v>169</v>
      </c>
      <c r="E30" s="48" t="s">
        <v>8</v>
      </c>
      <c r="F30" s="90">
        <f>F31</f>
        <v>28</v>
      </c>
    </row>
    <row r="31" spans="1:6" ht="21.75" customHeight="1" outlineLevel="6">
      <c r="A31" s="47" t="s">
        <v>18</v>
      </c>
      <c r="B31" s="48" t="s">
        <v>6</v>
      </c>
      <c r="C31" s="48" t="s">
        <v>27</v>
      </c>
      <c r="D31" s="48" t="s">
        <v>169</v>
      </c>
      <c r="E31" s="48" t="s">
        <v>19</v>
      </c>
      <c r="F31" s="90">
        <f>F32</f>
        <v>28</v>
      </c>
    </row>
    <row r="32" spans="1:6" ht="37.5" outlineLevel="7">
      <c r="A32" s="47" t="s">
        <v>20</v>
      </c>
      <c r="B32" s="48" t="s">
        <v>6</v>
      </c>
      <c r="C32" s="48" t="s">
        <v>27</v>
      </c>
      <c r="D32" s="48" t="s">
        <v>169</v>
      </c>
      <c r="E32" s="48" t="s">
        <v>21</v>
      </c>
      <c r="F32" s="92">
        <v>28</v>
      </c>
    </row>
    <row r="33" spans="1:6" ht="15" outlineLevel="7">
      <c r="A33" s="47" t="s">
        <v>157</v>
      </c>
      <c r="B33" s="48" t="s">
        <v>6</v>
      </c>
      <c r="C33" s="48" t="s">
        <v>30</v>
      </c>
      <c r="D33" s="48" t="s">
        <v>163</v>
      </c>
      <c r="E33" s="48" t="s">
        <v>8</v>
      </c>
      <c r="F33" s="90">
        <f>F34</f>
        <v>1170.5</v>
      </c>
    </row>
    <row r="34" spans="1:6" ht="15" outlineLevel="7">
      <c r="A34" s="47" t="s">
        <v>158</v>
      </c>
      <c r="B34" s="48" t="s">
        <v>6</v>
      </c>
      <c r="C34" s="48" t="s">
        <v>159</v>
      </c>
      <c r="D34" s="48" t="s">
        <v>163</v>
      </c>
      <c r="E34" s="48" t="s">
        <v>8</v>
      </c>
      <c r="F34" s="90">
        <f>F35</f>
        <v>1170.5</v>
      </c>
    </row>
    <row r="35" spans="1:6" ht="20.25" customHeight="1" outlineLevel="7">
      <c r="A35" s="47" t="s">
        <v>178</v>
      </c>
      <c r="B35" s="48" t="s">
        <v>6</v>
      </c>
      <c r="C35" s="48" t="s">
        <v>159</v>
      </c>
      <c r="D35" s="48" t="s">
        <v>164</v>
      </c>
      <c r="E35" s="48" t="s">
        <v>8</v>
      </c>
      <c r="F35" s="90">
        <f>F36</f>
        <v>1170.5</v>
      </c>
    </row>
    <row r="36" spans="1:6" ht="58.5" customHeight="1" outlineLevel="7">
      <c r="A36" s="21" t="s">
        <v>445</v>
      </c>
      <c r="B36" s="48" t="s">
        <v>6</v>
      </c>
      <c r="C36" s="48" t="s">
        <v>159</v>
      </c>
      <c r="D36" s="49">
        <v>9909151180</v>
      </c>
      <c r="E36" s="48" t="s">
        <v>8</v>
      </c>
      <c r="F36" s="90">
        <f>F37</f>
        <v>1170.5</v>
      </c>
    </row>
    <row r="37" spans="1:6" ht="15" outlineLevel="7">
      <c r="A37" s="47" t="s">
        <v>31</v>
      </c>
      <c r="B37" s="48" t="s">
        <v>6</v>
      </c>
      <c r="C37" s="48" t="s">
        <v>159</v>
      </c>
      <c r="D37" s="50">
        <v>9909151180</v>
      </c>
      <c r="E37" s="48" t="s">
        <v>32</v>
      </c>
      <c r="F37" s="90">
        <f>F38</f>
        <v>1170.5</v>
      </c>
    </row>
    <row r="38" spans="1:6" ht="15" outlineLevel="7">
      <c r="A38" s="47" t="s">
        <v>160</v>
      </c>
      <c r="B38" s="48" t="s">
        <v>6</v>
      </c>
      <c r="C38" s="48" t="s">
        <v>159</v>
      </c>
      <c r="D38" s="50">
        <v>9909151180</v>
      </c>
      <c r="E38" s="48" t="s">
        <v>161</v>
      </c>
      <c r="F38" s="92">
        <v>1170.5</v>
      </c>
    </row>
    <row r="39" spans="1:6" ht="59.25" customHeight="1" outlineLevel="1">
      <c r="A39" s="47" t="s">
        <v>33</v>
      </c>
      <c r="B39" s="48" t="s">
        <v>6</v>
      </c>
      <c r="C39" s="48" t="s">
        <v>34</v>
      </c>
      <c r="D39" s="48" t="s">
        <v>163</v>
      </c>
      <c r="E39" s="48" t="s">
        <v>8</v>
      </c>
      <c r="F39" s="90">
        <f>F40</f>
        <v>16187</v>
      </c>
    </row>
    <row r="40" spans="1:6" ht="36" customHeight="1" outlineLevel="2">
      <c r="A40" s="47" t="s">
        <v>35</v>
      </c>
      <c r="B40" s="48" t="s">
        <v>6</v>
      </c>
      <c r="C40" s="48" t="s">
        <v>36</v>
      </c>
      <c r="D40" s="48" t="s">
        <v>163</v>
      </c>
      <c r="E40" s="48" t="s">
        <v>8</v>
      </c>
      <c r="F40" s="90">
        <f>F41</f>
        <v>16187</v>
      </c>
    </row>
    <row r="41" spans="1:6" ht="38.25" customHeight="1" outlineLevel="3">
      <c r="A41" s="47" t="s">
        <v>385</v>
      </c>
      <c r="B41" s="48" t="s">
        <v>6</v>
      </c>
      <c r="C41" s="48" t="s">
        <v>36</v>
      </c>
      <c r="D41" s="48" t="s">
        <v>170</v>
      </c>
      <c r="E41" s="48" t="s">
        <v>8</v>
      </c>
      <c r="F41" s="90">
        <f>F42+F45</f>
        <v>16187</v>
      </c>
    </row>
    <row r="42" spans="1:6" ht="39.75" customHeight="1" outlineLevel="5">
      <c r="A42" s="47" t="s">
        <v>37</v>
      </c>
      <c r="B42" s="48" t="s">
        <v>6</v>
      </c>
      <c r="C42" s="48" t="s">
        <v>36</v>
      </c>
      <c r="D42" s="51" t="s">
        <v>171</v>
      </c>
      <c r="E42" s="48" t="s">
        <v>8</v>
      </c>
      <c r="F42" s="90">
        <f>F43</f>
        <v>2876.606</v>
      </c>
    </row>
    <row r="43" spans="1:6" ht="15" outlineLevel="6">
      <c r="A43" s="47" t="s">
        <v>31</v>
      </c>
      <c r="B43" s="48" t="s">
        <v>6</v>
      </c>
      <c r="C43" s="48" t="s">
        <v>36</v>
      </c>
      <c r="D43" s="51" t="s">
        <v>171</v>
      </c>
      <c r="E43" s="48" t="s">
        <v>32</v>
      </c>
      <c r="F43" s="90">
        <f>F44</f>
        <v>2876.606</v>
      </c>
    </row>
    <row r="44" spans="1:6" ht="15" outlineLevel="7">
      <c r="A44" s="47" t="s">
        <v>38</v>
      </c>
      <c r="B44" s="48" t="s">
        <v>6</v>
      </c>
      <c r="C44" s="48" t="s">
        <v>36</v>
      </c>
      <c r="D44" s="51" t="s">
        <v>171</v>
      </c>
      <c r="E44" s="48" t="s">
        <v>39</v>
      </c>
      <c r="F44" s="92">
        <v>2876.606</v>
      </c>
    </row>
    <row r="45" spans="1:6" ht="75" customHeight="1" outlineLevel="7">
      <c r="A45" s="47" t="s">
        <v>436</v>
      </c>
      <c r="B45" s="48" t="s">
        <v>6</v>
      </c>
      <c r="C45" s="48" t="s">
        <v>36</v>
      </c>
      <c r="D45" s="48" t="s">
        <v>363</v>
      </c>
      <c r="E45" s="48" t="s">
        <v>8</v>
      </c>
      <c r="F45" s="92">
        <f>F46</f>
        <v>13310.394</v>
      </c>
    </row>
    <row r="46" spans="1:6" ht="15" outlineLevel="7">
      <c r="A46" s="47" t="s">
        <v>31</v>
      </c>
      <c r="B46" s="48" t="s">
        <v>6</v>
      </c>
      <c r="C46" s="48" t="s">
        <v>36</v>
      </c>
      <c r="D46" s="48" t="s">
        <v>363</v>
      </c>
      <c r="E46" s="48" t="s">
        <v>32</v>
      </c>
      <c r="F46" s="92">
        <f>F47</f>
        <v>13310.394</v>
      </c>
    </row>
    <row r="47" spans="1:6" ht="15" outlineLevel="7">
      <c r="A47" s="47" t="s">
        <v>38</v>
      </c>
      <c r="B47" s="48" t="s">
        <v>6</v>
      </c>
      <c r="C47" s="48" t="s">
        <v>36</v>
      </c>
      <c r="D47" s="48" t="s">
        <v>363</v>
      </c>
      <c r="E47" s="48" t="s">
        <v>39</v>
      </c>
      <c r="F47" s="92">
        <v>13310.394</v>
      </c>
    </row>
    <row r="48" spans="1:7" s="3" customFormat="1" ht="21.75" customHeight="1">
      <c r="A48" s="45" t="s">
        <v>40</v>
      </c>
      <c r="B48" s="46" t="s">
        <v>41</v>
      </c>
      <c r="C48" s="46" t="s">
        <v>7</v>
      </c>
      <c r="D48" s="46" t="s">
        <v>163</v>
      </c>
      <c r="E48" s="46" t="s">
        <v>8</v>
      </c>
      <c r="F48" s="89">
        <f>F49+F140+F172+F203+F216+F222+F233+F259+F251+F146</f>
        <v>108829.59500000002</v>
      </c>
      <c r="G48" s="7" t="e">
        <f>F52+F57+F69+F74+F80+F83+F86+F93+F104+F111+F114+F122+F143+F154+F160+#REF!+F166+F169+F176+F182+F185+F196+F207+F210+F213+F219+F225+F228+F236+F242+F245+F254+F263</f>
        <v>#REF!</v>
      </c>
    </row>
    <row r="49" spans="1:6" ht="15" outlineLevel="1">
      <c r="A49" s="47" t="s">
        <v>9</v>
      </c>
      <c r="B49" s="48" t="s">
        <v>41</v>
      </c>
      <c r="C49" s="48" t="s">
        <v>10</v>
      </c>
      <c r="D49" s="48" t="s">
        <v>163</v>
      </c>
      <c r="E49" s="48" t="s">
        <v>8</v>
      </c>
      <c r="F49" s="90">
        <f>F50+F55+F62+F67+F72+F77</f>
        <v>59035.363000000005</v>
      </c>
    </row>
    <row r="50" spans="1:6" ht="37.5" outlineLevel="2">
      <c r="A50" s="47" t="s">
        <v>42</v>
      </c>
      <c r="B50" s="48" t="s">
        <v>41</v>
      </c>
      <c r="C50" s="48" t="s">
        <v>43</v>
      </c>
      <c r="D50" s="48" t="s">
        <v>163</v>
      </c>
      <c r="E50" s="48" t="s">
        <v>8</v>
      </c>
      <c r="F50" s="90">
        <f>F51</f>
        <v>2039.78</v>
      </c>
    </row>
    <row r="51" spans="1:6" ht="36.75" customHeight="1" outlineLevel="3">
      <c r="A51" s="47" t="s">
        <v>178</v>
      </c>
      <c r="B51" s="48" t="s">
        <v>41</v>
      </c>
      <c r="C51" s="48" t="s">
        <v>43</v>
      </c>
      <c r="D51" s="48" t="s">
        <v>164</v>
      </c>
      <c r="E51" s="48" t="s">
        <v>8</v>
      </c>
      <c r="F51" s="90">
        <f>F52</f>
        <v>2039.78</v>
      </c>
    </row>
    <row r="52" spans="1:6" ht="15" outlineLevel="5">
      <c r="A52" s="47" t="s">
        <v>44</v>
      </c>
      <c r="B52" s="48" t="s">
        <v>41</v>
      </c>
      <c r="C52" s="48" t="s">
        <v>43</v>
      </c>
      <c r="D52" s="48" t="s">
        <v>172</v>
      </c>
      <c r="E52" s="48" t="s">
        <v>8</v>
      </c>
      <c r="F52" s="90">
        <f>F53</f>
        <v>2039.78</v>
      </c>
    </row>
    <row r="53" spans="1:6" ht="59.25" customHeight="1" outlineLevel="6">
      <c r="A53" s="47" t="s">
        <v>14</v>
      </c>
      <c r="B53" s="48" t="s">
        <v>41</v>
      </c>
      <c r="C53" s="48" t="s">
        <v>43</v>
      </c>
      <c r="D53" s="48" t="s">
        <v>172</v>
      </c>
      <c r="E53" s="48" t="s">
        <v>15</v>
      </c>
      <c r="F53" s="90">
        <f>F54</f>
        <v>2039.78</v>
      </c>
    </row>
    <row r="54" spans="1:6" ht="24" customHeight="1" outlineLevel="7">
      <c r="A54" s="47" t="s">
        <v>16</v>
      </c>
      <c r="B54" s="48" t="s">
        <v>41</v>
      </c>
      <c r="C54" s="48" t="s">
        <v>43</v>
      </c>
      <c r="D54" s="48" t="s">
        <v>172</v>
      </c>
      <c r="E54" s="48" t="s">
        <v>17</v>
      </c>
      <c r="F54" s="92">
        <f>1964.8+74.98</f>
        <v>2039.78</v>
      </c>
    </row>
    <row r="55" spans="1:6" ht="58.5" customHeight="1" outlineLevel="2">
      <c r="A55" s="47" t="s">
        <v>45</v>
      </c>
      <c r="B55" s="48" t="s">
        <v>41</v>
      </c>
      <c r="C55" s="48" t="s">
        <v>46</v>
      </c>
      <c r="D55" s="48" t="s">
        <v>163</v>
      </c>
      <c r="E55" s="48" t="s">
        <v>8</v>
      </c>
      <c r="F55" s="90">
        <f>F56</f>
        <v>12331.88</v>
      </c>
    </row>
    <row r="56" spans="1:6" ht="19.5" customHeight="1" outlineLevel="3">
      <c r="A56" s="47" t="s">
        <v>178</v>
      </c>
      <c r="B56" s="48" t="s">
        <v>41</v>
      </c>
      <c r="C56" s="48" t="s">
        <v>46</v>
      </c>
      <c r="D56" s="48" t="s">
        <v>164</v>
      </c>
      <c r="E56" s="48" t="s">
        <v>8</v>
      </c>
      <c r="F56" s="90">
        <f>F57</f>
        <v>12331.88</v>
      </c>
    </row>
    <row r="57" spans="1:6" ht="39" customHeight="1" outlineLevel="5">
      <c r="A57" s="47" t="s">
        <v>13</v>
      </c>
      <c r="B57" s="48" t="s">
        <v>41</v>
      </c>
      <c r="C57" s="48" t="s">
        <v>46</v>
      </c>
      <c r="D57" s="48" t="s">
        <v>165</v>
      </c>
      <c r="E57" s="48" t="s">
        <v>8</v>
      </c>
      <c r="F57" s="90">
        <f>F58+F60</f>
        <v>12331.88</v>
      </c>
    </row>
    <row r="58" spans="1:6" ht="61.5" customHeight="1" outlineLevel="6">
      <c r="A58" s="47" t="s">
        <v>14</v>
      </c>
      <c r="B58" s="48" t="s">
        <v>41</v>
      </c>
      <c r="C58" s="48" t="s">
        <v>46</v>
      </c>
      <c r="D58" s="48" t="s">
        <v>165</v>
      </c>
      <c r="E58" s="48" t="s">
        <v>15</v>
      </c>
      <c r="F58" s="90">
        <f>F59</f>
        <v>12264.88</v>
      </c>
    </row>
    <row r="59" spans="1:6" ht="18.75" customHeight="1" outlineLevel="7">
      <c r="A59" s="47" t="s">
        <v>16</v>
      </c>
      <c r="B59" s="48" t="s">
        <v>41</v>
      </c>
      <c r="C59" s="48" t="s">
        <v>46</v>
      </c>
      <c r="D59" s="48" t="s">
        <v>165</v>
      </c>
      <c r="E59" s="48" t="s">
        <v>17</v>
      </c>
      <c r="F59" s="92">
        <f>11823.5+441.38</f>
        <v>12264.88</v>
      </c>
    </row>
    <row r="60" spans="1:6" ht="21" customHeight="1" outlineLevel="6">
      <c r="A60" s="47" t="s">
        <v>18</v>
      </c>
      <c r="B60" s="48" t="s">
        <v>41</v>
      </c>
      <c r="C60" s="48" t="s">
        <v>46</v>
      </c>
      <c r="D60" s="48" t="s">
        <v>165</v>
      </c>
      <c r="E60" s="48" t="s">
        <v>19</v>
      </c>
      <c r="F60" s="90">
        <f>F61</f>
        <v>67</v>
      </c>
    </row>
    <row r="61" spans="1:6" ht="37.5" outlineLevel="7">
      <c r="A61" s="47" t="s">
        <v>20</v>
      </c>
      <c r="B61" s="48" t="s">
        <v>41</v>
      </c>
      <c r="C61" s="48" t="s">
        <v>46</v>
      </c>
      <c r="D61" s="48" t="s">
        <v>165</v>
      </c>
      <c r="E61" s="48" t="s">
        <v>21</v>
      </c>
      <c r="F61" s="92">
        <v>67</v>
      </c>
    </row>
    <row r="62" spans="1:6" ht="15" outlineLevel="7">
      <c r="A62" s="47" t="s">
        <v>467</v>
      </c>
      <c r="B62" s="48" t="s">
        <v>41</v>
      </c>
      <c r="C62" s="48" t="s">
        <v>468</v>
      </c>
      <c r="D62" s="48" t="s">
        <v>163</v>
      </c>
      <c r="E62" s="48" t="s">
        <v>8</v>
      </c>
      <c r="F62" s="92">
        <f>F63</f>
        <v>266.472</v>
      </c>
    </row>
    <row r="63" spans="1:6" ht="19.5" customHeight="1" outlineLevel="7">
      <c r="A63" s="47" t="s">
        <v>178</v>
      </c>
      <c r="B63" s="48" t="s">
        <v>41</v>
      </c>
      <c r="C63" s="48" t="s">
        <v>468</v>
      </c>
      <c r="D63" s="48" t="s">
        <v>164</v>
      </c>
      <c r="E63" s="48" t="s">
        <v>8</v>
      </c>
      <c r="F63" s="92">
        <f>F64</f>
        <v>266.472</v>
      </c>
    </row>
    <row r="64" spans="1:6" ht="72.75" customHeight="1" outlineLevel="7">
      <c r="A64" s="47" t="s">
        <v>469</v>
      </c>
      <c r="B64" s="48" t="s">
        <v>41</v>
      </c>
      <c r="C64" s="48" t="s">
        <v>468</v>
      </c>
      <c r="D64" s="48" t="s">
        <v>470</v>
      </c>
      <c r="E64" s="48" t="s">
        <v>8</v>
      </c>
      <c r="F64" s="92">
        <f>F65</f>
        <v>266.472</v>
      </c>
    </row>
    <row r="65" spans="1:6" ht="20.25" customHeight="1" outlineLevel="7">
      <c r="A65" s="47" t="s">
        <v>18</v>
      </c>
      <c r="B65" s="48" t="s">
        <v>41</v>
      </c>
      <c r="C65" s="48" t="s">
        <v>468</v>
      </c>
      <c r="D65" s="48" t="s">
        <v>470</v>
      </c>
      <c r="E65" s="48" t="s">
        <v>19</v>
      </c>
      <c r="F65" s="92">
        <f>F66</f>
        <v>266.472</v>
      </c>
    </row>
    <row r="66" spans="1:6" ht="37.5" outlineLevel="7">
      <c r="A66" s="47" t="s">
        <v>20</v>
      </c>
      <c r="B66" s="48" t="s">
        <v>41</v>
      </c>
      <c r="C66" s="48" t="s">
        <v>468</v>
      </c>
      <c r="D66" s="48" t="s">
        <v>470</v>
      </c>
      <c r="E66" s="48" t="s">
        <v>21</v>
      </c>
      <c r="F66" s="92">
        <v>266.472</v>
      </c>
    </row>
    <row r="67" spans="1:6" ht="37.5" customHeight="1" outlineLevel="2">
      <c r="A67" s="47" t="s">
        <v>11</v>
      </c>
      <c r="B67" s="48" t="s">
        <v>41</v>
      </c>
      <c r="C67" s="48" t="s">
        <v>12</v>
      </c>
      <c r="D67" s="48" t="s">
        <v>163</v>
      </c>
      <c r="E67" s="48" t="s">
        <v>8</v>
      </c>
      <c r="F67" s="90">
        <f>F68</f>
        <v>567.54</v>
      </c>
    </row>
    <row r="68" spans="1:6" ht="18.75" customHeight="1" outlineLevel="4">
      <c r="A68" s="47" t="s">
        <v>178</v>
      </c>
      <c r="B68" s="48" t="s">
        <v>41</v>
      </c>
      <c r="C68" s="48" t="s">
        <v>12</v>
      </c>
      <c r="D68" s="48" t="s">
        <v>164</v>
      </c>
      <c r="E68" s="48" t="s">
        <v>8</v>
      </c>
      <c r="F68" s="90">
        <f>F69</f>
        <v>567.54</v>
      </c>
    </row>
    <row r="69" spans="1:6" ht="21" customHeight="1" outlineLevel="5">
      <c r="A69" s="47" t="s">
        <v>47</v>
      </c>
      <c r="B69" s="48" t="s">
        <v>41</v>
      </c>
      <c r="C69" s="48" t="s">
        <v>12</v>
      </c>
      <c r="D69" s="48" t="s">
        <v>173</v>
      </c>
      <c r="E69" s="48" t="s">
        <v>8</v>
      </c>
      <c r="F69" s="90">
        <f>F70</f>
        <v>567.54</v>
      </c>
    </row>
    <row r="70" spans="1:6" ht="57.75" customHeight="1" outlineLevel="6">
      <c r="A70" s="47" t="s">
        <v>14</v>
      </c>
      <c r="B70" s="48" t="s">
        <v>41</v>
      </c>
      <c r="C70" s="48" t="s">
        <v>12</v>
      </c>
      <c r="D70" s="48" t="s">
        <v>173</v>
      </c>
      <c r="E70" s="48" t="s">
        <v>15</v>
      </c>
      <c r="F70" s="90">
        <f>F71</f>
        <v>567.54</v>
      </c>
    </row>
    <row r="71" spans="1:6" ht="22.5" customHeight="1" outlineLevel="7">
      <c r="A71" s="47" t="s">
        <v>16</v>
      </c>
      <c r="B71" s="48" t="s">
        <v>41</v>
      </c>
      <c r="C71" s="48" t="s">
        <v>12</v>
      </c>
      <c r="D71" s="48" t="s">
        <v>173</v>
      </c>
      <c r="E71" s="48" t="s">
        <v>17</v>
      </c>
      <c r="F71" s="92">
        <f>547.5+20.04</f>
        <v>567.54</v>
      </c>
    </row>
    <row r="72" spans="1:6" ht="15" outlineLevel="7">
      <c r="A72" s="47" t="s">
        <v>403</v>
      </c>
      <c r="B72" s="48" t="s">
        <v>41</v>
      </c>
      <c r="C72" s="48" t="s">
        <v>404</v>
      </c>
      <c r="D72" s="48" t="s">
        <v>163</v>
      </c>
      <c r="E72" s="48" t="s">
        <v>8</v>
      </c>
      <c r="F72" s="92">
        <f>F73</f>
        <v>132.18</v>
      </c>
    </row>
    <row r="73" spans="1:6" ht="18.75" customHeight="1" outlineLevel="7">
      <c r="A73" s="47" t="s">
        <v>178</v>
      </c>
      <c r="B73" s="48" t="s">
        <v>41</v>
      </c>
      <c r="C73" s="48" t="s">
        <v>404</v>
      </c>
      <c r="D73" s="48" t="s">
        <v>164</v>
      </c>
      <c r="E73" s="48" t="s">
        <v>8</v>
      </c>
      <c r="F73" s="92">
        <f>F74</f>
        <v>132.18</v>
      </c>
    </row>
    <row r="74" spans="1:6" ht="21" customHeight="1" outlineLevel="7">
      <c r="A74" s="47" t="s">
        <v>405</v>
      </c>
      <c r="B74" s="48" t="s">
        <v>41</v>
      </c>
      <c r="C74" s="48" t="s">
        <v>404</v>
      </c>
      <c r="D74" s="48" t="s">
        <v>406</v>
      </c>
      <c r="E74" s="48" t="s">
        <v>8</v>
      </c>
      <c r="F74" s="92">
        <f>F75</f>
        <v>132.18</v>
      </c>
    </row>
    <row r="75" spans="1:6" ht="15" outlineLevel="7">
      <c r="A75" s="47" t="s">
        <v>22</v>
      </c>
      <c r="B75" s="48" t="s">
        <v>41</v>
      </c>
      <c r="C75" s="48" t="s">
        <v>404</v>
      </c>
      <c r="D75" s="48" t="s">
        <v>406</v>
      </c>
      <c r="E75" s="48" t="s">
        <v>23</v>
      </c>
      <c r="F75" s="92">
        <f>F76</f>
        <v>132.18</v>
      </c>
    </row>
    <row r="76" spans="1:6" ht="15" outlineLevel="7">
      <c r="A76" s="47" t="s">
        <v>407</v>
      </c>
      <c r="B76" s="48" t="s">
        <v>41</v>
      </c>
      <c r="C76" s="48" t="s">
        <v>404</v>
      </c>
      <c r="D76" s="48" t="s">
        <v>406</v>
      </c>
      <c r="E76" s="48" t="s">
        <v>408</v>
      </c>
      <c r="F76" s="92">
        <v>132.18</v>
      </c>
    </row>
    <row r="77" spans="1:6" ht="15" outlineLevel="2">
      <c r="A77" s="47" t="s">
        <v>26</v>
      </c>
      <c r="B77" s="48" t="s">
        <v>41</v>
      </c>
      <c r="C77" s="48" t="s">
        <v>27</v>
      </c>
      <c r="D77" s="48" t="s">
        <v>163</v>
      </c>
      <c r="E77" s="48" t="s">
        <v>8</v>
      </c>
      <c r="F77" s="90">
        <f>F78+F110+F103</f>
        <v>43697.511000000006</v>
      </c>
    </row>
    <row r="78" spans="1:6" ht="37.5" customHeight="1" outlineLevel="3">
      <c r="A78" s="47" t="s">
        <v>380</v>
      </c>
      <c r="B78" s="48" t="s">
        <v>41</v>
      </c>
      <c r="C78" s="48" t="s">
        <v>27</v>
      </c>
      <c r="D78" s="48" t="s">
        <v>166</v>
      </c>
      <c r="E78" s="48" t="s">
        <v>8</v>
      </c>
      <c r="F78" s="90">
        <f>F79+F86+F93+F100</f>
        <v>17106.75</v>
      </c>
    </row>
    <row r="79" spans="1:6" ht="18.75" customHeight="1" outlineLevel="4">
      <c r="A79" s="47" t="s">
        <v>381</v>
      </c>
      <c r="B79" s="48" t="s">
        <v>41</v>
      </c>
      <c r="C79" s="48" t="s">
        <v>27</v>
      </c>
      <c r="D79" s="48" t="s">
        <v>174</v>
      </c>
      <c r="E79" s="48" t="s">
        <v>8</v>
      </c>
      <c r="F79" s="90">
        <f>F80+F83</f>
        <v>438.95</v>
      </c>
    </row>
    <row r="80" spans="1:6" ht="38.25" customHeight="1" outlineLevel="5">
      <c r="A80" s="47" t="s">
        <v>28</v>
      </c>
      <c r="B80" s="48" t="s">
        <v>41</v>
      </c>
      <c r="C80" s="48" t="s">
        <v>27</v>
      </c>
      <c r="D80" s="48" t="s">
        <v>168</v>
      </c>
      <c r="E80" s="48" t="s">
        <v>8</v>
      </c>
      <c r="F80" s="90">
        <f>F81</f>
        <v>218.95</v>
      </c>
    </row>
    <row r="81" spans="1:6" ht="21.75" customHeight="1" outlineLevel="6">
      <c r="A81" s="47" t="s">
        <v>18</v>
      </c>
      <c r="B81" s="48" t="s">
        <v>41</v>
      </c>
      <c r="C81" s="48" t="s">
        <v>27</v>
      </c>
      <c r="D81" s="48" t="s">
        <v>168</v>
      </c>
      <c r="E81" s="48" t="s">
        <v>19</v>
      </c>
      <c r="F81" s="90">
        <f>F82</f>
        <v>218.95</v>
      </c>
    </row>
    <row r="82" spans="1:6" ht="37.5" outlineLevel="7">
      <c r="A82" s="47" t="s">
        <v>20</v>
      </c>
      <c r="B82" s="48" t="s">
        <v>41</v>
      </c>
      <c r="C82" s="48" t="s">
        <v>27</v>
      </c>
      <c r="D82" s="48" t="s">
        <v>168</v>
      </c>
      <c r="E82" s="48" t="s">
        <v>21</v>
      </c>
      <c r="F82" s="92">
        <v>218.95</v>
      </c>
    </row>
    <row r="83" spans="1:6" ht="15" outlineLevel="7">
      <c r="A83" s="47" t="s">
        <v>29</v>
      </c>
      <c r="B83" s="48" t="s">
        <v>41</v>
      </c>
      <c r="C83" s="48" t="s">
        <v>27</v>
      </c>
      <c r="D83" s="48" t="s">
        <v>169</v>
      </c>
      <c r="E83" s="48" t="s">
        <v>8</v>
      </c>
      <c r="F83" s="90">
        <f>F84</f>
        <v>220</v>
      </c>
    </row>
    <row r="84" spans="1:6" ht="23.25" customHeight="1" outlineLevel="7">
      <c r="A84" s="47" t="s">
        <v>18</v>
      </c>
      <c r="B84" s="48" t="s">
        <v>41</v>
      </c>
      <c r="C84" s="48" t="s">
        <v>27</v>
      </c>
      <c r="D84" s="48" t="s">
        <v>169</v>
      </c>
      <c r="E84" s="48" t="s">
        <v>19</v>
      </c>
      <c r="F84" s="90">
        <f>F85</f>
        <v>220</v>
      </c>
    </row>
    <row r="85" spans="1:6" ht="37.5" outlineLevel="7">
      <c r="A85" s="47" t="s">
        <v>20</v>
      </c>
      <c r="B85" s="48" t="s">
        <v>41</v>
      </c>
      <c r="C85" s="48" t="s">
        <v>27</v>
      </c>
      <c r="D85" s="48" t="s">
        <v>169</v>
      </c>
      <c r="E85" s="48" t="s">
        <v>21</v>
      </c>
      <c r="F85" s="93">
        <v>220</v>
      </c>
    </row>
    <row r="86" spans="1:6" ht="38.25" customHeight="1" outlineLevel="5">
      <c r="A86" s="47" t="s">
        <v>48</v>
      </c>
      <c r="B86" s="48" t="s">
        <v>41</v>
      </c>
      <c r="C86" s="48" t="s">
        <v>27</v>
      </c>
      <c r="D86" s="48" t="s">
        <v>175</v>
      </c>
      <c r="E86" s="48" t="s">
        <v>8</v>
      </c>
      <c r="F86" s="90">
        <f>F87+F89</f>
        <v>1203.57</v>
      </c>
    </row>
    <row r="87" spans="1:6" ht="20.25" customHeight="1" outlineLevel="6">
      <c r="A87" s="47" t="s">
        <v>18</v>
      </c>
      <c r="B87" s="48" t="s">
        <v>41</v>
      </c>
      <c r="C87" s="48" t="s">
        <v>27</v>
      </c>
      <c r="D87" s="48" t="s">
        <v>175</v>
      </c>
      <c r="E87" s="48" t="s">
        <v>19</v>
      </c>
      <c r="F87" s="90">
        <f>F88</f>
        <v>811.63</v>
      </c>
    </row>
    <row r="88" spans="1:6" ht="37.5" outlineLevel="7">
      <c r="A88" s="47" t="s">
        <v>20</v>
      </c>
      <c r="B88" s="48" t="s">
        <v>41</v>
      </c>
      <c r="C88" s="48" t="s">
        <v>27</v>
      </c>
      <c r="D88" s="48" t="s">
        <v>175</v>
      </c>
      <c r="E88" s="48" t="s">
        <v>21</v>
      </c>
      <c r="F88" s="92">
        <v>811.63</v>
      </c>
    </row>
    <row r="89" spans="1:6" ht="15" outlineLevel="6">
      <c r="A89" s="47" t="s">
        <v>22</v>
      </c>
      <c r="B89" s="48" t="s">
        <v>41</v>
      </c>
      <c r="C89" s="48" t="s">
        <v>27</v>
      </c>
      <c r="D89" s="48" t="s">
        <v>175</v>
      </c>
      <c r="E89" s="48" t="s">
        <v>23</v>
      </c>
      <c r="F89" s="90">
        <f>F90+F91+F92</f>
        <v>391.94</v>
      </c>
    </row>
    <row r="90" spans="1:6" ht="21" customHeight="1" outlineLevel="6">
      <c r="A90" s="47" t="s">
        <v>557</v>
      </c>
      <c r="B90" s="48" t="s">
        <v>41</v>
      </c>
      <c r="C90" s="48" t="s">
        <v>27</v>
      </c>
      <c r="D90" s="48" t="s">
        <v>175</v>
      </c>
      <c r="E90" s="48" t="s">
        <v>558</v>
      </c>
      <c r="F90" s="90">
        <v>45.78</v>
      </c>
    </row>
    <row r="91" spans="1:6" ht="15" outlineLevel="7">
      <c r="A91" s="47" t="s">
        <v>24</v>
      </c>
      <c r="B91" s="48" t="s">
        <v>41</v>
      </c>
      <c r="C91" s="48" t="s">
        <v>27</v>
      </c>
      <c r="D91" s="48" t="s">
        <v>175</v>
      </c>
      <c r="E91" s="48" t="s">
        <v>25</v>
      </c>
      <c r="F91" s="92">
        <v>192.68</v>
      </c>
    </row>
    <row r="92" spans="1:6" ht="15" outlineLevel="7">
      <c r="A92" s="47" t="s">
        <v>500</v>
      </c>
      <c r="B92" s="48" t="s">
        <v>41</v>
      </c>
      <c r="C92" s="48" t="s">
        <v>27</v>
      </c>
      <c r="D92" s="48" t="s">
        <v>175</v>
      </c>
      <c r="E92" s="48" t="s">
        <v>501</v>
      </c>
      <c r="F92" s="92">
        <v>153.48</v>
      </c>
    </row>
    <row r="93" spans="1:6" ht="37.5" outlineLevel="5">
      <c r="A93" s="47" t="s">
        <v>49</v>
      </c>
      <c r="B93" s="48" t="s">
        <v>41</v>
      </c>
      <c r="C93" s="48" t="s">
        <v>27</v>
      </c>
      <c r="D93" s="48" t="s">
        <v>176</v>
      </c>
      <c r="E93" s="48" t="s">
        <v>8</v>
      </c>
      <c r="F93" s="90">
        <f>F94+F96+F98</f>
        <v>13964.23</v>
      </c>
    </row>
    <row r="94" spans="1:6" ht="58.5" customHeight="1" outlineLevel="6">
      <c r="A94" s="47" t="s">
        <v>14</v>
      </c>
      <c r="B94" s="48" t="s">
        <v>41</v>
      </c>
      <c r="C94" s="48" t="s">
        <v>27</v>
      </c>
      <c r="D94" s="48" t="s">
        <v>176</v>
      </c>
      <c r="E94" s="48" t="s">
        <v>15</v>
      </c>
      <c r="F94" s="90">
        <f>F95</f>
        <v>5830.77</v>
      </c>
    </row>
    <row r="95" spans="1:6" ht="15" outlineLevel="7">
      <c r="A95" s="47" t="s">
        <v>50</v>
      </c>
      <c r="B95" s="48" t="s">
        <v>41</v>
      </c>
      <c r="C95" s="48" t="s">
        <v>27</v>
      </c>
      <c r="D95" s="48" t="s">
        <v>176</v>
      </c>
      <c r="E95" s="48" t="s">
        <v>51</v>
      </c>
      <c r="F95" s="92">
        <f>5621+209.77</f>
        <v>5830.77</v>
      </c>
    </row>
    <row r="96" spans="1:6" ht="20.25" customHeight="1" outlineLevel="6">
      <c r="A96" s="47" t="s">
        <v>18</v>
      </c>
      <c r="B96" s="48" t="s">
        <v>41</v>
      </c>
      <c r="C96" s="48" t="s">
        <v>27</v>
      </c>
      <c r="D96" s="48" t="s">
        <v>176</v>
      </c>
      <c r="E96" s="48" t="s">
        <v>19</v>
      </c>
      <c r="F96" s="90">
        <f>F97</f>
        <v>7001.46</v>
      </c>
    </row>
    <row r="97" spans="1:6" ht="37.5" outlineLevel="7">
      <c r="A97" s="47" t="s">
        <v>20</v>
      </c>
      <c r="B97" s="48" t="s">
        <v>41</v>
      </c>
      <c r="C97" s="48" t="s">
        <v>27</v>
      </c>
      <c r="D97" s="48" t="s">
        <v>176</v>
      </c>
      <c r="E97" s="48" t="s">
        <v>21</v>
      </c>
      <c r="F97" s="92">
        <v>7001.46</v>
      </c>
    </row>
    <row r="98" spans="1:6" ht="15" outlineLevel="6">
      <c r="A98" s="47" t="s">
        <v>22</v>
      </c>
      <c r="B98" s="48" t="s">
        <v>41</v>
      </c>
      <c r="C98" s="48" t="s">
        <v>27</v>
      </c>
      <c r="D98" s="48" t="s">
        <v>176</v>
      </c>
      <c r="E98" s="48" t="s">
        <v>23</v>
      </c>
      <c r="F98" s="90">
        <f>F99</f>
        <v>1132</v>
      </c>
    </row>
    <row r="99" spans="1:6" ht="15" outlineLevel="7">
      <c r="A99" s="47" t="s">
        <v>24</v>
      </c>
      <c r="B99" s="48" t="s">
        <v>41</v>
      </c>
      <c r="C99" s="48" t="s">
        <v>27</v>
      </c>
      <c r="D99" s="48" t="s">
        <v>176</v>
      </c>
      <c r="E99" s="48" t="s">
        <v>25</v>
      </c>
      <c r="F99" s="92">
        <v>1132</v>
      </c>
    </row>
    <row r="100" spans="1:6" ht="15" outlineLevel="7">
      <c r="A100" s="47" t="s">
        <v>494</v>
      </c>
      <c r="B100" s="48" t="s">
        <v>41</v>
      </c>
      <c r="C100" s="48" t="s">
        <v>27</v>
      </c>
      <c r="D100" s="48" t="s">
        <v>495</v>
      </c>
      <c r="E100" s="48" t="s">
        <v>8</v>
      </c>
      <c r="F100" s="92">
        <f>F101</f>
        <v>1500</v>
      </c>
    </row>
    <row r="101" spans="1:6" ht="36.75" customHeight="1" outlineLevel="7">
      <c r="A101" s="47" t="s">
        <v>18</v>
      </c>
      <c r="B101" s="48" t="s">
        <v>41</v>
      </c>
      <c r="C101" s="48" t="s">
        <v>27</v>
      </c>
      <c r="D101" s="48" t="s">
        <v>495</v>
      </c>
      <c r="E101" s="48" t="s">
        <v>19</v>
      </c>
      <c r="F101" s="92">
        <f>F102</f>
        <v>1500</v>
      </c>
    </row>
    <row r="102" spans="1:6" ht="37.5" outlineLevel="7">
      <c r="A102" s="47" t="s">
        <v>20</v>
      </c>
      <c r="B102" s="48" t="s">
        <v>41</v>
      </c>
      <c r="C102" s="48" t="s">
        <v>27</v>
      </c>
      <c r="D102" s="48" t="s">
        <v>495</v>
      </c>
      <c r="E102" s="48" t="s">
        <v>21</v>
      </c>
      <c r="F102" s="92">
        <v>1500</v>
      </c>
    </row>
    <row r="103" spans="1:6" ht="58.5" customHeight="1" outlineLevel="7">
      <c r="A103" s="47" t="s">
        <v>424</v>
      </c>
      <c r="B103" s="48" t="s">
        <v>41</v>
      </c>
      <c r="C103" s="48" t="s">
        <v>27</v>
      </c>
      <c r="D103" s="48" t="s">
        <v>177</v>
      </c>
      <c r="E103" s="48" t="s">
        <v>8</v>
      </c>
      <c r="F103" s="90">
        <f>F104+F107</f>
        <v>6256.048</v>
      </c>
    </row>
    <row r="104" spans="1:6" ht="37.5" outlineLevel="7">
      <c r="A104" s="47" t="s">
        <v>420</v>
      </c>
      <c r="B104" s="48" t="s">
        <v>41</v>
      </c>
      <c r="C104" s="48" t="s">
        <v>27</v>
      </c>
      <c r="D104" s="48" t="s">
        <v>419</v>
      </c>
      <c r="E104" s="48" t="s">
        <v>8</v>
      </c>
      <c r="F104" s="90">
        <f>F105</f>
        <v>2237.314</v>
      </c>
    </row>
    <row r="105" spans="1:6" ht="37.5" outlineLevel="7">
      <c r="A105" s="47" t="s">
        <v>53</v>
      </c>
      <c r="B105" s="48" t="s">
        <v>41</v>
      </c>
      <c r="C105" s="48" t="s">
        <v>27</v>
      </c>
      <c r="D105" s="48" t="s">
        <v>419</v>
      </c>
      <c r="E105" s="48" t="s">
        <v>54</v>
      </c>
      <c r="F105" s="90">
        <f>F106</f>
        <v>2237.314</v>
      </c>
    </row>
    <row r="106" spans="1:6" ht="15" outlineLevel="7">
      <c r="A106" s="47" t="s">
        <v>55</v>
      </c>
      <c r="B106" s="48" t="s">
        <v>41</v>
      </c>
      <c r="C106" s="48" t="s">
        <v>27</v>
      </c>
      <c r="D106" s="48" t="s">
        <v>419</v>
      </c>
      <c r="E106" s="48" t="s">
        <v>56</v>
      </c>
      <c r="F106" s="92">
        <v>2237.314</v>
      </c>
    </row>
    <row r="107" spans="1:6" ht="57" customHeight="1" outlineLevel="7">
      <c r="A107" s="52" t="s">
        <v>447</v>
      </c>
      <c r="B107" s="48" t="s">
        <v>41</v>
      </c>
      <c r="C107" s="48" t="s">
        <v>27</v>
      </c>
      <c r="D107" s="48" t="s">
        <v>409</v>
      </c>
      <c r="E107" s="48" t="s">
        <v>8</v>
      </c>
      <c r="F107" s="92">
        <f>F108</f>
        <v>4018.734</v>
      </c>
    </row>
    <row r="108" spans="1:6" ht="37.5" outlineLevel="7">
      <c r="A108" s="47" t="s">
        <v>53</v>
      </c>
      <c r="B108" s="48" t="s">
        <v>41</v>
      </c>
      <c r="C108" s="48" t="s">
        <v>27</v>
      </c>
      <c r="D108" s="48" t="s">
        <v>409</v>
      </c>
      <c r="E108" s="48" t="s">
        <v>54</v>
      </c>
      <c r="F108" s="92">
        <f>F109</f>
        <v>4018.734</v>
      </c>
    </row>
    <row r="109" spans="1:6" ht="15" outlineLevel="7">
      <c r="A109" s="47" t="s">
        <v>55</v>
      </c>
      <c r="B109" s="48" t="s">
        <v>41</v>
      </c>
      <c r="C109" s="48" t="s">
        <v>27</v>
      </c>
      <c r="D109" s="48" t="s">
        <v>409</v>
      </c>
      <c r="E109" s="48" t="s">
        <v>56</v>
      </c>
      <c r="F109" s="92">
        <v>4018.734</v>
      </c>
    </row>
    <row r="110" spans="1:6" ht="21" customHeight="1" outlineLevel="3">
      <c r="A110" s="47" t="s">
        <v>178</v>
      </c>
      <c r="B110" s="48" t="s">
        <v>41</v>
      </c>
      <c r="C110" s="48" t="s">
        <v>27</v>
      </c>
      <c r="D110" s="48" t="s">
        <v>164</v>
      </c>
      <c r="E110" s="48" t="s">
        <v>8</v>
      </c>
      <c r="F110" s="90">
        <f>F111+F117+F125+F130+F135+F114+F122</f>
        <v>20334.713000000003</v>
      </c>
    </row>
    <row r="111" spans="1:6" ht="36.75" customHeight="1" outlineLevel="5">
      <c r="A111" s="47" t="s">
        <v>13</v>
      </c>
      <c r="B111" s="48" t="s">
        <v>41</v>
      </c>
      <c r="C111" s="48" t="s">
        <v>27</v>
      </c>
      <c r="D111" s="48" t="s">
        <v>165</v>
      </c>
      <c r="E111" s="48" t="s">
        <v>8</v>
      </c>
      <c r="F111" s="90">
        <f>F112</f>
        <v>15850.4</v>
      </c>
    </row>
    <row r="112" spans="1:6" ht="59.25" customHeight="1" outlineLevel="6">
      <c r="A112" s="47" t="s">
        <v>14</v>
      </c>
      <c r="B112" s="48" t="s">
        <v>41</v>
      </c>
      <c r="C112" s="48" t="s">
        <v>27</v>
      </c>
      <c r="D112" s="48" t="s">
        <v>165</v>
      </c>
      <c r="E112" s="48" t="s">
        <v>15</v>
      </c>
      <c r="F112" s="90">
        <f>F113</f>
        <v>15850.4</v>
      </c>
    </row>
    <row r="113" spans="1:6" ht="22.5" customHeight="1" outlineLevel="7">
      <c r="A113" s="47" t="s">
        <v>16</v>
      </c>
      <c r="B113" s="48" t="s">
        <v>41</v>
      </c>
      <c r="C113" s="48" t="s">
        <v>27</v>
      </c>
      <c r="D113" s="48" t="s">
        <v>165</v>
      </c>
      <c r="E113" s="48" t="s">
        <v>17</v>
      </c>
      <c r="F113" s="92">
        <f>15291+559.4</f>
        <v>15850.4</v>
      </c>
    </row>
    <row r="114" spans="1:6" ht="37.5" customHeight="1" outlineLevel="7">
      <c r="A114" s="47" t="s">
        <v>360</v>
      </c>
      <c r="B114" s="48" t="s">
        <v>41</v>
      </c>
      <c r="C114" s="48" t="s">
        <v>27</v>
      </c>
      <c r="D114" s="48" t="s">
        <v>361</v>
      </c>
      <c r="E114" s="48" t="s">
        <v>8</v>
      </c>
      <c r="F114" s="92">
        <f>F115</f>
        <v>73</v>
      </c>
    </row>
    <row r="115" spans="1:6" ht="58.5" customHeight="1" outlineLevel="7">
      <c r="A115" s="47" t="s">
        <v>14</v>
      </c>
      <c r="B115" s="48" t="s">
        <v>41</v>
      </c>
      <c r="C115" s="48" t="s">
        <v>27</v>
      </c>
      <c r="D115" s="48" t="s">
        <v>361</v>
      </c>
      <c r="E115" s="48" t="s">
        <v>15</v>
      </c>
      <c r="F115" s="92">
        <f>F116</f>
        <v>73</v>
      </c>
    </row>
    <row r="116" spans="1:6" ht="19.5" customHeight="1" outlineLevel="7">
      <c r="A116" s="47" t="s">
        <v>16</v>
      </c>
      <c r="B116" s="48" t="s">
        <v>41</v>
      </c>
      <c r="C116" s="48" t="s">
        <v>27</v>
      </c>
      <c r="D116" s="48" t="s">
        <v>361</v>
      </c>
      <c r="E116" s="48" t="s">
        <v>17</v>
      </c>
      <c r="F116" s="92">
        <f>70+3</f>
        <v>73</v>
      </c>
    </row>
    <row r="117" spans="1:6" ht="54.75" customHeight="1" outlineLevel="7">
      <c r="A117" s="21" t="s">
        <v>444</v>
      </c>
      <c r="B117" s="48" t="s">
        <v>41</v>
      </c>
      <c r="C117" s="48" t="s">
        <v>27</v>
      </c>
      <c r="D117" s="48" t="s">
        <v>179</v>
      </c>
      <c r="E117" s="48" t="s">
        <v>8</v>
      </c>
      <c r="F117" s="90">
        <f>F118+F120</f>
        <v>1844</v>
      </c>
    </row>
    <row r="118" spans="1:6" ht="62.25" customHeight="1" outlineLevel="7">
      <c r="A118" s="47" t="s">
        <v>14</v>
      </c>
      <c r="B118" s="48" t="s">
        <v>41</v>
      </c>
      <c r="C118" s="48" t="s">
        <v>27</v>
      </c>
      <c r="D118" s="48" t="s">
        <v>179</v>
      </c>
      <c r="E118" s="48" t="s">
        <v>15</v>
      </c>
      <c r="F118" s="90">
        <f>F119</f>
        <v>1202</v>
      </c>
    </row>
    <row r="119" spans="1:6" ht="24.75" customHeight="1" outlineLevel="7">
      <c r="A119" s="47" t="s">
        <v>16</v>
      </c>
      <c r="B119" s="48" t="s">
        <v>41</v>
      </c>
      <c r="C119" s="48" t="s">
        <v>27</v>
      </c>
      <c r="D119" s="48" t="s">
        <v>179</v>
      </c>
      <c r="E119" s="48" t="s">
        <v>17</v>
      </c>
      <c r="F119" s="92">
        <v>1202</v>
      </c>
    </row>
    <row r="120" spans="1:6" ht="21" customHeight="1" outlineLevel="7">
      <c r="A120" s="47" t="s">
        <v>18</v>
      </c>
      <c r="B120" s="48" t="s">
        <v>41</v>
      </c>
      <c r="C120" s="48" t="s">
        <v>27</v>
      </c>
      <c r="D120" s="48" t="s">
        <v>179</v>
      </c>
      <c r="E120" s="48" t="s">
        <v>19</v>
      </c>
      <c r="F120" s="90">
        <f>F121</f>
        <v>642</v>
      </c>
    </row>
    <row r="121" spans="1:6" ht="37.5" outlineLevel="7">
      <c r="A121" s="47" t="s">
        <v>20</v>
      </c>
      <c r="B121" s="48" t="s">
        <v>41</v>
      </c>
      <c r="C121" s="48" t="s">
        <v>27</v>
      </c>
      <c r="D121" s="48" t="s">
        <v>179</v>
      </c>
      <c r="E121" s="48" t="s">
        <v>21</v>
      </c>
      <c r="F121" s="92">
        <v>642</v>
      </c>
    </row>
    <row r="122" spans="1:6" ht="20.25" customHeight="1" outlineLevel="7">
      <c r="A122" s="47" t="s">
        <v>394</v>
      </c>
      <c r="B122" s="48" t="s">
        <v>41</v>
      </c>
      <c r="C122" s="48" t="s">
        <v>27</v>
      </c>
      <c r="D122" s="48" t="s">
        <v>393</v>
      </c>
      <c r="E122" s="48" t="s">
        <v>8</v>
      </c>
      <c r="F122" s="92">
        <f>F123</f>
        <v>188</v>
      </c>
    </row>
    <row r="123" spans="1:6" ht="19.5" customHeight="1" outlineLevel="7">
      <c r="A123" s="47" t="s">
        <v>18</v>
      </c>
      <c r="B123" s="48" t="s">
        <v>41</v>
      </c>
      <c r="C123" s="48" t="s">
        <v>27</v>
      </c>
      <c r="D123" s="48" t="s">
        <v>393</v>
      </c>
      <c r="E123" s="48" t="s">
        <v>19</v>
      </c>
      <c r="F123" s="92">
        <f>F124</f>
        <v>188</v>
      </c>
    </row>
    <row r="124" spans="1:6" ht="37.5" outlineLevel="7">
      <c r="A124" s="47" t="s">
        <v>20</v>
      </c>
      <c r="B124" s="48" t="s">
        <v>41</v>
      </c>
      <c r="C124" s="48" t="s">
        <v>27</v>
      </c>
      <c r="D124" s="48" t="s">
        <v>393</v>
      </c>
      <c r="E124" s="48" t="s">
        <v>21</v>
      </c>
      <c r="F124" s="92">
        <v>188</v>
      </c>
    </row>
    <row r="125" spans="1:6" ht="55.5" customHeight="1" outlineLevel="7">
      <c r="A125" s="21" t="s">
        <v>442</v>
      </c>
      <c r="B125" s="48" t="s">
        <v>41</v>
      </c>
      <c r="C125" s="48" t="s">
        <v>27</v>
      </c>
      <c r="D125" s="48" t="s">
        <v>180</v>
      </c>
      <c r="E125" s="48" t="s">
        <v>8</v>
      </c>
      <c r="F125" s="90">
        <f>F126+F128</f>
        <v>1090.057</v>
      </c>
    </row>
    <row r="126" spans="1:6" ht="59.25" customHeight="1" outlineLevel="7">
      <c r="A126" s="47" t="s">
        <v>14</v>
      </c>
      <c r="B126" s="48" t="s">
        <v>41</v>
      </c>
      <c r="C126" s="48" t="s">
        <v>27</v>
      </c>
      <c r="D126" s="48" t="s">
        <v>180</v>
      </c>
      <c r="E126" s="48" t="s">
        <v>15</v>
      </c>
      <c r="F126" s="90">
        <f>F127</f>
        <v>1018.057</v>
      </c>
    </row>
    <row r="127" spans="1:6" ht="22.5" customHeight="1" outlineLevel="7">
      <c r="A127" s="47" t="s">
        <v>16</v>
      </c>
      <c r="B127" s="48" t="s">
        <v>41</v>
      </c>
      <c r="C127" s="48" t="s">
        <v>27</v>
      </c>
      <c r="D127" s="48" t="s">
        <v>180</v>
      </c>
      <c r="E127" s="48" t="s">
        <v>17</v>
      </c>
      <c r="F127" s="92">
        <v>1018.057</v>
      </c>
    </row>
    <row r="128" spans="1:6" ht="21" customHeight="1" outlineLevel="7">
      <c r="A128" s="47" t="s">
        <v>18</v>
      </c>
      <c r="B128" s="48" t="s">
        <v>41</v>
      </c>
      <c r="C128" s="48" t="s">
        <v>27</v>
      </c>
      <c r="D128" s="48" t="s">
        <v>180</v>
      </c>
      <c r="E128" s="48" t="s">
        <v>19</v>
      </c>
      <c r="F128" s="90">
        <f>F129</f>
        <v>72</v>
      </c>
    </row>
    <row r="129" spans="1:6" ht="37.5" outlineLevel="7">
      <c r="A129" s="47" t="s">
        <v>20</v>
      </c>
      <c r="B129" s="48" t="s">
        <v>41</v>
      </c>
      <c r="C129" s="48" t="s">
        <v>27</v>
      </c>
      <c r="D129" s="48" t="s">
        <v>180</v>
      </c>
      <c r="E129" s="48" t="s">
        <v>21</v>
      </c>
      <c r="F129" s="92">
        <v>72</v>
      </c>
    </row>
    <row r="130" spans="1:6" ht="55.5" customHeight="1" outlineLevel="7">
      <c r="A130" s="21" t="s">
        <v>441</v>
      </c>
      <c r="B130" s="48" t="s">
        <v>41</v>
      </c>
      <c r="C130" s="48" t="s">
        <v>27</v>
      </c>
      <c r="D130" s="48" t="s">
        <v>181</v>
      </c>
      <c r="E130" s="48" t="s">
        <v>8</v>
      </c>
      <c r="F130" s="90">
        <f>F131+F133</f>
        <v>706.969</v>
      </c>
    </row>
    <row r="131" spans="1:6" ht="60" customHeight="1" outlineLevel="7">
      <c r="A131" s="47" t="s">
        <v>14</v>
      </c>
      <c r="B131" s="48" t="s">
        <v>41</v>
      </c>
      <c r="C131" s="48" t="s">
        <v>27</v>
      </c>
      <c r="D131" s="48" t="s">
        <v>181</v>
      </c>
      <c r="E131" s="48" t="s">
        <v>15</v>
      </c>
      <c r="F131" s="90">
        <f>F132</f>
        <v>657.529</v>
      </c>
    </row>
    <row r="132" spans="1:6" ht="24" customHeight="1" outlineLevel="7">
      <c r="A132" s="47" t="s">
        <v>16</v>
      </c>
      <c r="B132" s="48" t="s">
        <v>41</v>
      </c>
      <c r="C132" s="48" t="s">
        <v>27</v>
      </c>
      <c r="D132" s="48" t="s">
        <v>181</v>
      </c>
      <c r="E132" s="48" t="s">
        <v>17</v>
      </c>
      <c r="F132" s="92">
        <v>657.529</v>
      </c>
    </row>
    <row r="133" spans="1:6" ht="21" customHeight="1" outlineLevel="7">
      <c r="A133" s="47" t="s">
        <v>18</v>
      </c>
      <c r="B133" s="48" t="s">
        <v>41</v>
      </c>
      <c r="C133" s="48" t="s">
        <v>27</v>
      </c>
      <c r="D133" s="48" t="s">
        <v>181</v>
      </c>
      <c r="E133" s="48" t="s">
        <v>19</v>
      </c>
      <c r="F133" s="92">
        <f>F134</f>
        <v>49.44</v>
      </c>
    </row>
    <row r="134" spans="1:6" ht="37.5" outlineLevel="7">
      <c r="A134" s="47" t="s">
        <v>20</v>
      </c>
      <c r="B134" s="48" t="s">
        <v>41</v>
      </c>
      <c r="C134" s="48" t="s">
        <v>27</v>
      </c>
      <c r="D134" s="48" t="s">
        <v>181</v>
      </c>
      <c r="E134" s="48" t="s">
        <v>21</v>
      </c>
      <c r="F134" s="92">
        <v>49.44</v>
      </c>
    </row>
    <row r="135" spans="1:6" ht="54.75" customHeight="1" outlineLevel="7">
      <c r="A135" s="21" t="s">
        <v>443</v>
      </c>
      <c r="B135" s="48" t="s">
        <v>41</v>
      </c>
      <c r="C135" s="48" t="s">
        <v>27</v>
      </c>
      <c r="D135" s="48" t="s">
        <v>182</v>
      </c>
      <c r="E135" s="48" t="s">
        <v>8</v>
      </c>
      <c r="F135" s="90">
        <f>F136+F138</f>
        <v>582.287</v>
      </c>
    </row>
    <row r="136" spans="1:6" ht="57.75" customHeight="1" outlineLevel="7">
      <c r="A136" s="47" t="s">
        <v>14</v>
      </c>
      <c r="B136" s="48" t="s">
        <v>41</v>
      </c>
      <c r="C136" s="48" t="s">
        <v>27</v>
      </c>
      <c r="D136" s="48" t="s">
        <v>182</v>
      </c>
      <c r="E136" s="48" t="s">
        <v>15</v>
      </c>
      <c r="F136" s="90">
        <f>F137</f>
        <v>545.287</v>
      </c>
    </row>
    <row r="137" spans="1:6" ht="21.75" customHeight="1" outlineLevel="7">
      <c r="A137" s="47" t="s">
        <v>16</v>
      </c>
      <c r="B137" s="48" t="s">
        <v>41</v>
      </c>
      <c r="C137" s="48" t="s">
        <v>27</v>
      </c>
      <c r="D137" s="48" t="s">
        <v>182</v>
      </c>
      <c r="E137" s="48" t="s">
        <v>17</v>
      </c>
      <c r="F137" s="92">
        <v>545.287</v>
      </c>
    </row>
    <row r="138" spans="1:6" ht="18.75" customHeight="1" outlineLevel="7">
      <c r="A138" s="47" t="s">
        <v>18</v>
      </c>
      <c r="B138" s="48" t="s">
        <v>41</v>
      </c>
      <c r="C138" s="48" t="s">
        <v>27</v>
      </c>
      <c r="D138" s="48" t="s">
        <v>182</v>
      </c>
      <c r="E138" s="48" t="s">
        <v>19</v>
      </c>
      <c r="F138" s="90">
        <f>F139</f>
        <v>37</v>
      </c>
    </row>
    <row r="139" spans="1:6" ht="37.5" outlineLevel="7">
      <c r="A139" s="47" t="s">
        <v>20</v>
      </c>
      <c r="B139" s="48" t="s">
        <v>41</v>
      </c>
      <c r="C139" s="48" t="s">
        <v>27</v>
      </c>
      <c r="D139" s="48" t="s">
        <v>182</v>
      </c>
      <c r="E139" s="48" t="s">
        <v>21</v>
      </c>
      <c r="F139" s="92">
        <v>37</v>
      </c>
    </row>
    <row r="140" spans="1:6" ht="37.5" outlineLevel="1">
      <c r="A140" s="47" t="s">
        <v>57</v>
      </c>
      <c r="B140" s="48" t="s">
        <v>41</v>
      </c>
      <c r="C140" s="48" t="s">
        <v>58</v>
      </c>
      <c r="D140" s="48" t="s">
        <v>163</v>
      </c>
      <c r="E140" s="48" t="s">
        <v>8</v>
      </c>
      <c r="F140" s="90">
        <f>F141</f>
        <v>65</v>
      </c>
    </row>
    <row r="141" spans="1:6" ht="38.25" customHeight="1" outlineLevel="2">
      <c r="A141" s="47" t="s">
        <v>59</v>
      </c>
      <c r="B141" s="48" t="s">
        <v>41</v>
      </c>
      <c r="C141" s="48" t="s">
        <v>60</v>
      </c>
      <c r="D141" s="48" t="s">
        <v>163</v>
      </c>
      <c r="E141" s="48" t="s">
        <v>8</v>
      </c>
      <c r="F141" s="90">
        <f>F142</f>
        <v>65</v>
      </c>
    </row>
    <row r="142" spans="1:6" ht="18.75" customHeight="1" outlineLevel="4">
      <c r="A142" s="47" t="s">
        <v>178</v>
      </c>
      <c r="B142" s="48" t="s">
        <v>41</v>
      </c>
      <c r="C142" s="48" t="s">
        <v>60</v>
      </c>
      <c r="D142" s="48" t="s">
        <v>164</v>
      </c>
      <c r="E142" s="48" t="s">
        <v>8</v>
      </c>
      <c r="F142" s="90">
        <f>F143</f>
        <v>65</v>
      </c>
    </row>
    <row r="143" spans="1:6" ht="37.5" outlineLevel="5">
      <c r="A143" s="47" t="s">
        <v>61</v>
      </c>
      <c r="B143" s="48" t="s">
        <v>41</v>
      </c>
      <c r="C143" s="48" t="s">
        <v>60</v>
      </c>
      <c r="D143" s="48" t="s">
        <v>183</v>
      </c>
      <c r="E143" s="48" t="s">
        <v>8</v>
      </c>
      <c r="F143" s="90">
        <f>F144</f>
        <v>65</v>
      </c>
    </row>
    <row r="144" spans="1:6" ht="19.5" customHeight="1" outlineLevel="6">
      <c r="A144" s="47" t="s">
        <v>18</v>
      </c>
      <c r="B144" s="48" t="s">
        <v>41</v>
      </c>
      <c r="C144" s="48" t="s">
        <v>60</v>
      </c>
      <c r="D144" s="48" t="s">
        <v>183</v>
      </c>
      <c r="E144" s="48" t="s">
        <v>19</v>
      </c>
      <c r="F144" s="90">
        <f>F145</f>
        <v>65</v>
      </c>
    </row>
    <row r="145" spans="1:6" ht="37.5" outlineLevel="7">
      <c r="A145" s="47" t="s">
        <v>20</v>
      </c>
      <c r="B145" s="48" t="s">
        <v>41</v>
      </c>
      <c r="C145" s="48" t="s">
        <v>60</v>
      </c>
      <c r="D145" s="48" t="s">
        <v>183</v>
      </c>
      <c r="E145" s="48" t="s">
        <v>21</v>
      </c>
      <c r="F145" s="92">
        <v>65</v>
      </c>
    </row>
    <row r="146" spans="1:6" ht="15" outlineLevel="7">
      <c r="A146" s="47" t="s">
        <v>151</v>
      </c>
      <c r="B146" s="48" t="s">
        <v>41</v>
      </c>
      <c r="C146" s="48" t="s">
        <v>62</v>
      </c>
      <c r="D146" s="48" t="s">
        <v>163</v>
      </c>
      <c r="E146" s="48" t="s">
        <v>8</v>
      </c>
      <c r="F146" s="90">
        <f>F152+F157+F163+F147</f>
        <v>17978.497</v>
      </c>
    </row>
    <row r="147" spans="1:6" ht="15" outlineLevel="7">
      <c r="A147" s="47" t="s">
        <v>153</v>
      </c>
      <c r="B147" s="48" t="s">
        <v>41</v>
      </c>
      <c r="C147" s="48" t="s">
        <v>154</v>
      </c>
      <c r="D147" s="48" t="s">
        <v>163</v>
      </c>
      <c r="E147" s="48" t="s">
        <v>8</v>
      </c>
      <c r="F147" s="90">
        <f>F148</f>
        <v>275.285</v>
      </c>
    </row>
    <row r="148" spans="1:6" ht="18.75" customHeight="1" outlineLevel="7">
      <c r="A148" s="47" t="s">
        <v>178</v>
      </c>
      <c r="B148" s="48" t="s">
        <v>41</v>
      </c>
      <c r="C148" s="48" t="s">
        <v>154</v>
      </c>
      <c r="D148" s="48" t="s">
        <v>164</v>
      </c>
      <c r="E148" s="48" t="s">
        <v>8</v>
      </c>
      <c r="F148" s="90">
        <f>F149</f>
        <v>275.285</v>
      </c>
    </row>
    <row r="149" spans="1:6" ht="92.25" customHeight="1" outlineLevel="7">
      <c r="A149" s="53" t="s">
        <v>448</v>
      </c>
      <c r="B149" s="48" t="s">
        <v>41</v>
      </c>
      <c r="C149" s="48" t="s">
        <v>154</v>
      </c>
      <c r="D149" s="48" t="s">
        <v>184</v>
      </c>
      <c r="E149" s="48" t="s">
        <v>8</v>
      </c>
      <c r="F149" s="90">
        <f>F150</f>
        <v>275.285</v>
      </c>
    </row>
    <row r="150" spans="1:6" ht="21" customHeight="1" outlineLevel="7">
      <c r="A150" s="47" t="s">
        <v>18</v>
      </c>
      <c r="B150" s="48" t="s">
        <v>41</v>
      </c>
      <c r="C150" s="48" t="s">
        <v>154</v>
      </c>
      <c r="D150" s="48" t="s">
        <v>184</v>
      </c>
      <c r="E150" s="48" t="s">
        <v>19</v>
      </c>
      <c r="F150" s="90">
        <f>F151</f>
        <v>275.285</v>
      </c>
    </row>
    <row r="151" spans="1:6" ht="37.5" outlineLevel="7">
      <c r="A151" s="47" t="s">
        <v>20</v>
      </c>
      <c r="B151" s="48" t="s">
        <v>41</v>
      </c>
      <c r="C151" s="48" t="s">
        <v>154</v>
      </c>
      <c r="D151" s="48" t="s">
        <v>184</v>
      </c>
      <c r="E151" s="48" t="s">
        <v>21</v>
      </c>
      <c r="F151" s="90">
        <v>275.285</v>
      </c>
    </row>
    <row r="152" spans="1:6" ht="15" outlineLevel="2">
      <c r="A152" s="47" t="s">
        <v>63</v>
      </c>
      <c r="B152" s="48" t="s">
        <v>41</v>
      </c>
      <c r="C152" s="48" t="s">
        <v>64</v>
      </c>
      <c r="D152" s="48" t="s">
        <v>163</v>
      </c>
      <c r="E152" s="48" t="s">
        <v>8</v>
      </c>
      <c r="F152" s="90">
        <f>F153</f>
        <v>897.5</v>
      </c>
    </row>
    <row r="153" spans="1:6" ht="39" customHeight="1" outlineLevel="3">
      <c r="A153" s="47" t="s">
        <v>423</v>
      </c>
      <c r="B153" s="48" t="s">
        <v>41</v>
      </c>
      <c r="C153" s="48" t="s">
        <v>64</v>
      </c>
      <c r="D153" s="48" t="s">
        <v>170</v>
      </c>
      <c r="E153" s="48" t="s">
        <v>8</v>
      </c>
      <c r="F153" s="90">
        <f>F154</f>
        <v>897.5</v>
      </c>
    </row>
    <row r="154" spans="1:6" ht="18" customHeight="1" outlineLevel="5">
      <c r="A154" s="54" t="s">
        <v>186</v>
      </c>
      <c r="B154" s="48" t="s">
        <v>41</v>
      </c>
      <c r="C154" s="48" t="s">
        <v>64</v>
      </c>
      <c r="D154" s="48" t="s">
        <v>185</v>
      </c>
      <c r="E154" s="48" t="s">
        <v>8</v>
      </c>
      <c r="F154" s="90">
        <f>F155</f>
        <v>897.5</v>
      </c>
    </row>
    <row r="155" spans="1:6" ht="15" outlineLevel="6">
      <c r="A155" s="47" t="s">
        <v>22</v>
      </c>
      <c r="B155" s="48" t="s">
        <v>41</v>
      </c>
      <c r="C155" s="48" t="s">
        <v>64</v>
      </c>
      <c r="D155" s="48" t="s">
        <v>185</v>
      </c>
      <c r="E155" s="48" t="s">
        <v>23</v>
      </c>
      <c r="F155" s="90">
        <f>F156</f>
        <v>897.5</v>
      </c>
    </row>
    <row r="156" spans="1:6" ht="37.5" customHeight="1" outlineLevel="7">
      <c r="A156" s="47" t="s">
        <v>65</v>
      </c>
      <c r="B156" s="48" t="s">
        <v>41</v>
      </c>
      <c r="C156" s="48" t="s">
        <v>64</v>
      </c>
      <c r="D156" s="48" t="s">
        <v>185</v>
      </c>
      <c r="E156" s="48" t="s">
        <v>66</v>
      </c>
      <c r="F156" s="92">
        <v>897.5</v>
      </c>
    </row>
    <row r="157" spans="1:6" ht="15" outlineLevel="7">
      <c r="A157" s="47" t="s">
        <v>67</v>
      </c>
      <c r="B157" s="48" t="s">
        <v>41</v>
      </c>
      <c r="C157" s="48" t="s">
        <v>68</v>
      </c>
      <c r="D157" s="48" t="s">
        <v>163</v>
      </c>
      <c r="E157" s="48" t="s">
        <v>8</v>
      </c>
      <c r="F157" s="90">
        <f>F158</f>
        <v>14819.712</v>
      </c>
    </row>
    <row r="158" spans="1:6" ht="56.25" outlineLevel="7">
      <c r="A158" s="47" t="s">
        <v>382</v>
      </c>
      <c r="B158" s="48" t="s">
        <v>41</v>
      </c>
      <c r="C158" s="48" t="s">
        <v>68</v>
      </c>
      <c r="D158" s="48" t="s">
        <v>187</v>
      </c>
      <c r="E158" s="48" t="s">
        <v>8</v>
      </c>
      <c r="F158" s="90">
        <f>F159</f>
        <v>14819.712</v>
      </c>
    </row>
    <row r="159" spans="1:6" ht="37.5" outlineLevel="7">
      <c r="A159" s="47" t="s">
        <v>384</v>
      </c>
      <c r="B159" s="48" t="s">
        <v>41</v>
      </c>
      <c r="C159" s="48" t="s">
        <v>68</v>
      </c>
      <c r="D159" s="48" t="s">
        <v>188</v>
      </c>
      <c r="E159" s="48" t="s">
        <v>8</v>
      </c>
      <c r="F159" s="90">
        <f>F160</f>
        <v>14819.712</v>
      </c>
    </row>
    <row r="160" spans="1:7" ht="55.5" customHeight="1" outlineLevel="7">
      <c r="A160" s="47" t="s">
        <v>69</v>
      </c>
      <c r="B160" s="48" t="s">
        <v>41</v>
      </c>
      <c r="C160" s="48" t="s">
        <v>68</v>
      </c>
      <c r="D160" s="48" t="s">
        <v>189</v>
      </c>
      <c r="E160" s="48" t="s">
        <v>8</v>
      </c>
      <c r="F160" s="90">
        <f>F161</f>
        <v>14819.712</v>
      </c>
      <c r="G160" s="2" t="s">
        <v>70</v>
      </c>
    </row>
    <row r="161" spans="1:6" ht="21" customHeight="1" outlineLevel="7">
      <c r="A161" s="47" t="s">
        <v>18</v>
      </c>
      <c r="B161" s="48" t="s">
        <v>41</v>
      </c>
      <c r="C161" s="48" t="s">
        <v>68</v>
      </c>
      <c r="D161" s="48" t="s">
        <v>189</v>
      </c>
      <c r="E161" s="48" t="s">
        <v>19</v>
      </c>
      <c r="F161" s="90">
        <f>F162</f>
        <v>14819.712</v>
      </c>
    </row>
    <row r="162" spans="1:6" ht="37.5" outlineLevel="7">
      <c r="A162" s="47" t="s">
        <v>20</v>
      </c>
      <c r="B162" s="48" t="s">
        <v>41</v>
      </c>
      <c r="C162" s="48" t="s">
        <v>68</v>
      </c>
      <c r="D162" s="48" t="s">
        <v>189</v>
      </c>
      <c r="E162" s="48" t="s">
        <v>21</v>
      </c>
      <c r="F162" s="92">
        <v>14819.712</v>
      </c>
    </row>
    <row r="163" spans="1:6" ht="15" outlineLevel="2">
      <c r="A163" s="47" t="s">
        <v>71</v>
      </c>
      <c r="B163" s="48" t="s">
        <v>41</v>
      </c>
      <c r="C163" s="48" t="s">
        <v>72</v>
      </c>
      <c r="D163" s="48" t="s">
        <v>163</v>
      </c>
      <c r="E163" s="48" t="s">
        <v>8</v>
      </c>
      <c r="F163" s="90">
        <f>F164</f>
        <v>1986</v>
      </c>
    </row>
    <row r="164" spans="1:6" ht="39" customHeight="1" outlineLevel="3">
      <c r="A164" s="47" t="s">
        <v>423</v>
      </c>
      <c r="B164" s="48" t="s">
        <v>41</v>
      </c>
      <c r="C164" s="48" t="s">
        <v>72</v>
      </c>
      <c r="D164" s="48" t="s">
        <v>170</v>
      </c>
      <c r="E164" s="48" t="s">
        <v>8</v>
      </c>
      <c r="F164" s="90">
        <f>F165</f>
        <v>1986</v>
      </c>
    </row>
    <row r="165" spans="1:6" ht="41.25" customHeight="1" outlineLevel="3">
      <c r="A165" s="47" t="s">
        <v>379</v>
      </c>
      <c r="B165" s="48" t="s">
        <v>41</v>
      </c>
      <c r="C165" s="48" t="s">
        <v>72</v>
      </c>
      <c r="D165" s="48" t="s">
        <v>306</v>
      </c>
      <c r="E165" s="48" t="s">
        <v>8</v>
      </c>
      <c r="F165" s="92">
        <f>F169+F166</f>
        <v>1986</v>
      </c>
    </row>
    <row r="166" spans="1:6" ht="24" customHeight="1" outlineLevel="3">
      <c r="A166" s="47" t="s">
        <v>333</v>
      </c>
      <c r="B166" s="48" t="s">
        <v>41</v>
      </c>
      <c r="C166" s="48" t="s">
        <v>72</v>
      </c>
      <c r="D166" s="48" t="s">
        <v>334</v>
      </c>
      <c r="E166" s="48" t="s">
        <v>8</v>
      </c>
      <c r="F166" s="92">
        <f>F167</f>
        <v>35</v>
      </c>
    </row>
    <row r="167" spans="1:6" ht="21" customHeight="1" outlineLevel="3">
      <c r="A167" s="47" t="s">
        <v>18</v>
      </c>
      <c r="B167" s="48" t="s">
        <v>41</v>
      </c>
      <c r="C167" s="48" t="s">
        <v>72</v>
      </c>
      <c r="D167" s="48" t="s">
        <v>334</v>
      </c>
      <c r="E167" s="48" t="s">
        <v>19</v>
      </c>
      <c r="F167" s="92">
        <f>F168</f>
        <v>35</v>
      </c>
    </row>
    <row r="168" spans="1:6" ht="37.5" outlineLevel="3">
      <c r="A168" s="47" t="s">
        <v>20</v>
      </c>
      <c r="B168" s="48" t="s">
        <v>41</v>
      </c>
      <c r="C168" s="48" t="s">
        <v>72</v>
      </c>
      <c r="D168" s="48" t="s">
        <v>334</v>
      </c>
      <c r="E168" s="48" t="s">
        <v>21</v>
      </c>
      <c r="F168" s="92">
        <v>35</v>
      </c>
    </row>
    <row r="169" spans="1:6" ht="15" outlineLevel="5">
      <c r="A169" s="47" t="s">
        <v>73</v>
      </c>
      <c r="B169" s="48" t="s">
        <v>41</v>
      </c>
      <c r="C169" s="48" t="s">
        <v>72</v>
      </c>
      <c r="D169" s="48" t="s">
        <v>190</v>
      </c>
      <c r="E169" s="48" t="s">
        <v>8</v>
      </c>
      <c r="F169" s="90">
        <f>F170</f>
        <v>1951</v>
      </c>
    </row>
    <row r="170" spans="1:6" ht="19.5" customHeight="1" outlineLevel="6">
      <c r="A170" s="47" t="s">
        <v>18</v>
      </c>
      <c r="B170" s="48" t="s">
        <v>41</v>
      </c>
      <c r="C170" s="48" t="s">
        <v>72</v>
      </c>
      <c r="D170" s="48" t="s">
        <v>190</v>
      </c>
      <c r="E170" s="48" t="s">
        <v>19</v>
      </c>
      <c r="F170" s="90">
        <f>F171</f>
        <v>1951</v>
      </c>
    </row>
    <row r="171" spans="1:6" ht="37.5" outlineLevel="7">
      <c r="A171" s="47" t="s">
        <v>20</v>
      </c>
      <c r="B171" s="48" t="s">
        <v>41</v>
      </c>
      <c r="C171" s="48" t="s">
        <v>72</v>
      </c>
      <c r="D171" s="48" t="s">
        <v>190</v>
      </c>
      <c r="E171" s="48" t="s">
        <v>21</v>
      </c>
      <c r="F171" s="92">
        <v>1951</v>
      </c>
    </row>
    <row r="172" spans="1:6" ht="15" outlineLevel="1">
      <c r="A172" s="47" t="s">
        <v>74</v>
      </c>
      <c r="B172" s="48" t="s">
        <v>41</v>
      </c>
      <c r="C172" s="48" t="s">
        <v>75</v>
      </c>
      <c r="D172" s="48" t="s">
        <v>163</v>
      </c>
      <c r="E172" s="48" t="s">
        <v>8</v>
      </c>
      <c r="F172" s="94">
        <f>F173+F179+F194</f>
        <v>7665.585</v>
      </c>
    </row>
    <row r="173" spans="1:6" ht="15" outlineLevel="1">
      <c r="A173" s="47" t="s">
        <v>76</v>
      </c>
      <c r="B173" s="48" t="s">
        <v>41</v>
      </c>
      <c r="C173" s="48" t="s">
        <v>77</v>
      </c>
      <c r="D173" s="48" t="s">
        <v>163</v>
      </c>
      <c r="E173" s="48" t="s">
        <v>8</v>
      </c>
      <c r="F173" s="90">
        <f>F174</f>
        <v>943.269</v>
      </c>
    </row>
    <row r="174" spans="1:6" ht="58.5" customHeight="1" outlineLevel="1">
      <c r="A174" s="47" t="s">
        <v>382</v>
      </c>
      <c r="B174" s="48" t="s">
        <v>41</v>
      </c>
      <c r="C174" s="48" t="s">
        <v>77</v>
      </c>
      <c r="D174" s="48" t="s">
        <v>187</v>
      </c>
      <c r="E174" s="48" t="s">
        <v>8</v>
      </c>
      <c r="F174" s="90">
        <f>F175</f>
        <v>943.269</v>
      </c>
    </row>
    <row r="175" spans="1:6" ht="39" customHeight="1" outlineLevel="1">
      <c r="A175" s="47" t="s">
        <v>383</v>
      </c>
      <c r="B175" s="48" t="s">
        <v>41</v>
      </c>
      <c r="C175" s="48" t="s">
        <v>77</v>
      </c>
      <c r="D175" s="48" t="s">
        <v>191</v>
      </c>
      <c r="E175" s="48" t="s">
        <v>8</v>
      </c>
      <c r="F175" s="90">
        <f>F176</f>
        <v>943.269</v>
      </c>
    </row>
    <row r="176" spans="1:6" ht="57.75" customHeight="1" outlineLevel="1">
      <c r="A176" s="73" t="s">
        <v>78</v>
      </c>
      <c r="B176" s="48" t="s">
        <v>41</v>
      </c>
      <c r="C176" s="48" t="s">
        <v>77</v>
      </c>
      <c r="D176" s="48" t="s">
        <v>192</v>
      </c>
      <c r="E176" s="48" t="s">
        <v>8</v>
      </c>
      <c r="F176" s="90">
        <f>F177</f>
        <v>943.269</v>
      </c>
    </row>
    <row r="177" spans="1:6" ht="19.5" customHeight="1" outlineLevel="1">
      <c r="A177" s="47" t="s">
        <v>18</v>
      </c>
      <c r="B177" s="48" t="s">
        <v>41</v>
      </c>
      <c r="C177" s="48" t="s">
        <v>77</v>
      </c>
      <c r="D177" s="48" t="s">
        <v>192</v>
      </c>
      <c r="E177" s="48" t="s">
        <v>19</v>
      </c>
      <c r="F177" s="90">
        <f>F178</f>
        <v>943.269</v>
      </c>
    </row>
    <row r="178" spans="1:6" ht="37.5" outlineLevel="1">
      <c r="A178" s="47" t="s">
        <v>20</v>
      </c>
      <c r="B178" s="48" t="s">
        <v>41</v>
      </c>
      <c r="C178" s="48" t="s">
        <v>77</v>
      </c>
      <c r="D178" s="48" t="s">
        <v>192</v>
      </c>
      <c r="E178" s="48" t="s">
        <v>21</v>
      </c>
      <c r="F178" s="92">
        <v>943.269</v>
      </c>
    </row>
    <row r="179" spans="1:6" ht="15" outlineLevel="1">
      <c r="A179" s="47" t="s">
        <v>79</v>
      </c>
      <c r="B179" s="48" t="s">
        <v>41</v>
      </c>
      <c r="C179" s="48" t="s">
        <v>80</v>
      </c>
      <c r="D179" s="48" t="s">
        <v>163</v>
      </c>
      <c r="E179" s="48" t="s">
        <v>8</v>
      </c>
      <c r="F179" s="90">
        <f>F180</f>
        <v>6472.316</v>
      </c>
    </row>
    <row r="180" spans="1:6" ht="56.25" outlineLevel="1">
      <c r="A180" s="47" t="s">
        <v>382</v>
      </c>
      <c r="B180" s="48" t="s">
        <v>41</v>
      </c>
      <c r="C180" s="48" t="s">
        <v>80</v>
      </c>
      <c r="D180" s="48" t="s">
        <v>187</v>
      </c>
      <c r="E180" s="48" t="s">
        <v>8</v>
      </c>
      <c r="F180" s="90">
        <f>F181</f>
        <v>6472.316</v>
      </c>
    </row>
    <row r="181" spans="1:6" ht="37.5" outlineLevel="1">
      <c r="A181" s="47" t="s">
        <v>383</v>
      </c>
      <c r="B181" s="48" t="s">
        <v>41</v>
      </c>
      <c r="C181" s="48" t="s">
        <v>80</v>
      </c>
      <c r="D181" s="48" t="s">
        <v>191</v>
      </c>
      <c r="E181" s="48" t="s">
        <v>8</v>
      </c>
      <c r="F181" s="90">
        <f>F182+F185+F188+F191</f>
        <v>6472.316</v>
      </c>
    </row>
    <row r="182" spans="1:6" ht="57" customHeight="1" outlineLevel="1">
      <c r="A182" s="55" t="s">
        <v>81</v>
      </c>
      <c r="B182" s="48" t="s">
        <v>41</v>
      </c>
      <c r="C182" s="48" t="s">
        <v>80</v>
      </c>
      <c r="D182" s="48" t="s">
        <v>193</v>
      </c>
      <c r="E182" s="48" t="s">
        <v>8</v>
      </c>
      <c r="F182" s="90">
        <f>F183</f>
        <v>730</v>
      </c>
    </row>
    <row r="183" spans="1:6" ht="23.25" customHeight="1" outlineLevel="1">
      <c r="A183" s="47" t="s">
        <v>18</v>
      </c>
      <c r="B183" s="48" t="s">
        <v>41</v>
      </c>
      <c r="C183" s="48" t="s">
        <v>80</v>
      </c>
      <c r="D183" s="48" t="s">
        <v>193</v>
      </c>
      <c r="E183" s="48" t="s">
        <v>19</v>
      </c>
      <c r="F183" s="90">
        <f>F184</f>
        <v>730</v>
      </c>
    </row>
    <row r="184" spans="1:6" ht="37.5" outlineLevel="1">
      <c r="A184" s="47" t="s">
        <v>20</v>
      </c>
      <c r="B184" s="48" t="s">
        <v>41</v>
      </c>
      <c r="C184" s="48" t="s">
        <v>80</v>
      </c>
      <c r="D184" s="48" t="s">
        <v>193</v>
      </c>
      <c r="E184" s="48" t="s">
        <v>21</v>
      </c>
      <c r="F184" s="92">
        <v>730</v>
      </c>
    </row>
    <row r="185" spans="1:6" ht="37.5" customHeight="1" outlineLevel="1">
      <c r="A185" s="47" t="s">
        <v>395</v>
      </c>
      <c r="B185" s="48" t="s">
        <v>41</v>
      </c>
      <c r="C185" s="48" t="s">
        <v>80</v>
      </c>
      <c r="D185" s="48" t="s">
        <v>396</v>
      </c>
      <c r="E185" s="48" t="s">
        <v>8</v>
      </c>
      <c r="F185" s="92">
        <f>F186</f>
        <v>4002.316</v>
      </c>
    </row>
    <row r="186" spans="1:6" ht="15" outlineLevel="1">
      <c r="A186" s="47" t="s">
        <v>22</v>
      </c>
      <c r="B186" s="48" t="s">
        <v>41</v>
      </c>
      <c r="C186" s="48" t="s">
        <v>80</v>
      </c>
      <c r="D186" s="48" t="s">
        <v>396</v>
      </c>
      <c r="E186" s="48" t="s">
        <v>23</v>
      </c>
      <c r="F186" s="92">
        <f>F187</f>
        <v>4002.316</v>
      </c>
    </row>
    <row r="187" spans="1:6" ht="37.5" customHeight="1" outlineLevel="1">
      <c r="A187" s="47" t="s">
        <v>65</v>
      </c>
      <c r="B187" s="48" t="s">
        <v>41</v>
      </c>
      <c r="C187" s="48" t="s">
        <v>80</v>
      </c>
      <c r="D187" s="48" t="s">
        <v>396</v>
      </c>
      <c r="E187" s="48" t="s">
        <v>66</v>
      </c>
      <c r="F187" s="92">
        <v>4002.316</v>
      </c>
    </row>
    <row r="188" spans="1:6" ht="37.5" customHeight="1" outlineLevel="1">
      <c r="A188" s="47" t="s">
        <v>476</v>
      </c>
      <c r="B188" s="48" t="s">
        <v>41</v>
      </c>
      <c r="C188" s="48" t="s">
        <v>80</v>
      </c>
      <c r="D188" s="48" t="s">
        <v>477</v>
      </c>
      <c r="E188" s="48" t="s">
        <v>8</v>
      </c>
      <c r="F188" s="92">
        <f>F189</f>
        <v>520</v>
      </c>
    </row>
    <row r="189" spans="1:6" ht="18" customHeight="1" outlineLevel="1">
      <c r="A189" s="47" t="s">
        <v>22</v>
      </c>
      <c r="B189" s="48" t="s">
        <v>41</v>
      </c>
      <c r="C189" s="48" t="s">
        <v>80</v>
      </c>
      <c r="D189" s="48" t="s">
        <v>477</v>
      </c>
      <c r="E189" s="48" t="s">
        <v>23</v>
      </c>
      <c r="F189" s="92">
        <f>F190</f>
        <v>520</v>
      </c>
    </row>
    <row r="190" spans="1:6" ht="37.5" customHeight="1" outlineLevel="1">
      <c r="A190" s="47" t="s">
        <v>65</v>
      </c>
      <c r="B190" s="48" t="s">
        <v>41</v>
      </c>
      <c r="C190" s="48" t="s">
        <v>80</v>
      </c>
      <c r="D190" s="48" t="s">
        <v>477</v>
      </c>
      <c r="E190" s="48" t="s">
        <v>66</v>
      </c>
      <c r="F190" s="92">
        <v>520</v>
      </c>
    </row>
    <row r="191" spans="1:6" ht="37.5" customHeight="1" outlineLevel="1">
      <c r="A191" s="47" t="s">
        <v>478</v>
      </c>
      <c r="B191" s="48" t="s">
        <v>41</v>
      </c>
      <c r="C191" s="48" t="s">
        <v>80</v>
      </c>
      <c r="D191" s="48" t="s">
        <v>479</v>
      </c>
      <c r="E191" s="48" t="s">
        <v>8</v>
      </c>
      <c r="F191" s="92">
        <f>F192</f>
        <v>1220</v>
      </c>
    </row>
    <row r="192" spans="1:6" ht="37.5" customHeight="1" outlineLevel="1">
      <c r="A192" s="47" t="s">
        <v>480</v>
      </c>
      <c r="B192" s="48" t="s">
        <v>41</v>
      </c>
      <c r="C192" s="48" t="s">
        <v>80</v>
      </c>
      <c r="D192" s="48" t="s">
        <v>479</v>
      </c>
      <c r="E192" s="48" t="s">
        <v>481</v>
      </c>
      <c r="F192" s="92">
        <f>F193</f>
        <v>1220</v>
      </c>
    </row>
    <row r="193" spans="1:6" ht="18.75" customHeight="1" outlineLevel="1">
      <c r="A193" s="47" t="s">
        <v>482</v>
      </c>
      <c r="B193" s="48" t="s">
        <v>41</v>
      </c>
      <c r="C193" s="48" t="s">
        <v>80</v>
      </c>
      <c r="D193" s="48" t="s">
        <v>479</v>
      </c>
      <c r="E193" s="48" t="s">
        <v>483</v>
      </c>
      <c r="F193" s="92">
        <v>1220</v>
      </c>
    </row>
    <row r="194" spans="1:6" ht="15" outlineLevel="1">
      <c r="A194" s="47" t="s">
        <v>82</v>
      </c>
      <c r="B194" s="48" t="s">
        <v>41</v>
      </c>
      <c r="C194" s="48" t="s">
        <v>83</v>
      </c>
      <c r="D194" s="48" t="s">
        <v>163</v>
      </c>
      <c r="E194" s="48" t="s">
        <v>8</v>
      </c>
      <c r="F194" s="90">
        <f>F195+F199</f>
        <v>250</v>
      </c>
    </row>
    <row r="195" spans="1:6" ht="56.25" outlineLevel="1">
      <c r="A195" s="47" t="s">
        <v>382</v>
      </c>
      <c r="B195" s="48" t="s">
        <v>41</v>
      </c>
      <c r="C195" s="48" t="s">
        <v>83</v>
      </c>
      <c r="D195" s="48" t="s">
        <v>187</v>
      </c>
      <c r="E195" s="48" t="s">
        <v>8</v>
      </c>
      <c r="F195" s="90">
        <f>F196</f>
        <v>231</v>
      </c>
    </row>
    <row r="196" spans="1:6" ht="24.75" customHeight="1" outlineLevel="1">
      <c r="A196" s="55" t="s">
        <v>84</v>
      </c>
      <c r="B196" s="48" t="s">
        <v>41</v>
      </c>
      <c r="C196" s="48" t="s">
        <v>83</v>
      </c>
      <c r="D196" s="48" t="s">
        <v>194</v>
      </c>
      <c r="E196" s="48" t="s">
        <v>8</v>
      </c>
      <c r="F196" s="90">
        <f>F197</f>
        <v>231</v>
      </c>
    </row>
    <row r="197" spans="1:6" ht="19.5" customHeight="1" outlineLevel="1">
      <c r="A197" s="47" t="s">
        <v>18</v>
      </c>
      <c r="B197" s="48" t="s">
        <v>41</v>
      </c>
      <c r="C197" s="48" t="s">
        <v>83</v>
      </c>
      <c r="D197" s="48" t="s">
        <v>194</v>
      </c>
      <c r="E197" s="48" t="s">
        <v>19</v>
      </c>
      <c r="F197" s="90">
        <f>F198</f>
        <v>231</v>
      </c>
    </row>
    <row r="198" spans="1:6" ht="37.5" outlineLevel="1">
      <c r="A198" s="47" t="s">
        <v>20</v>
      </c>
      <c r="B198" s="48" t="s">
        <v>41</v>
      </c>
      <c r="C198" s="48" t="s">
        <v>83</v>
      </c>
      <c r="D198" s="48" t="s">
        <v>194</v>
      </c>
      <c r="E198" s="48" t="s">
        <v>21</v>
      </c>
      <c r="F198" s="92">
        <v>231</v>
      </c>
    </row>
    <row r="199" spans="1:6" ht="20.25" customHeight="1" outlineLevel="1">
      <c r="A199" s="47" t="s">
        <v>178</v>
      </c>
      <c r="B199" s="48" t="s">
        <v>41</v>
      </c>
      <c r="C199" s="48" t="s">
        <v>83</v>
      </c>
      <c r="D199" s="48" t="s">
        <v>164</v>
      </c>
      <c r="E199" s="48" t="s">
        <v>8</v>
      </c>
      <c r="F199" s="92">
        <f>F200</f>
        <v>19</v>
      </c>
    </row>
    <row r="200" spans="1:6" ht="35.25" customHeight="1" outlineLevel="1">
      <c r="A200" s="56" t="s">
        <v>458</v>
      </c>
      <c r="B200" s="48" t="s">
        <v>41</v>
      </c>
      <c r="C200" s="48" t="s">
        <v>83</v>
      </c>
      <c r="D200" s="48" t="s">
        <v>459</v>
      </c>
      <c r="E200" s="48" t="s">
        <v>8</v>
      </c>
      <c r="F200" s="92">
        <f>F201</f>
        <v>19</v>
      </c>
    </row>
    <row r="201" spans="1:6" ht="15" outlineLevel="1">
      <c r="A201" s="47" t="s">
        <v>31</v>
      </c>
      <c r="B201" s="48" t="s">
        <v>41</v>
      </c>
      <c r="C201" s="48" t="s">
        <v>83</v>
      </c>
      <c r="D201" s="48" t="s">
        <v>459</v>
      </c>
      <c r="E201" s="48" t="s">
        <v>32</v>
      </c>
      <c r="F201" s="92">
        <f>F202</f>
        <v>19</v>
      </c>
    </row>
    <row r="202" spans="1:6" ht="15" outlineLevel="1">
      <c r="A202" s="47" t="s">
        <v>460</v>
      </c>
      <c r="B202" s="48" t="s">
        <v>41</v>
      </c>
      <c r="C202" s="48" t="s">
        <v>83</v>
      </c>
      <c r="D202" s="48" t="s">
        <v>459</v>
      </c>
      <c r="E202" s="48" t="s">
        <v>461</v>
      </c>
      <c r="F202" s="92">
        <v>19</v>
      </c>
    </row>
    <row r="203" spans="1:6" ht="15" outlineLevel="1">
      <c r="A203" s="47" t="s">
        <v>85</v>
      </c>
      <c r="B203" s="48" t="s">
        <v>41</v>
      </c>
      <c r="C203" s="48" t="s">
        <v>86</v>
      </c>
      <c r="D203" s="48" t="s">
        <v>163</v>
      </c>
      <c r="E203" s="48" t="s">
        <v>8</v>
      </c>
      <c r="F203" s="90">
        <f>F204</f>
        <v>175</v>
      </c>
    </row>
    <row r="204" spans="1:6" ht="15" outlineLevel="2">
      <c r="A204" s="47" t="s">
        <v>87</v>
      </c>
      <c r="B204" s="48" t="s">
        <v>41</v>
      </c>
      <c r="C204" s="48" t="s">
        <v>88</v>
      </c>
      <c r="D204" s="48" t="s">
        <v>163</v>
      </c>
      <c r="E204" s="48" t="s">
        <v>8</v>
      </c>
      <c r="F204" s="90">
        <f>F205</f>
        <v>175</v>
      </c>
    </row>
    <row r="205" spans="1:6" ht="37.5" outlineLevel="3">
      <c r="A205" s="47" t="s">
        <v>425</v>
      </c>
      <c r="B205" s="48" t="s">
        <v>41</v>
      </c>
      <c r="C205" s="48" t="s">
        <v>88</v>
      </c>
      <c r="D205" s="48" t="s">
        <v>195</v>
      </c>
      <c r="E205" s="48" t="s">
        <v>8</v>
      </c>
      <c r="F205" s="90">
        <f>F206+F210+F213</f>
        <v>175</v>
      </c>
    </row>
    <row r="206" spans="1:6" ht="39" customHeight="1" outlineLevel="3">
      <c r="A206" s="47" t="s">
        <v>462</v>
      </c>
      <c r="B206" s="48" t="s">
        <v>41</v>
      </c>
      <c r="C206" s="48" t="s">
        <v>88</v>
      </c>
      <c r="D206" s="48" t="s">
        <v>364</v>
      </c>
      <c r="E206" s="48" t="s">
        <v>8</v>
      </c>
      <c r="F206" s="90">
        <f>F207</f>
        <v>100</v>
      </c>
    </row>
    <row r="207" spans="1:6" ht="21.75" customHeight="1" outlineLevel="3">
      <c r="A207" s="47" t="s">
        <v>365</v>
      </c>
      <c r="B207" s="48" t="s">
        <v>41</v>
      </c>
      <c r="C207" s="48" t="s">
        <v>88</v>
      </c>
      <c r="D207" s="48" t="s">
        <v>366</v>
      </c>
      <c r="E207" s="48" t="s">
        <v>8</v>
      </c>
      <c r="F207" s="90">
        <f>F208</f>
        <v>100</v>
      </c>
    </row>
    <row r="208" spans="1:6" ht="21.75" customHeight="1" outlineLevel="3">
      <c r="A208" s="47" t="s">
        <v>18</v>
      </c>
      <c r="B208" s="48" t="s">
        <v>41</v>
      </c>
      <c r="C208" s="48" t="s">
        <v>88</v>
      </c>
      <c r="D208" s="48" t="s">
        <v>366</v>
      </c>
      <c r="E208" s="48" t="s">
        <v>19</v>
      </c>
      <c r="F208" s="90">
        <f>F209</f>
        <v>100</v>
      </c>
    </row>
    <row r="209" spans="1:6" ht="37.5" outlineLevel="3">
      <c r="A209" s="47" t="s">
        <v>20</v>
      </c>
      <c r="B209" s="48" t="s">
        <v>41</v>
      </c>
      <c r="C209" s="48" t="s">
        <v>88</v>
      </c>
      <c r="D209" s="48" t="s">
        <v>366</v>
      </c>
      <c r="E209" s="48" t="s">
        <v>21</v>
      </c>
      <c r="F209" s="90">
        <v>100</v>
      </c>
    </row>
    <row r="210" spans="1:6" ht="19.5" customHeight="1" outlineLevel="5">
      <c r="A210" s="47" t="s">
        <v>90</v>
      </c>
      <c r="B210" s="48" t="s">
        <v>41</v>
      </c>
      <c r="C210" s="48" t="s">
        <v>88</v>
      </c>
      <c r="D210" s="48" t="s">
        <v>196</v>
      </c>
      <c r="E210" s="48" t="s">
        <v>8</v>
      </c>
      <c r="F210" s="90">
        <f>F211</f>
        <v>45</v>
      </c>
    </row>
    <row r="211" spans="1:6" ht="21.75" customHeight="1" outlineLevel="6">
      <c r="A211" s="47" t="s">
        <v>18</v>
      </c>
      <c r="B211" s="48" t="s">
        <v>41</v>
      </c>
      <c r="C211" s="48" t="s">
        <v>88</v>
      </c>
      <c r="D211" s="48" t="s">
        <v>196</v>
      </c>
      <c r="E211" s="48" t="s">
        <v>19</v>
      </c>
      <c r="F211" s="90">
        <f>F212</f>
        <v>45</v>
      </c>
    </row>
    <row r="212" spans="1:6" ht="37.5" outlineLevel="7">
      <c r="A212" s="47" t="s">
        <v>20</v>
      </c>
      <c r="B212" s="48" t="s">
        <v>41</v>
      </c>
      <c r="C212" s="48" t="s">
        <v>88</v>
      </c>
      <c r="D212" s="48" t="s">
        <v>196</v>
      </c>
      <c r="E212" s="48" t="s">
        <v>21</v>
      </c>
      <c r="F212" s="92">
        <v>45</v>
      </c>
    </row>
    <row r="213" spans="1:6" ht="15" outlineLevel="5">
      <c r="A213" s="47" t="s">
        <v>89</v>
      </c>
      <c r="B213" s="48" t="s">
        <v>41</v>
      </c>
      <c r="C213" s="48" t="s">
        <v>88</v>
      </c>
      <c r="D213" s="48" t="s">
        <v>367</v>
      </c>
      <c r="E213" s="48" t="s">
        <v>8</v>
      </c>
      <c r="F213" s="90">
        <f>F214</f>
        <v>30</v>
      </c>
    </row>
    <row r="214" spans="1:6" ht="23.25" customHeight="1" outlineLevel="6">
      <c r="A214" s="47" t="s">
        <v>18</v>
      </c>
      <c r="B214" s="48" t="s">
        <v>41</v>
      </c>
      <c r="C214" s="48" t="s">
        <v>88</v>
      </c>
      <c r="D214" s="48" t="s">
        <v>367</v>
      </c>
      <c r="E214" s="48" t="s">
        <v>19</v>
      </c>
      <c r="F214" s="90">
        <f>F215</f>
        <v>30</v>
      </c>
    </row>
    <row r="215" spans="1:6" ht="37.5" outlineLevel="7">
      <c r="A215" s="47" t="s">
        <v>20</v>
      </c>
      <c r="B215" s="48" t="s">
        <v>41</v>
      </c>
      <c r="C215" s="48" t="s">
        <v>88</v>
      </c>
      <c r="D215" s="48" t="s">
        <v>367</v>
      </c>
      <c r="E215" s="48" t="s">
        <v>21</v>
      </c>
      <c r="F215" s="92">
        <v>30</v>
      </c>
    </row>
    <row r="216" spans="1:6" ht="15" outlineLevel="1">
      <c r="A216" s="47" t="s">
        <v>91</v>
      </c>
      <c r="B216" s="48" t="s">
        <v>41</v>
      </c>
      <c r="C216" s="48" t="s">
        <v>92</v>
      </c>
      <c r="D216" s="48" t="s">
        <v>163</v>
      </c>
      <c r="E216" s="48" t="s">
        <v>8</v>
      </c>
      <c r="F216" s="90">
        <f>F217</f>
        <v>12151.6</v>
      </c>
    </row>
    <row r="217" spans="1:6" ht="15" outlineLevel="2">
      <c r="A217" s="47" t="s">
        <v>418</v>
      </c>
      <c r="B217" s="48" t="s">
        <v>41</v>
      </c>
      <c r="C217" s="48" t="s">
        <v>417</v>
      </c>
      <c r="D217" s="48" t="s">
        <v>163</v>
      </c>
      <c r="E217" s="48" t="s">
        <v>8</v>
      </c>
      <c r="F217" s="90">
        <f>F218</f>
        <v>12151.6</v>
      </c>
    </row>
    <row r="218" spans="1:6" ht="37.5" outlineLevel="3">
      <c r="A218" s="47" t="s">
        <v>426</v>
      </c>
      <c r="B218" s="48" t="s">
        <v>41</v>
      </c>
      <c r="C218" s="48" t="s">
        <v>417</v>
      </c>
      <c r="D218" s="48" t="s">
        <v>197</v>
      </c>
      <c r="E218" s="48" t="s">
        <v>8</v>
      </c>
      <c r="F218" s="90">
        <f>F219</f>
        <v>12151.6</v>
      </c>
    </row>
    <row r="219" spans="1:6" ht="38.25" customHeight="1" outlineLevel="5">
      <c r="A219" s="47" t="s">
        <v>95</v>
      </c>
      <c r="B219" s="48" t="s">
        <v>41</v>
      </c>
      <c r="C219" s="48" t="s">
        <v>417</v>
      </c>
      <c r="D219" s="48" t="s">
        <v>198</v>
      </c>
      <c r="E219" s="48" t="s">
        <v>8</v>
      </c>
      <c r="F219" s="90">
        <f>F220</f>
        <v>12151.6</v>
      </c>
    </row>
    <row r="220" spans="1:6" ht="37.5" outlineLevel="6">
      <c r="A220" s="47" t="s">
        <v>53</v>
      </c>
      <c r="B220" s="48" t="s">
        <v>41</v>
      </c>
      <c r="C220" s="48" t="s">
        <v>417</v>
      </c>
      <c r="D220" s="48" t="s">
        <v>198</v>
      </c>
      <c r="E220" s="48" t="s">
        <v>54</v>
      </c>
      <c r="F220" s="90">
        <f>F221</f>
        <v>12151.6</v>
      </c>
    </row>
    <row r="221" spans="1:6" ht="15" outlineLevel="7">
      <c r="A221" s="47" t="s">
        <v>96</v>
      </c>
      <c r="B221" s="48" t="s">
        <v>41</v>
      </c>
      <c r="C221" s="48" t="s">
        <v>417</v>
      </c>
      <c r="D221" s="48" t="s">
        <v>198</v>
      </c>
      <c r="E221" s="48" t="s">
        <v>97</v>
      </c>
      <c r="F221" s="92">
        <v>12151.6</v>
      </c>
    </row>
    <row r="222" spans="1:6" ht="15" outlineLevel="1">
      <c r="A222" s="47" t="s">
        <v>102</v>
      </c>
      <c r="B222" s="48" t="s">
        <v>41</v>
      </c>
      <c r="C222" s="48" t="s">
        <v>103</v>
      </c>
      <c r="D222" s="48" t="s">
        <v>163</v>
      </c>
      <c r="E222" s="48" t="s">
        <v>8</v>
      </c>
      <c r="F222" s="90">
        <f>F223</f>
        <v>6463.18</v>
      </c>
    </row>
    <row r="223" spans="1:6" ht="15" outlineLevel="2">
      <c r="A223" s="47" t="s">
        <v>104</v>
      </c>
      <c r="B223" s="48" t="s">
        <v>41</v>
      </c>
      <c r="C223" s="48" t="s">
        <v>105</v>
      </c>
      <c r="D223" s="48" t="s">
        <v>163</v>
      </c>
      <c r="E223" s="48" t="s">
        <v>8</v>
      </c>
      <c r="F223" s="90">
        <f>F224</f>
        <v>6463.18</v>
      </c>
    </row>
    <row r="224" spans="1:6" ht="37.5" outlineLevel="3">
      <c r="A224" s="47" t="s">
        <v>426</v>
      </c>
      <c r="B224" s="48" t="s">
        <v>41</v>
      </c>
      <c r="C224" s="48" t="s">
        <v>105</v>
      </c>
      <c r="D224" s="48" t="s">
        <v>197</v>
      </c>
      <c r="E224" s="48" t="s">
        <v>8</v>
      </c>
      <c r="F224" s="90">
        <f>F228+F225</f>
        <v>6463.18</v>
      </c>
    </row>
    <row r="225" spans="1:6" ht="36" customHeight="1" outlineLevel="7">
      <c r="A225" s="57" t="s">
        <v>107</v>
      </c>
      <c r="B225" s="48" t="s">
        <v>41</v>
      </c>
      <c r="C225" s="48" t="s">
        <v>105</v>
      </c>
      <c r="D225" s="48" t="s">
        <v>202</v>
      </c>
      <c r="E225" s="48" t="s">
        <v>8</v>
      </c>
      <c r="F225" s="90">
        <f>F226</f>
        <v>5832.18</v>
      </c>
    </row>
    <row r="226" spans="1:6" ht="37.5" outlineLevel="7">
      <c r="A226" s="47" t="s">
        <v>53</v>
      </c>
      <c r="B226" s="48" t="s">
        <v>41</v>
      </c>
      <c r="C226" s="48" t="s">
        <v>105</v>
      </c>
      <c r="D226" s="48" t="s">
        <v>202</v>
      </c>
      <c r="E226" s="48" t="s">
        <v>54</v>
      </c>
      <c r="F226" s="90">
        <f>F227</f>
        <v>5832.18</v>
      </c>
    </row>
    <row r="227" spans="1:6" ht="15" outlineLevel="7">
      <c r="A227" s="47" t="s">
        <v>96</v>
      </c>
      <c r="B227" s="48" t="s">
        <v>41</v>
      </c>
      <c r="C227" s="48" t="s">
        <v>105</v>
      </c>
      <c r="D227" s="48" t="s">
        <v>202</v>
      </c>
      <c r="E227" s="48" t="s">
        <v>97</v>
      </c>
      <c r="F227" s="92">
        <v>5832.18</v>
      </c>
    </row>
    <row r="228" spans="1:6" ht="15" outlineLevel="5">
      <c r="A228" s="47" t="s">
        <v>106</v>
      </c>
      <c r="B228" s="48" t="s">
        <v>41</v>
      </c>
      <c r="C228" s="48" t="s">
        <v>105</v>
      </c>
      <c r="D228" s="48" t="s">
        <v>201</v>
      </c>
      <c r="E228" s="48" t="s">
        <v>8</v>
      </c>
      <c r="F228" s="90">
        <f>F229+F231</f>
        <v>631</v>
      </c>
    </row>
    <row r="229" spans="1:6" ht="37.5" outlineLevel="6">
      <c r="A229" s="47" t="s">
        <v>53</v>
      </c>
      <c r="B229" s="48" t="s">
        <v>41</v>
      </c>
      <c r="C229" s="48" t="s">
        <v>105</v>
      </c>
      <c r="D229" s="48" t="s">
        <v>201</v>
      </c>
      <c r="E229" s="48" t="s">
        <v>54</v>
      </c>
      <c r="F229" s="90">
        <f>F230</f>
        <v>517</v>
      </c>
    </row>
    <row r="230" spans="1:6" ht="15" outlineLevel="7">
      <c r="A230" s="47" t="s">
        <v>96</v>
      </c>
      <c r="B230" s="48" t="s">
        <v>41</v>
      </c>
      <c r="C230" s="48" t="s">
        <v>105</v>
      </c>
      <c r="D230" s="48" t="s">
        <v>201</v>
      </c>
      <c r="E230" s="48" t="s">
        <v>97</v>
      </c>
      <c r="F230" s="92">
        <v>517</v>
      </c>
    </row>
    <row r="231" spans="1:6" ht="37.5" outlineLevel="7">
      <c r="A231" s="47" t="s">
        <v>53</v>
      </c>
      <c r="B231" s="48" t="s">
        <v>41</v>
      </c>
      <c r="C231" s="48" t="s">
        <v>105</v>
      </c>
      <c r="D231" s="48" t="s">
        <v>201</v>
      </c>
      <c r="E231" s="48" t="s">
        <v>54</v>
      </c>
      <c r="F231" s="90">
        <f>F232</f>
        <v>114</v>
      </c>
    </row>
    <row r="232" spans="1:6" ht="37.5" customHeight="1" outlineLevel="7">
      <c r="A232" s="47" t="s">
        <v>411</v>
      </c>
      <c r="B232" s="48" t="s">
        <v>41</v>
      </c>
      <c r="C232" s="48" t="s">
        <v>105</v>
      </c>
      <c r="D232" s="48" t="s">
        <v>201</v>
      </c>
      <c r="E232" s="48" t="s">
        <v>410</v>
      </c>
      <c r="F232" s="92">
        <v>114</v>
      </c>
    </row>
    <row r="233" spans="1:6" ht="15" outlineLevel="1">
      <c r="A233" s="47" t="s">
        <v>108</v>
      </c>
      <c r="B233" s="48" t="s">
        <v>41</v>
      </c>
      <c r="C233" s="48" t="s">
        <v>109</v>
      </c>
      <c r="D233" s="48" t="s">
        <v>163</v>
      </c>
      <c r="E233" s="48" t="s">
        <v>8</v>
      </c>
      <c r="F233" s="90">
        <f>F234+F239</f>
        <v>3923.41</v>
      </c>
    </row>
    <row r="234" spans="1:6" ht="15" outlineLevel="2">
      <c r="A234" s="47" t="s">
        <v>110</v>
      </c>
      <c r="B234" s="48" t="s">
        <v>41</v>
      </c>
      <c r="C234" s="48" t="s">
        <v>111</v>
      </c>
      <c r="D234" s="48" t="s">
        <v>163</v>
      </c>
      <c r="E234" s="48" t="s">
        <v>8</v>
      </c>
      <c r="F234" s="90">
        <f>F235</f>
        <v>3146.41</v>
      </c>
    </row>
    <row r="235" spans="1:6" ht="19.5" customHeight="1" outlineLevel="4">
      <c r="A235" s="47" t="s">
        <v>178</v>
      </c>
      <c r="B235" s="48" t="s">
        <v>41</v>
      </c>
      <c r="C235" s="48" t="s">
        <v>111</v>
      </c>
      <c r="D235" s="48" t="s">
        <v>164</v>
      </c>
      <c r="E235" s="48" t="s">
        <v>8</v>
      </c>
      <c r="F235" s="90">
        <f>F236</f>
        <v>3146.41</v>
      </c>
    </row>
    <row r="236" spans="1:6" ht="15" outlineLevel="5">
      <c r="A236" s="47" t="s">
        <v>112</v>
      </c>
      <c r="B236" s="48" t="s">
        <v>41</v>
      </c>
      <c r="C236" s="48" t="s">
        <v>111</v>
      </c>
      <c r="D236" s="48" t="s">
        <v>203</v>
      </c>
      <c r="E236" s="48" t="s">
        <v>8</v>
      </c>
      <c r="F236" s="90">
        <f>F237</f>
        <v>3146.41</v>
      </c>
    </row>
    <row r="237" spans="1:6" ht="15" outlineLevel="6">
      <c r="A237" s="47" t="s">
        <v>113</v>
      </c>
      <c r="B237" s="48" t="s">
        <v>41</v>
      </c>
      <c r="C237" s="48" t="s">
        <v>111</v>
      </c>
      <c r="D237" s="48" t="s">
        <v>203</v>
      </c>
      <c r="E237" s="48" t="s">
        <v>114</v>
      </c>
      <c r="F237" s="90">
        <f>F238</f>
        <v>3146.41</v>
      </c>
    </row>
    <row r="238" spans="1:6" ht="15" outlineLevel="7">
      <c r="A238" s="47" t="s">
        <v>115</v>
      </c>
      <c r="B238" s="48" t="s">
        <v>41</v>
      </c>
      <c r="C238" s="48" t="s">
        <v>111</v>
      </c>
      <c r="D238" s="48" t="s">
        <v>203</v>
      </c>
      <c r="E238" s="48" t="s">
        <v>116</v>
      </c>
      <c r="F238" s="92">
        <v>3146.41</v>
      </c>
    </row>
    <row r="239" spans="1:6" ht="15" outlineLevel="7">
      <c r="A239" s="47" t="s">
        <v>117</v>
      </c>
      <c r="B239" s="48" t="s">
        <v>41</v>
      </c>
      <c r="C239" s="48" t="s">
        <v>118</v>
      </c>
      <c r="D239" s="48" t="s">
        <v>163</v>
      </c>
      <c r="E239" s="48" t="s">
        <v>8</v>
      </c>
      <c r="F239" s="90">
        <f>F240</f>
        <v>777</v>
      </c>
    </row>
    <row r="240" spans="1:6" ht="37.5" customHeight="1" outlineLevel="7">
      <c r="A240" s="47" t="s">
        <v>423</v>
      </c>
      <c r="B240" s="48" t="s">
        <v>41</v>
      </c>
      <c r="C240" s="48" t="s">
        <v>118</v>
      </c>
      <c r="D240" s="48" t="s">
        <v>170</v>
      </c>
      <c r="E240" s="48" t="s">
        <v>8</v>
      </c>
      <c r="F240" s="90">
        <f>F241+F245+F248</f>
        <v>777</v>
      </c>
    </row>
    <row r="241" spans="1:6" ht="18" customHeight="1" outlineLevel="7">
      <c r="A241" s="47" t="s">
        <v>388</v>
      </c>
      <c r="B241" s="48" t="s">
        <v>41</v>
      </c>
      <c r="C241" s="48" t="s">
        <v>118</v>
      </c>
      <c r="D241" s="48" t="s">
        <v>204</v>
      </c>
      <c r="E241" s="48" t="s">
        <v>8</v>
      </c>
      <c r="F241" s="90">
        <f>F242</f>
        <v>210</v>
      </c>
    </row>
    <row r="242" spans="1:6" ht="37.5" outlineLevel="7">
      <c r="A242" s="47" t="s">
        <v>122</v>
      </c>
      <c r="B242" s="48" t="s">
        <v>41</v>
      </c>
      <c r="C242" s="48" t="s">
        <v>118</v>
      </c>
      <c r="D242" s="48" t="s">
        <v>205</v>
      </c>
      <c r="E242" s="48" t="s">
        <v>8</v>
      </c>
      <c r="F242" s="90">
        <f>F243</f>
        <v>210</v>
      </c>
    </row>
    <row r="243" spans="1:6" ht="15" outlineLevel="7">
      <c r="A243" s="47" t="s">
        <v>113</v>
      </c>
      <c r="B243" s="48" t="s">
        <v>41</v>
      </c>
      <c r="C243" s="48" t="s">
        <v>118</v>
      </c>
      <c r="D243" s="48" t="s">
        <v>205</v>
      </c>
      <c r="E243" s="48" t="s">
        <v>114</v>
      </c>
      <c r="F243" s="90">
        <f>F244</f>
        <v>210</v>
      </c>
    </row>
    <row r="244" spans="1:6" ht="18.75" customHeight="1" outlineLevel="7">
      <c r="A244" s="47" t="s">
        <v>120</v>
      </c>
      <c r="B244" s="48" t="s">
        <v>41</v>
      </c>
      <c r="C244" s="48" t="s">
        <v>118</v>
      </c>
      <c r="D244" s="48" t="s">
        <v>205</v>
      </c>
      <c r="E244" s="48" t="s">
        <v>121</v>
      </c>
      <c r="F244" s="92">
        <v>210</v>
      </c>
    </row>
    <row r="245" spans="1:6" ht="37.5" outlineLevel="7">
      <c r="A245" s="47" t="s">
        <v>119</v>
      </c>
      <c r="B245" s="48" t="s">
        <v>41</v>
      </c>
      <c r="C245" s="48" t="s">
        <v>118</v>
      </c>
      <c r="D245" s="48" t="s">
        <v>507</v>
      </c>
      <c r="E245" s="48" t="s">
        <v>8</v>
      </c>
      <c r="F245" s="90">
        <f>F246</f>
        <v>173.5</v>
      </c>
    </row>
    <row r="246" spans="1:6" ht="15" outlineLevel="7">
      <c r="A246" s="47" t="s">
        <v>113</v>
      </c>
      <c r="B246" s="48" t="s">
        <v>41</v>
      </c>
      <c r="C246" s="48" t="s">
        <v>118</v>
      </c>
      <c r="D246" s="48" t="s">
        <v>507</v>
      </c>
      <c r="E246" s="48" t="s">
        <v>114</v>
      </c>
      <c r="F246" s="90">
        <f>F247</f>
        <v>173.5</v>
      </c>
    </row>
    <row r="247" spans="1:6" ht="20.25" customHeight="1" outlineLevel="1">
      <c r="A247" s="47" t="s">
        <v>120</v>
      </c>
      <c r="B247" s="48" t="s">
        <v>41</v>
      </c>
      <c r="C247" s="48" t="s">
        <v>118</v>
      </c>
      <c r="D247" s="48" t="s">
        <v>507</v>
      </c>
      <c r="E247" s="48" t="s">
        <v>121</v>
      </c>
      <c r="F247" s="92">
        <v>173.5</v>
      </c>
    </row>
    <row r="248" spans="1:6" ht="56.25" outlineLevel="1">
      <c r="A248" s="47" t="s">
        <v>502</v>
      </c>
      <c r="B248" s="48" t="s">
        <v>41</v>
      </c>
      <c r="C248" s="48" t="s">
        <v>118</v>
      </c>
      <c r="D248" s="48" t="s">
        <v>508</v>
      </c>
      <c r="E248" s="48" t="s">
        <v>8</v>
      </c>
      <c r="F248" s="92">
        <f>F249</f>
        <v>393.5</v>
      </c>
    </row>
    <row r="249" spans="1:6" ht="20.25" customHeight="1" outlineLevel="1">
      <c r="A249" s="47" t="s">
        <v>113</v>
      </c>
      <c r="B249" s="48" t="s">
        <v>41</v>
      </c>
      <c r="C249" s="48" t="s">
        <v>118</v>
      </c>
      <c r="D249" s="48" t="s">
        <v>508</v>
      </c>
      <c r="E249" s="48" t="s">
        <v>114</v>
      </c>
      <c r="F249" s="92">
        <f>F250</f>
        <v>393.5</v>
      </c>
    </row>
    <row r="250" spans="1:6" ht="20.25" customHeight="1" outlineLevel="1">
      <c r="A250" s="47" t="s">
        <v>120</v>
      </c>
      <c r="B250" s="48" t="s">
        <v>41</v>
      </c>
      <c r="C250" s="48" t="s">
        <v>118</v>
      </c>
      <c r="D250" s="48" t="s">
        <v>508</v>
      </c>
      <c r="E250" s="48" t="s">
        <v>121</v>
      </c>
      <c r="F250" s="92">
        <v>393.5</v>
      </c>
    </row>
    <row r="251" spans="1:6" ht="15" outlineLevel="1">
      <c r="A251" s="47" t="s">
        <v>123</v>
      </c>
      <c r="B251" s="48" t="s">
        <v>41</v>
      </c>
      <c r="C251" s="48" t="s">
        <v>124</v>
      </c>
      <c r="D251" s="48" t="s">
        <v>163</v>
      </c>
      <c r="E251" s="48" t="s">
        <v>8</v>
      </c>
      <c r="F251" s="92">
        <f>F252</f>
        <v>561</v>
      </c>
    </row>
    <row r="252" spans="1:6" ht="15" outlineLevel="1">
      <c r="A252" s="47" t="s">
        <v>125</v>
      </c>
      <c r="B252" s="48" t="s">
        <v>41</v>
      </c>
      <c r="C252" s="48" t="s">
        <v>126</v>
      </c>
      <c r="D252" s="48" t="s">
        <v>163</v>
      </c>
      <c r="E252" s="48" t="s">
        <v>8</v>
      </c>
      <c r="F252" s="92">
        <f>F253</f>
        <v>561</v>
      </c>
    </row>
    <row r="253" spans="1:6" ht="37.5" outlineLevel="1">
      <c r="A253" s="47" t="s">
        <v>390</v>
      </c>
      <c r="B253" s="48" t="s">
        <v>41</v>
      </c>
      <c r="C253" s="48" t="s">
        <v>126</v>
      </c>
      <c r="D253" s="48" t="s">
        <v>299</v>
      </c>
      <c r="E253" s="48" t="s">
        <v>8</v>
      </c>
      <c r="F253" s="92">
        <f>F254</f>
        <v>561</v>
      </c>
    </row>
    <row r="254" spans="1:6" ht="15" outlineLevel="1">
      <c r="A254" s="47" t="s">
        <v>127</v>
      </c>
      <c r="B254" s="48" t="s">
        <v>41</v>
      </c>
      <c r="C254" s="48" t="s">
        <v>126</v>
      </c>
      <c r="D254" s="48" t="s">
        <v>300</v>
      </c>
      <c r="E254" s="48" t="s">
        <v>8</v>
      </c>
      <c r="F254" s="92">
        <f>F255+F257</f>
        <v>561</v>
      </c>
    </row>
    <row r="255" spans="1:6" ht="19.5" customHeight="1" outlineLevel="1">
      <c r="A255" s="47" t="s">
        <v>18</v>
      </c>
      <c r="B255" s="48" t="s">
        <v>41</v>
      </c>
      <c r="C255" s="48" t="s">
        <v>126</v>
      </c>
      <c r="D255" s="48" t="s">
        <v>300</v>
      </c>
      <c r="E255" s="48" t="s">
        <v>19</v>
      </c>
      <c r="F255" s="92">
        <f>F256</f>
        <v>531</v>
      </c>
    </row>
    <row r="256" spans="1:6" ht="37.5" outlineLevel="1">
      <c r="A256" s="47" t="s">
        <v>20</v>
      </c>
      <c r="B256" s="48" t="s">
        <v>41</v>
      </c>
      <c r="C256" s="48" t="s">
        <v>126</v>
      </c>
      <c r="D256" s="48" t="s">
        <v>300</v>
      </c>
      <c r="E256" s="48" t="s">
        <v>21</v>
      </c>
      <c r="F256" s="92">
        <v>531</v>
      </c>
    </row>
    <row r="257" spans="1:6" ht="22.5" customHeight="1" outlineLevel="1">
      <c r="A257" s="47" t="s">
        <v>503</v>
      </c>
      <c r="B257" s="48" t="s">
        <v>41</v>
      </c>
      <c r="C257" s="48" t="s">
        <v>126</v>
      </c>
      <c r="D257" s="48" t="s">
        <v>300</v>
      </c>
      <c r="E257" s="48" t="s">
        <v>23</v>
      </c>
      <c r="F257" s="92">
        <f>F258</f>
        <v>30</v>
      </c>
    </row>
    <row r="258" spans="1:6" ht="22.5" customHeight="1" outlineLevel="1">
      <c r="A258" s="47" t="s">
        <v>504</v>
      </c>
      <c r="B258" s="48" t="s">
        <v>41</v>
      </c>
      <c r="C258" s="48" t="s">
        <v>126</v>
      </c>
      <c r="D258" s="48" t="s">
        <v>300</v>
      </c>
      <c r="E258" s="48" t="s">
        <v>25</v>
      </c>
      <c r="F258" s="92">
        <v>30</v>
      </c>
    </row>
    <row r="259" spans="1:6" ht="15" outlineLevel="1">
      <c r="A259" s="47" t="s">
        <v>128</v>
      </c>
      <c r="B259" s="48" t="s">
        <v>41</v>
      </c>
      <c r="C259" s="48" t="s">
        <v>129</v>
      </c>
      <c r="D259" s="48" t="s">
        <v>163</v>
      </c>
      <c r="E259" s="48" t="s">
        <v>8</v>
      </c>
      <c r="F259" s="90">
        <f aca="true" t="shared" si="0" ref="F259:F264">F260</f>
        <v>810.96</v>
      </c>
    </row>
    <row r="260" spans="1:6" ht="15" outlineLevel="2">
      <c r="A260" s="47" t="s">
        <v>130</v>
      </c>
      <c r="B260" s="48" t="s">
        <v>41</v>
      </c>
      <c r="C260" s="48" t="s">
        <v>131</v>
      </c>
      <c r="D260" s="48" t="s">
        <v>163</v>
      </c>
      <c r="E260" s="48" t="s">
        <v>8</v>
      </c>
      <c r="F260" s="90">
        <f t="shared" si="0"/>
        <v>810.96</v>
      </c>
    </row>
    <row r="261" spans="1:6" ht="36.75" customHeight="1" outlineLevel="3">
      <c r="A261" s="47" t="s">
        <v>380</v>
      </c>
      <c r="B261" s="48" t="s">
        <v>41</v>
      </c>
      <c r="C261" s="48" t="s">
        <v>131</v>
      </c>
      <c r="D261" s="48" t="s">
        <v>166</v>
      </c>
      <c r="E261" s="48" t="s">
        <v>8</v>
      </c>
      <c r="F261" s="90">
        <f>F262</f>
        <v>810.96</v>
      </c>
    </row>
    <row r="262" spans="1:6" ht="41.25" customHeight="1" outlineLevel="4">
      <c r="A262" s="53" t="s">
        <v>463</v>
      </c>
      <c r="B262" s="48" t="s">
        <v>41</v>
      </c>
      <c r="C262" s="48" t="s">
        <v>131</v>
      </c>
      <c r="D262" s="48" t="s">
        <v>368</v>
      </c>
      <c r="E262" s="48" t="s">
        <v>8</v>
      </c>
      <c r="F262" s="90">
        <f t="shared" si="0"/>
        <v>810.96</v>
      </c>
    </row>
    <row r="263" spans="1:6" ht="39.75" customHeight="1" outlineLevel="5">
      <c r="A263" s="47" t="s">
        <v>132</v>
      </c>
      <c r="B263" s="48" t="s">
        <v>41</v>
      </c>
      <c r="C263" s="48" t="s">
        <v>131</v>
      </c>
      <c r="D263" s="48" t="s">
        <v>369</v>
      </c>
      <c r="E263" s="48" t="s">
        <v>8</v>
      </c>
      <c r="F263" s="90">
        <f t="shared" si="0"/>
        <v>810.96</v>
      </c>
    </row>
    <row r="264" spans="1:6" ht="37.5" outlineLevel="6">
      <c r="A264" s="47" t="s">
        <v>53</v>
      </c>
      <c r="B264" s="48" t="s">
        <v>41</v>
      </c>
      <c r="C264" s="48" t="s">
        <v>131</v>
      </c>
      <c r="D264" s="48" t="s">
        <v>369</v>
      </c>
      <c r="E264" s="48" t="s">
        <v>54</v>
      </c>
      <c r="F264" s="90">
        <f t="shared" si="0"/>
        <v>810.96</v>
      </c>
    </row>
    <row r="265" spans="1:6" ht="15" outlineLevel="7">
      <c r="A265" s="47" t="s">
        <v>55</v>
      </c>
      <c r="B265" s="48" t="s">
        <v>41</v>
      </c>
      <c r="C265" s="48" t="s">
        <v>131</v>
      </c>
      <c r="D265" s="48" t="s">
        <v>369</v>
      </c>
      <c r="E265" s="48" t="s">
        <v>56</v>
      </c>
      <c r="F265" s="92">
        <f>440.63+370.33</f>
        <v>810.96</v>
      </c>
    </row>
    <row r="266" spans="1:7" s="3" customFormat="1" ht="20.25" customHeight="1">
      <c r="A266" s="45" t="s">
        <v>133</v>
      </c>
      <c r="B266" s="46" t="s">
        <v>134</v>
      </c>
      <c r="C266" s="46" t="s">
        <v>7</v>
      </c>
      <c r="D266" s="46" t="s">
        <v>163</v>
      </c>
      <c r="E266" s="46" t="s">
        <v>8</v>
      </c>
      <c r="F266" s="89">
        <f>F267</f>
        <v>5022.93</v>
      </c>
      <c r="G266" s="7">
        <f>F270+F273+F280+F285+F291</f>
        <v>4927.93</v>
      </c>
    </row>
    <row r="267" spans="1:6" ht="15" outlineLevel="1">
      <c r="A267" s="47" t="s">
        <v>9</v>
      </c>
      <c r="B267" s="48" t="s">
        <v>134</v>
      </c>
      <c r="C267" s="48" t="s">
        <v>10</v>
      </c>
      <c r="D267" s="48" t="s">
        <v>163</v>
      </c>
      <c r="E267" s="48" t="s">
        <v>8</v>
      </c>
      <c r="F267" s="90">
        <f>F268+F283+F288</f>
        <v>5022.93</v>
      </c>
    </row>
    <row r="268" spans="1:6" ht="38.25" customHeight="1" outlineLevel="2">
      <c r="A268" s="47" t="s">
        <v>135</v>
      </c>
      <c r="B268" s="48" t="s">
        <v>134</v>
      </c>
      <c r="C268" s="48" t="s">
        <v>136</v>
      </c>
      <c r="D268" s="48" t="s">
        <v>163</v>
      </c>
      <c r="E268" s="48" t="s">
        <v>8</v>
      </c>
      <c r="F268" s="90">
        <f>F269</f>
        <v>3933.48</v>
      </c>
    </row>
    <row r="269" spans="1:6" ht="21" customHeight="1" outlineLevel="4">
      <c r="A269" s="47" t="s">
        <v>178</v>
      </c>
      <c r="B269" s="48" t="s">
        <v>134</v>
      </c>
      <c r="C269" s="48" t="s">
        <v>136</v>
      </c>
      <c r="D269" s="48" t="s">
        <v>164</v>
      </c>
      <c r="E269" s="48" t="s">
        <v>8</v>
      </c>
      <c r="F269" s="90">
        <f>F270+F273+F280</f>
        <v>3933.48</v>
      </c>
    </row>
    <row r="270" spans="1:6" ht="18.75" customHeight="1" outlineLevel="5">
      <c r="A270" s="47" t="s">
        <v>137</v>
      </c>
      <c r="B270" s="48" t="s">
        <v>134</v>
      </c>
      <c r="C270" s="48" t="s">
        <v>136</v>
      </c>
      <c r="D270" s="48" t="s">
        <v>206</v>
      </c>
      <c r="E270" s="48" t="s">
        <v>8</v>
      </c>
      <c r="F270" s="90">
        <f>F271</f>
        <v>1756.7</v>
      </c>
    </row>
    <row r="271" spans="1:6" ht="60.75" customHeight="1" outlineLevel="6">
      <c r="A271" s="47" t="s">
        <v>14</v>
      </c>
      <c r="B271" s="48" t="s">
        <v>134</v>
      </c>
      <c r="C271" s="48" t="s">
        <v>136</v>
      </c>
      <c r="D271" s="48" t="s">
        <v>206</v>
      </c>
      <c r="E271" s="48" t="s">
        <v>15</v>
      </c>
      <c r="F271" s="90">
        <f>F272</f>
        <v>1756.7</v>
      </c>
    </row>
    <row r="272" spans="1:6" ht="25.5" customHeight="1" outlineLevel="7">
      <c r="A272" s="47" t="s">
        <v>16</v>
      </c>
      <c r="B272" s="48" t="s">
        <v>134</v>
      </c>
      <c r="C272" s="48" t="s">
        <v>136</v>
      </c>
      <c r="D272" s="48" t="s">
        <v>206</v>
      </c>
      <c r="E272" s="48" t="s">
        <v>17</v>
      </c>
      <c r="F272" s="92">
        <v>1756.7</v>
      </c>
    </row>
    <row r="273" spans="1:6" ht="38.25" customHeight="1" outlineLevel="5">
      <c r="A273" s="47" t="s">
        <v>13</v>
      </c>
      <c r="B273" s="48" t="s">
        <v>134</v>
      </c>
      <c r="C273" s="48" t="s">
        <v>136</v>
      </c>
      <c r="D273" s="48" t="s">
        <v>165</v>
      </c>
      <c r="E273" s="48" t="s">
        <v>8</v>
      </c>
      <c r="F273" s="90">
        <f>F274+F276+F278</f>
        <v>1996.78</v>
      </c>
    </row>
    <row r="274" spans="1:6" ht="60" customHeight="1" outlineLevel="6">
      <c r="A274" s="47" t="s">
        <v>14</v>
      </c>
      <c r="B274" s="48" t="s">
        <v>134</v>
      </c>
      <c r="C274" s="48" t="s">
        <v>136</v>
      </c>
      <c r="D274" s="48" t="s">
        <v>165</v>
      </c>
      <c r="E274" s="48" t="s">
        <v>15</v>
      </c>
      <c r="F274" s="90">
        <f>F275</f>
        <v>1848.28</v>
      </c>
    </row>
    <row r="275" spans="1:6" ht="23.25" customHeight="1" outlineLevel="7">
      <c r="A275" s="47" t="s">
        <v>16</v>
      </c>
      <c r="B275" s="48" t="s">
        <v>134</v>
      </c>
      <c r="C275" s="48" t="s">
        <v>136</v>
      </c>
      <c r="D275" s="48" t="s">
        <v>165</v>
      </c>
      <c r="E275" s="48" t="s">
        <v>17</v>
      </c>
      <c r="F275" s="92">
        <v>1848.28</v>
      </c>
    </row>
    <row r="276" spans="1:6" ht="19.5" customHeight="1" outlineLevel="6">
      <c r="A276" s="47" t="s">
        <v>18</v>
      </c>
      <c r="B276" s="48" t="s">
        <v>134</v>
      </c>
      <c r="C276" s="48" t="s">
        <v>136</v>
      </c>
      <c r="D276" s="48" t="s">
        <v>165</v>
      </c>
      <c r="E276" s="48" t="s">
        <v>19</v>
      </c>
      <c r="F276" s="90">
        <f>F277</f>
        <v>143</v>
      </c>
    </row>
    <row r="277" spans="1:6" ht="37.5" outlineLevel="7">
      <c r="A277" s="47" t="s">
        <v>20</v>
      </c>
      <c r="B277" s="48" t="s">
        <v>134</v>
      </c>
      <c r="C277" s="48" t="s">
        <v>136</v>
      </c>
      <c r="D277" s="48" t="s">
        <v>165</v>
      </c>
      <c r="E277" s="48" t="s">
        <v>21</v>
      </c>
      <c r="F277" s="92">
        <v>143</v>
      </c>
    </row>
    <row r="278" spans="1:6" ht="15" outlineLevel="6">
      <c r="A278" s="47" t="s">
        <v>22</v>
      </c>
      <c r="B278" s="48" t="s">
        <v>134</v>
      </c>
      <c r="C278" s="48" t="s">
        <v>136</v>
      </c>
      <c r="D278" s="48" t="s">
        <v>165</v>
      </c>
      <c r="E278" s="48" t="s">
        <v>23</v>
      </c>
      <c r="F278" s="90">
        <f>F279</f>
        <v>5.5</v>
      </c>
    </row>
    <row r="279" spans="1:6" ht="15" outlineLevel="7">
      <c r="A279" s="47" t="s">
        <v>24</v>
      </c>
      <c r="B279" s="48" t="s">
        <v>134</v>
      </c>
      <c r="C279" s="48" t="s">
        <v>136</v>
      </c>
      <c r="D279" s="48" t="s">
        <v>165</v>
      </c>
      <c r="E279" s="48" t="s">
        <v>25</v>
      </c>
      <c r="F279" s="92">
        <v>5.5</v>
      </c>
    </row>
    <row r="280" spans="1:6" ht="15" outlineLevel="5">
      <c r="A280" s="47" t="s">
        <v>138</v>
      </c>
      <c r="B280" s="48" t="s">
        <v>134</v>
      </c>
      <c r="C280" s="48" t="s">
        <v>136</v>
      </c>
      <c r="D280" s="48" t="s">
        <v>207</v>
      </c>
      <c r="E280" s="48" t="s">
        <v>8</v>
      </c>
      <c r="F280" s="90">
        <f>F281</f>
        <v>180</v>
      </c>
    </row>
    <row r="281" spans="1:6" ht="60.75" customHeight="1" outlineLevel="6">
      <c r="A281" s="47" t="s">
        <v>14</v>
      </c>
      <c r="B281" s="48" t="s">
        <v>134</v>
      </c>
      <c r="C281" s="48" t="s">
        <v>136</v>
      </c>
      <c r="D281" s="48" t="s">
        <v>207</v>
      </c>
      <c r="E281" s="48" t="s">
        <v>15</v>
      </c>
      <c r="F281" s="90">
        <f>F282</f>
        <v>180</v>
      </c>
    </row>
    <row r="282" spans="1:6" ht="23.25" customHeight="1" outlineLevel="7">
      <c r="A282" s="47" t="s">
        <v>16</v>
      </c>
      <c r="B282" s="48" t="s">
        <v>134</v>
      </c>
      <c r="C282" s="48" t="s">
        <v>136</v>
      </c>
      <c r="D282" s="48" t="s">
        <v>207</v>
      </c>
      <c r="E282" s="48" t="s">
        <v>17</v>
      </c>
      <c r="F282" s="92">
        <v>180</v>
      </c>
    </row>
    <row r="283" spans="1:6" ht="36.75" customHeight="1" outlineLevel="2">
      <c r="A283" s="47" t="s">
        <v>11</v>
      </c>
      <c r="B283" s="48" t="s">
        <v>134</v>
      </c>
      <c r="C283" s="48" t="s">
        <v>12</v>
      </c>
      <c r="D283" s="48" t="s">
        <v>163</v>
      </c>
      <c r="E283" s="48" t="s">
        <v>8</v>
      </c>
      <c r="F283" s="90">
        <f>F284</f>
        <v>976.45</v>
      </c>
    </row>
    <row r="284" spans="1:6" ht="19.5" customHeight="1" outlineLevel="4">
      <c r="A284" s="47" t="s">
        <v>178</v>
      </c>
      <c r="B284" s="48" t="s">
        <v>134</v>
      </c>
      <c r="C284" s="48" t="s">
        <v>12</v>
      </c>
      <c r="D284" s="48" t="s">
        <v>164</v>
      </c>
      <c r="E284" s="48" t="s">
        <v>8</v>
      </c>
      <c r="F284" s="90">
        <f>F285</f>
        <v>976.45</v>
      </c>
    </row>
    <row r="285" spans="1:6" ht="15" outlineLevel="5">
      <c r="A285" s="47" t="s">
        <v>152</v>
      </c>
      <c r="B285" s="48" t="s">
        <v>134</v>
      </c>
      <c r="C285" s="48" t="s">
        <v>12</v>
      </c>
      <c r="D285" s="48" t="s">
        <v>208</v>
      </c>
      <c r="E285" s="48" t="s">
        <v>8</v>
      </c>
      <c r="F285" s="90">
        <f>F286</f>
        <v>976.45</v>
      </c>
    </row>
    <row r="286" spans="1:6" ht="59.25" customHeight="1" outlineLevel="6">
      <c r="A286" s="47" t="s">
        <v>14</v>
      </c>
      <c r="B286" s="48" t="s">
        <v>134</v>
      </c>
      <c r="C286" s="48" t="s">
        <v>12</v>
      </c>
      <c r="D286" s="48" t="s">
        <v>208</v>
      </c>
      <c r="E286" s="48" t="s">
        <v>15</v>
      </c>
      <c r="F286" s="90">
        <f>F287</f>
        <v>976.45</v>
      </c>
    </row>
    <row r="287" spans="1:6" ht="24.75" customHeight="1" outlineLevel="7">
      <c r="A287" s="47" t="s">
        <v>16</v>
      </c>
      <c r="B287" s="48" t="s">
        <v>134</v>
      </c>
      <c r="C287" s="48" t="s">
        <v>12</v>
      </c>
      <c r="D287" s="48" t="s">
        <v>208</v>
      </c>
      <c r="E287" s="48" t="s">
        <v>17</v>
      </c>
      <c r="F287" s="92">
        <v>976.45</v>
      </c>
    </row>
    <row r="288" spans="1:6" ht="15" outlineLevel="2">
      <c r="A288" s="47" t="s">
        <v>26</v>
      </c>
      <c r="B288" s="48" t="s">
        <v>134</v>
      </c>
      <c r="C288" s="48" t="s">
        <v>27</v>
      </c>
      <c r="D288" s="48" t="s">
        <v>163</v>
      </c>
      <c r="E288" s="48" t="s">
        <v>8</v>
      </c>
      <c r="F288" s="90">
        <f>F289+F294</f>
        <v>113</v>
      </c>
    </row>
    <row r="289" spans="1:6" ht="38.25" customHeight="1" outlineLevel="3">
      <c r="A289" s="47" t="s">
        <v>380</v>
      </c>
      <c r="B289" s="48" t="s">
        <v>134</v>
      </c>
      <c r="C289" s="48" t="s">
        <v>27</v>
      </c>
      <c r="D289" s="48" t="s">
        <v>166</v>
      </c>
      <c r="E289" s="48" t="s">
        <v>8</v>
      </c>
      <c r="F289" s="90">
        <f>F290</f>
        <v>18</v>
      </c>
    </row>
    <row r="290" spans="1:6" ht="37.5" outlineLevel="4">
      <c r="A290" s="47" t="s">
        <v>387</v>
      </c>
      <c r="B290" s="48" t="s">
        <v>134</v>
      </c>
      <c r="C290" s="48" t="s">
        <v>27</v>
      </c>
      <c r="D290" s="48" t="s">
        <v>174</v>
      </c>
      <c r="E290" s="48" t="s">
        <v>8</v>
      </c>
      <c r="F290" s="90">
        <f>F291</f>
        <v>18</v>
      </c>
    </row>
    <row r="291" spans="1:6" ht="15" outlineLevel="5">
      <c r="A291" s="47" t="s">
        <v>29</v>
      </c>
      <c r="B291" s="48" t="s">
        <v>134</v>
      </c>
      <c r="C291" s="48" t="s">
        <v>27</v>
      </c>
      <c r="D291" s="48" t="s">
        <v>169</v>
      </c>
      <c r="E291" s="48" t="s">
        <v>8</v>
      </c>
      <c r="F291" s="90">
        <f>F292</f>
        <v>18</v>
      </c>
    </row>
    <row r="292" spans="1:6" ht="20.25" customHeight="1" outlineLevel="6">
      <c r="A292" s="47" t="s">
        <v>18</v>
      </c>
      <c r="B292" s="48" t="s">
        <v>134</v>
      </c>
      <c r="C292" s="48" t="s">
        <v>27</v>
      </c>
      <c r="D292" s="48" t="s">
        <v>169</v>
      </c>
      <c r="E292" s="48" t="s">
        <v>19</v>
      </c>
      <c r="F292" s="90">
        <f>F293</f>
        <v>18</v>
      </c>
    </row>
    <row r="293" spans="1:6" ht="37.5" outlineLevel="7">
      <c r="A293" s="47" t="s">
        <v>20</v>
      </c>
      <c r="B293" s="48" t="s">
        <v>134</v>
      </c>
      <c r="C293" s="48" t="s">
        <v>27</v>
      </c>
      <c r="D293" s="48" t="s">
        <v>169</v>
      </c>
      <c r="E293" s="48" t="s">
        <v>21</v>
      </c>
      <c r="F293" s="92">
        <v>18</v>
      </c>
    </row>
    <row r="294" spans="1:6" ht="18.75" customHeight="1" outlineLevel="7">
      <c r="A294" s="47" t="s">
        <v>178</v>
      </c>
      <c r="B294" s="48" t="s">
        <v>134</v>
      </c>
      <c r="C294" s="48" t="s">
        <v>27</v>
      </c>
      <c r="D294" s="48" t="s">
        <v>164</v>
      </c>
      <c r="E294" s="48" t="s">
        <v>8</v>
      </c>
      <c r="F294" s="92">
        <f>F295</f>
        <v>95</v>
      </c>
    </row>
    <row r="295" spans="1:6" ht="15" outlineLevel="7">
      <c r="A295" s="47" t="s">
        <v>484</v>
      </c>
      <c r="B295" s="48" t="s">
        <v>134</v>
      </c>
      <c r="C295" s="48" t="s">
        <v>27</v>
      </c>
      <c r="D295" s="106">
        <v>9909970200</v>
      </c>
      <c r="E295" s="48" t="s">
        <v>8</v>
      </c>
      <c r="F295" s="92">
        <f>F296</f>
        <v>95</v>
      </c>
    </row>
    <row r="296" spans="1:6" ht="18" customHeight="1" outlineLevel="7">
      <c r="A296" s="47" t="s">
        <v>18</v>
      </c>
      <c r="B296" s="48" t="s">
        <v>134</v>
      </c>
      <c r="C296" s="48" t="s">
        <v>27</v>
      </c>
      <c r="D296" s="106">
        <v>9909970200</v>
      </c>
      <c r="E296" s="48" t="s">
        <v>19</v>
      </c>
      <c r="F296" s="92">
        <f>F297</f>
        <v>95</v>
      </c>
    </row>
    <row r="297" spans="1:6" ht="37.5" outlineLevel="7">
      <c r="A297" s="47" t="s">
        <v>20</v>
      </c>
      <c r="B297" s="48" t="s">
        <v>134</v>
      </c>
      <c r="C297" s="48" t="s">
        <v>27</v>
      </c>
      <c r="D297" s="106">
        <v>9909970200</v>
      </c>
      <c r="E297" s="48" t="s">
        <v>21</v>
      </c>
      <c r="F297" s="92">
        <v>95</v>
      </c>
    </row>
    <row r="298" spans="1:7" s="3" customFormat="1" ht="37.5">
      <c r="A298" s="45" t="s">
        <v>139</v>
      </c>
      <c r="B298" s="46" t="s">
        <v>140</v>
      </c>
      <c r="C298" s="46" t="s">
        <v>7</v>
      </c>
      <c r="D298" s="46" t="s">
        <v>163</v>
      </c>
      <c r="E298" s="46" t="s">
        <v>8</v>
      </c>
      <c r="F298" s="89">
        <f>F299+F379</f>
        <v>361470.27999999997</v>
      </c>
      <c r="G298" s="7">
        <f>F303+F312+F318+F321+F342+F345+F351+F359+F364+F369+F376</f>
        <v>117957.795</v>
      </c>
    </row>
    <row r="299" spans="1:6" ht="15" outlineLevel="1">
      <c r="A299" s="47" t="s">
        <v>91</v>
      </c>
      <c r="B299" s="48" t="s">
        <v>140</v>
      </c>
      <c r="C299" s="48" t="s">
        <v>92</v>
      </c>
      <c r="D299" s="48" t="s">
        <v>163</v>
      </c>
      <c r="E299" s="48" t="s">
        <v>8</v>
      </c>
      <c r="F299" s="90">
        <f>F300+F315+F348+F362+F339</f>
        <v>358090.27999999997</v>
      </c>
    </row>
    <row r="300" spans="1:6" ht="15" outlineLevel="2">
      <c r="A300" s="47" t="s">
        <v>141</v>
      </c>
      <c r="B300" s="48" t="s">
        <v>140</v>
      </c>
      <c r="C300" s="48" t="s">
        <v>142</v>
      </c>
      <c r="D300" s="48" t="s">
        <v>163</v>
      </c>
      <c r="E300" s="48" t="s">
        <v>8</v>
      </c>
      <c r="F300" s="90">
        <f>F301</f>
        <v>80462.4</v>
      </c>
    </row>
    <row r="301" spans="1:6" ht="37.5" outlineLevel="3">
      <c r="A301" s="47" t="s">
        <v>427</v>
      </c>
      <c r="B301" s="48" t="s">
        <v>140</v>
      </c>
      <c r="C301" s="48" t="s">
        <v>142</v>
      </c>
      <c r="D301" s="48" t="s">
        <v>199</v>
      </c>
      <c r="E301" s="48" t="s">
        <v>8</v>
      </c>
      <c r="F301" s="90">
        <f>F302</f>
        <v>80462.4</v>
      </c>
    </row>
    <row r="302" spans="1:6" ht="37.5" outlineLevel="4">
      <c r="A302" s="47" t="s">
        <v>389</v>
      </c>
      <c r="B302" s="48" t="s">
        <v>140</v>
      </c>
      <c r="C302" s="48" t="s">
        <v>142</v>
      </c>
      <c r="D302" s="48" t="s">
        <v>200</v>
      </c>
      <c r="E302" s="48" t="s">
        <v>8</v>
      </c>
      <c r="F302" s="90">
        <f>F312+F303+F309+F306</f>
        <v>80462.4</v>
      </c>
    </row>
    <row r="303" spans="1:6" ht="37.5" customHeight="1" outlineLevel="5">
      <c r="A303" s="47" t="s">
        <v>144</v>
      </c>
      <c r="B303" s="48" t="s">
        <v>140</v>
      </c>
      <c r="C303" s="48" t="s">
        <v>142</v>
      </c>
      <c r="D303" s="48" t="s">
        <v>210</v>
      </c>
      <c r="E303" s="48" t="s">
        <v>8</v>
      </c>
      <c r="F303" s="90">
        <f>F304</f>
        <v>31168.7</v>
      </c>
    </row>
    <row r="304" spans="1:6" ht="37.5" outlineLevel="6">
      <c r="A304" s="47" t="s">
        <v>53</v>
      </c>
      <c r="B304" s="48" t="s">
        <v>140</v>
      </c>
      <c r="C304" s="48" t="s">
        <v>142</v>
      </c>
      <c r="D304" s="48" t="s">
        <v>210</v>
      </c>
      <c r="E304" s="48" t="s">
        <v>54</v>
      </c>
      <c r="F304" s="90">
        <f>F305</f>
        <v>31168.7</v>
      </c>
    </row>
    <row r="305" spans="1:7" ht="15" outlineLevel="7">
      <c r="A305" s="47" t="s">
        <v>96</v>
      </c>
      <c r="B305" s="48" t="s">
        <v>140</v>
      </c>
      <c r="C305" s="48" t="s">
        <v>142</v>
      </c>
      <c r="D305" s="48" t="s">
        <v>210</v>
      </c>
      <c r="E305" s="48" t="s">
        <v>97</v>
      </c>
      <c r="F305" s="92">
        <v>31168.7</v>
      </c>
      <c r="G305" s="2">
        <v>29589.45</v>
      </c>
    </row>
    <row r="306" spans="1:6" ht="75" customHeight="1" outlineLevel="7">
      <c r="A306" s="53" t="s">
        <v>449</v>
      </c>
      <c r="B306" s="48" t="s">
        <v>140</v>
      </c>
      <c r="C306" s="48" t="s">
        <v>142</v>
      </c>
      <c r="D306" s="48" t="s">
        <v>211</v>
      </c>
      <c r="E306" s="48" t="s">
        <v>8</v>
      </c>
      <c r="F306" s="90">
        <f>F307</f>
        <v>48841</v>
      </c>
    </row>
    <row r="307" spans="1:6" ht="37.5" outlineLevel="7">
      <c r="A307" s="47" t="s">
        <v>53</v>
      </c>
      <c r="B307" s="48" t="s">
        <v>140</v>
      </c>
      <c r="C307" s="48" t="s">
        <v>142</v>
      </c>
      <c r="D307" s="48" t="s">
        <v>211</v>
      </c>
      <c r="E307" s="48" t="s">
        <v>54</v>
      </c>
      <c r="F307" s="90">
        <f>F308</f>
        <v>48841</v>
      </c>
    </row>
    <row r="308" spans="1:6" ht="15" outlineLevel="7">
      <c r="A308" s="47" t="s">
        <v>96</v>
      </c>
      <c r="B308" s="48" t="s">
        <v>140</v>
      </c>
      <c r="C308" s="48" t="s">
        <v>142</v>
      </c>
      <c r="D308" s="48" t="s">
        <v>211</v>
      </c>
      <c r="E308" s="48" t="s">
        <v>97</v>
      </c>
      <c r="F308" s="92">
        <v>48841</v>
      </c>
    </row>
    <row r="309" spans="1:6" ht="56.25" outlineLevel="7">
      <c r="A309" s="47" t="s">
        <v>505</v>
      </c>
      <c r="B309" s="48" t="s">
        <v>140</v>
      </c>
      <c r="C309" s="48" t="s">
        <v>142</v>
      </c>
      <c r="D309" s="48" t="s">
        <v>506</v>
      </c>
      <c r="E309" s="48" t="s">
        <v>8</v>
      </c>
      <c r="F309" s="92">
        <f>F310</f>
        <v>324</v>
      </c>
    </row>
    <row r="310" spans="1:6" ht="37.5" outlineLevel="7">
      <c r="A310" s="47" t="s">
        <v>53</v>
      </c>
      <c r="B310" s="48" t="s">
        <v>140</v>
      </c>
      <c r="C310" s="48" t="s">
        <v>142</v>
      </c>
      <c r="D310" s="48" t="s">
        <v>506</v>
      </c>
      <c r="E310" s="48" t="s">
        <v>54</v>
      </c>
      <c r="F310" s="92">
        <f>F311</f>
        <v>324</v>
      </c>
    </row>
    <row r="311" spans="1:6" ht="15" outlineLevel="7">
      <c r="A311" s="47" t="s">
        <v>96</v>
      </c>
      <c r="B311" s="48" t="s">
        <v>140</v>
      </c>
      <c r="C311" s="48" t="s">
        <v>142</v>
      </c>
      <c r="D311" s="48" t="s">
        <v>506</v>
      </c>
      <c r="E311" s="48" t="s">
        <v>97</v>
      </c>
      <c r="F311" s="92">
        <v>324</v>
      </c>
    </row>
    <row r="312" spans="1:6" ht="15" outlineLevel="5">
      <c r="A312" s="47" t="s">
        <v>143</v>
      </c>
      <c r="B312" s="48" t="s">
        <v>140</v>
      </c>
      <c r="C312" s="48" t="s">
        <v>142</v>
      </c>
      <c r="D312" s="48" t="s">
        <v>209</v>
      </c>
      <c r="E312" s="48" t="s">
        <v>8</v>
      </c>
      <c r="F312" s="90">
        <f>F313</f>
        <v>128.7</v>
      </c>
    </row>
    <row r="313" spans="1:6" ht="37.5" outlineLevel="6">
      <c r="A313" s="47" t="s">
        <v>53</v>
      </c>
      <c r="B313" s="48" t="s">
        <v>140</v>
      </c>
      <c r="C313" s="48" t="s">
        <v>142</v>
      </c>
      <c r="D313" s="48" t="s">
        <v>209</v>
      </c>
      <c r="E313" s="48" t="s">
        <v>54</v>
      </c>
      <c r="F313" s="90">
        <f>F314</f>
        <v>128.7</v>
      </c>
    </row>
    <row r="314" spans="1:7" ht="15" outlineLevel="7">
      <c r="A314" s="47" t="s">
        <v>96</v>
      </c>
      <c r="B314" s="48" t="s">
        <v>140</v>
      </c>
      <c r="C314" s="48" t="s">
        <v>142</v>
      </c>
      <c r="D314" s="48" t="s">
        <v>209</v>
      </c>
      <c r="E314" s="48" t="s">
        <v>97</v>
      </c>
      <c r="F314" s="92">
        <v>128.7</v>
      </c>
      <c r="G314" s="2">
        <v>128.7</v>
      </c>
    </row>
    <row r="315" spans="1:6" ht="15" outlineLevel="2">
      <c r="A315" s="47" t="s">
        <v>93</v>
      </c>
      <c r="B315" s="48" t="s">
        <v>140</v>
      </c>
      <c r="C315" s="48" t="s">
        <v>94</v>
      </c>
      <c r="D315" s="48" t="s">
        <v>163</v>
      </c>
      <c r="E315" s="48" t="s">
        <v>8</v>
      </c>
      <c r="F315" s="90">
        <f>F316</f>
        <v>240464.05</v>
      </c>
    </row>
    <row r="316" spans="1:6" ht="37.5" outlineLevel="3">
      <c r="A316" s="47" t="s">
        <v>427</v>
      </c>
      <c r="B316" s="48" t="s">
        <v>140</v>
      </c>
      <c r="C316" s="48" t="s">
        <v>94</v>
      </c>
      <c r="D316" s="48" t="s">
        <v>199</v>
      </c>
      <c r="E316" s="48" t="s">
        <v>8</v>
      </c>
      <c r="F316" s="90">
        <f>F317</f>
        <v>240464.05</v>
      </c>
    </row>
    <row r="317" spans="1:6" ht="37.5" outlineLevel="4">
      <c r="A317" s="47" t="s">
        <v>428</v>
      </c>
      <c r="B317" s="48" t="s">
        <v>140</v>
      </c>
      <c r="C317" s="48" t="s">
        <v>94</v>
      </c>
      <c r="D317" s="48" t="s">
        <v>212</v>
      </c>
      <c r="E317" s="48" t="s">
        <v>8</v>
      </c>
      <c r="F317" s="90">
        <f>+F321+F318+F327+F330+F336+F333+F324</f>
        <v>240464.05</v>
      </c>
    </row>
    <row r="318" spans="1:6" ht="19.5" customHeight="1" outlineLevel="7">
      <c r="A318" s="58" t="s">
        <v>145</v>
      </c>
      <c r="B318" s="48" t="s">
        <v>140</v>
      </c>
      <c r="C318" s="48" t="s">
        <v>94</v>
      </c>
      <c r="D318" s="48" t="s">
        <v>213</v>
      </c>
      <c r="E318" s="48" t="s">
        <v>8</v>
      </c>
      <c r="F318" s="90">
        <f>F319</f>
        <v>663.4</v>
      </c>
    </row>
    <row r="319" spans="1:6" ht="37.5" outlineLevel="7">
      <c r="A319" s="47" t="s">
        <v>53</v>
      </c>
      <c r="B319" s="48" t="s">
        <v>140</v>
      </c>
      <c r="C319" s="48" t="s">
        <v>94</v>
      </c>
      <c r="D319" s="48" t="s">
        <v>213</v>
      </c>
      <c r="E319" s="48" t="s">
        <v>54</v>
      </c>
      <c r="F319" s="90">
        <f>F320</f>
        <v>663.4</v>
      </c>
    </row>
    <row r="320" spans="1:6" ht="15" outlineLevel="7">
      <c r="A320" s="47" t="s">
        <v>96</v>
      </c>
      <c r="B320" s="48" t="s">
        <v>140</v>
      </c>
      <c r="C320" s="48" t="s">
        <v>94</v>
      </c>
      <c r="D320" s="48" t="s">
        <v>213</v>
      </c>
      <c r="E320" s="48" t="s">
        <v>97</v>
      </c>
      <c r="F320" s="92">
        <v>663.4</v>
      </c>
    </row>
    <row r="321" spans="1:6" ht="39" customHeight="1" outlineLevel="5">
      <c r="A321" s="47" t="s">
        <v>146</v>
      </c>
      <c r="B321" s="48" t="s">
        <v>140</v>
      </c>
      <c r="C321" s="48" t="s">
        <v>94</v>
      </c>
      <c r="D321" s="48" t="s">
        <v>214</v>
      </c>
      <c r="E321" s="48" t="s">
        <v>8</v>
      </c>
      <c r="F321" s="90">
        <f>F322</f>
        <v>51555.165</v>
      </c>
    </row>
    <row r="322" spans="1:6" ht="37.5" outlineLevel="6">
      <c r="A322" s="47" t="s">
        <v>53</v>
      </c>
      <c r="B322" s="48" t="s">
        <v>140</v>
      </c>
      <c r="C322" s="48" t="s">
        <v>94</v>
      </c>
      <c r="D322" s="48" t="s">
        <v>214</v>
      </c>
      <c r="E322" s="48" t="s">
        <v>54</v>
      </c>
      <c r="F322" s="90">
        <f>F323</f>
        <v>51555.165</v>
      </c>
    </row>
    <row r="323" spans="1:7" ht="15" outlineLevel="7">
      <c r="A323" s="47" t="s">
        <v>96</v>
      </c>
      <c r="B323" s="48" t="s">
        <v>140</v>
      </c>
      <c r="C323" s="48" t="s">
        <v>94</v>
      </c>
      <c r="D323" s="48" t="s">
        <v>214</v>
      </c>
      <c r="E323" s="48" t="s">
        <v>97</v>
      </c>
      <c r="F323" s="92">
        <v>51555.165</v>
      </c>
      <c r="G323" s="2">
        <v>55688.5</v>
      </c>
    </row>
    <row r="324" spans="1:6" ht="93.75" customHeight="1" outlineLevel="5">
      <c r="A324" s="53" t="s">
        <v>450</v>
      </c>
      <c r="B324" s="48" t="s">
        <v>140</v>
      </c>
      <c r="C324" s="48" t="s">
        <v>94</v>
      </c>
      <c r="D324" s="48" t="s">
        <v>216</v>
      </c>
      <c r="E324" s="48" t="s">
        <v>8</v>
      </c>
      <c r="F324" s="90">
        <f>F325</f>
        <v>182561</v>
      </c>
    </row>
    <row r="325" spans="1:6" ht="37.5" outlineLevel="5">
      <c r="A325" s="47" t="s">
        <v>53</v>
      </c>
      <c r="B325" s="48" t="s">
        <v>140</v>
      </c>
      <c r="C325" s="48" t="s">
        <v>94</v>
      </c>
      <c r="D325" s="48" t="s">
        <v>216</v>
      </c>
      <c r="E325" s="48" t="s">
        <v>54</v>
      </c>
      <c r="F325" s="90">
        <f>F326</f>
        <v>182561</v>
      </c>
    </row>
    <row r="326" spans="1:6" ht="15" outlineLevel="5">
      <c r="A326" s="47" t="s">
        <v>96</v>
      </c>
      <c r="B326" s="48" t="s">
        <v>140</v>
      </c>
      <c r="C326" s="48" t="s">
        <v>94</v>
      </c>
      <c r="D326" s="48" t="s">
        <v>216</v>
      </c>
      <c r="E326" s="48" t="s">
        <v>97</v>
      </c>
      <c r="F326" s="92">
        <v>182561</v>
      </c>
    </row>
    <row r="327" spans="1:6" ht="19.5" customHeight="1" outlineLevel="5">
      <c r="A327" s="47" t="s">
        <v>485</v>
      </c>
      <c r="B327" s="48" t="s">
        <v>140</v>
      </c>
      <c r="C327" s="48" t="s">
        <v>94</v>
      </c>
      <c r="D327" s="48" t="s">
        <v>486</v>
      </c>
      <c r="E327" s="48" t="s">
        <v>8</v>
      </c>
      <c r="F327" s="92">
        <f>F328</f>
        <v>1875</v>
      </c>
    </row>
    <row r="328" spans="1:6" ht="37.5" outlineLevel="5">
      <c r="A328" s="47" t="s">
        <v>53</v>
      </c>
      <c r="B328" s="48" t="s">
        <v>140</v>
      </c>
      <c r="C328" s="48" t="s">
        <v>94</v>
      </c>
      <c r="D328" s="48" t="s">
        <v>486</v>
      </c>
      <c r="E328" s="48" t="s">
        <v>54</v>
      </c>
      <c r="F328" s="92">
        <f>F329</f>
        <v>1875</v>
      </c>
    </row>
    <row r="329" spans="1:6" ht="15" outlineLevel="5">
      <c r="A329" s="47" t="s">
        <v>96</v>
      </c>
      <c r="B329" s="48" t="s">
        <v>140</v>
      </c>
      <c r="C329" s="48" t="s">
        <v>94</v>
      </c>
      <c r="D329" s="48" t="s">
        <v>486</v>
      </c>
      <c r="E329" s="48" t="s">
        <v>97</v>
      </c>
      <c r="F329" s="92">
        <v>1875</v>
      </c>
    </row>
    <row r="330" spans="1:6" ht="15" outlineLevel="5">
      <c r="A330" s="47" t="s">
        <v>487</v>
      </c>
      <c r="B330" s="48" t="s">
        <v>140</v>
      </c>
      <c r="C330" s="48" t="s">
        <v>94</v>
      </c>
      <c r="D330" s="48" t="s">
        <v>488</v>
      </c>
      <c r="E330" s="48" t="s">
        <v>8</v>
      </c>
      <c r="F330" s="92">
        <f>F331</f>
        <v>301.4</v>
      </c>
    </row>
    <row r="331" spans="1:6" ht="37.5" outlineLevel="5">
      <c r="A331" s="47" t="s">
        <v>53</v>
      </c>
      <c r="B331" s="48" t="s">
        <v>140</v>
      </c>
      <c r="C331" s="48" t="s">
        <v>94</v>
      </c>
      <c r="D331" s="48" t="s">
        <v>488</v>
      </c>
      <c r="E331" s="48" t="s">
        <v>54</v>
      </c>
      <c r="F331" s="92">
        <f>F332</f>
        <v>301.4</v>
      </c>
    </row>
    <row r="332" spans="1:6" ht="15" outlineLevel="5">
      <c r="A332" s="47" t="s">
        <v>96</v>
      </c>
      <c r="B332" s="48" t="s">
        <v>140</v>
      </c>
      <c r="C332" s="48" t="s">
        <v>94</v>
      </c>
      <c r="D332" s="48" t="s">
        <v>488</v>
      </c>
      <c r="E332" s="48" t="s">
        <v>97</v>
      </c>
      <c r="F332" s="92">
        <v>301.4</v>
      </c>
    </row>
    <row r="333" spans="1:6" ht="38.25" customHeight="1" outlineLevel="5">
      <c r="A333" s="47" t="s">
        <v>492</v>
      </c>
      <c r="B333" s="48" t="s">
        <v>140</v>
      </c>
      <c r="C333" s="48" t="s">
        <v>94</v>
      </c>
      <c r="D333" s="48" t="s">
        <v>493</v>
      </c>
      <c r="E333" s="48" t="s">
        <v>8</v>
      </c>
      <c r="F333" s="92">
        <f>F334</f>
        <v>191.085</v>
      </c>
    </row>
    <row r="334" spans="1:6" ht="37.5" outlineLevel="5">
      <c r="A334" s="47" t="s">
        <v>53</v>
      </c>
      <c r="B334" s="48" t="s">
        <v>140</v>
      </c>
      <c r="C334" s="48" t="s">
        <v>94</v>
      </c>
      <c r="D334" s="48" t="s">
        <v>493</v>
      </c>
      <c r="E334" s="48" t="s">
        <v>54</v>
      </c>
      <c r="F334" s="92">
        <f>F335</f>
        <v>191.085</v>
      </c>
    </row>
    <row r="335" spans="1:6" ht="15" outlineLevel="5">
      <c r="A335" s="47" t="s">
        <v>96</v>
      </c>
      <c r="B335" s="48" t="s">
        <v>140</v>
      </c>
      <c r="C335" s="48" t="s">
        <v>94</v>
      </c>
      <c r="D335" s="48" t="s">
        <v>493</v>
      </c>
      <c r="E335" s="48" t="s">
        <v>97</v>
      </c>
      <c r="F335" s="92">
        <v>191.085</v>
      </c>
    </row>
    <row r="336" spans="1:6" ht="75" customHeight="1" outlineLevel="5">
      <c r="A336" s="21" t="s">
        <v>438</v>
      </c>
      <c r="B336" s="48" t="s">
        <v>140</v>
      </c>
      <c r="C336" s="48" t="s">
        <v>94</v>
      </c>
      <c r="D336" s="48" t="s">
        <v>215</v>
      </c>
      <c r="E336" s="48" t="s">
        <v>8</v>
      </c>
      <c r="F336" s="90">
        <f>F337</f>
        <v>3317</v>
      </c>
    </row>
    <row r="337" spans="1:6" ht="37.5" outlineLevel="5">
      <c r="A337" s="47" t="s">
        <v>53</v>
      </c>
      <c r="B337" s="48" t="s">
        <v>140</v>
      </c>
      <c r="C337" s="48" t="s">
        <v>94</v>
      </c>
      <c r="D337" s="48" t="s">
        <v>215</v>
      </c>
      <c r="E337" s="48" t="s">
        <v>54</v>
      </c>
      <c r="F337" s="90">
        <f>F338</f>
        <v>3317</v>
      </c>
    </row>
    <row r="338" spans="1:6" ht="15" outlineLevel="5">
      <c r="A338" s="47" t="s">
        <v>96</v>
      </c>
      <c r="B338" s="48" t="s">
        <v>140</v>
      </c>
      <c r="C338" s="48" t="s">
        <v>94</v>
      </c>
      <c r="D338" s="48" t="s">
        <v>215</v>
      </c>
      <c r="E338" s="48" t="s">
        <v>97</v>
      </c>
      <c r="F338" s="92">
        <v>3317</v>
      </c>
    </row>
    <row r="339" spans="1:6" ht="15" outlineLevel="5">
      <c r="A339" s="47" t="s">
        <v>418</v>
      </c>
      <c r="B339" s="48" t="s">
        <v>140</v>
      </c>
      <c r="C339" s="48" t="s">
        <v>417</v>
      </c>
      <c r="D339" s="48" t="s">
        <v>163</v>
      </c>
      <c r="E339" s="48" t="s">
        <v>8</v>
      </c>
      <c r="F339" s="92">
        <f>F340</f>
        <v>18141.93</v>
      </c>
    </row>
    <row r="340" spans="1:6" ht="37.5" outlineLevel="5">
      <c r="A340" s="47" t="s">
        <v>427</v>
      </c>
      <c r="B340" s="48" t="s">
        <v>140</v>
      </c>
      <c r="C340" s="48" t="s">
        <v>417</v>
      </c>
      <c r="D340" s="48" t="s">
        <v>199</v>
      </c>
      <c r="E340" s="48" t="s">
        <v>8</v>
      </c>
      <c r="F340" s="92">
        <f>F341</f>
        <v>18141.93</v>
      </c>
    </row>
    <row r="341" spans="1:6" ht="36" customHeight="1" outlineLevel="4">
      <c r="A341" s="47" t="s">
        <v>376</v>
      </c>
      <c r="B341" s="48" t="s">
        <v>140</v>
      </c>
      <c r="C341" s="48" t="s">
        <v>417</v>
      </c>
      <c r="D341" s="48" t="s">
        <v>217</v>
      </c>
      <c r="E341" s="48" t="s">
        <v>8</v>
      </c>
      <c r="F341" s="90">
        <f>F345+F342</f>
        <v>18141.93</v>
      </c>
    </row>
    <row r="342" spans="1:6" ht="37.5" customHeight="1" outlineLevel="5">
      <c r="A342" s="47" t="s">
        <v>147</v>
      </c>
      <c r="B342" s="48" t="s">
        <v>140</v>
      </c>
      <c r="C342" s="48" t="s">
        <v>417</v>
      </c>
      <c r="D342" s="48" t="s">
        <v>219</v>
      </c>
      <c r="E342" s="48" t="s">
        <v>8</v>
      </c>
      <c r="F342" s="90">
        <f>F343</f>
        <v>18071.63</v>
      </c>
    </row>
    <row r="343" spans="1:6" ht="37.5" outlineLevel="6">
      <c r="A343" s="47" t="s">
        <v>53</v>
      </c>
      <c r="B343" s="48" t="s">
        <v>140</v>
      </c>
      <c r="C343" s="48" t="s">
        <v>417</v>
      </c>
      <c r="D343" s="48" t="s">
        <v>219</v>
      </c>
      <c r="E343" s="48" t="s">
        <v>54</v>
      </c>
      <c r="F343" s="90">
        <f>F344</f>
        <v>18071.63</v>
      </c>
    </row>
    <row r="344" spans="1:6" ht="15" outlineLevel="7">
      <c r="A344" s="47" t="s">
        <v>96</v>
      </c>
      <c r="B344" s="48" t="s">
        <v>140</v>
      </c>
      <c r="C344" s="48" t="s">
        <v>417</v>
      </c>
      <c r="D344" s="48" t="s">
        <v>219</v>
      </c>
      <c r="E344" s="48" t="s">
        <v>97</v>
      </c>
      <c r="F344" s="92">
        <v>18071.63</v>
      </c>
    </row>
    <row r="345" spans="1:6" ht="15" outlineLevel="5">
      <c r="A345" s="47" t="s">
        <v>143</v>
      </c>
      <c r="B345" s="48" t="s">
        <v>140</v>
      </c>
      <c r="C345" s="48" t="s">
        <v>417</v>
      </c>
      <c r="D345" s="48" t="s">
        <v>218</v>
      </c>
      <c r="E345" s="48" t="s">
        <v>8</v>
      </c>
      <c r="F345" s="90">
        <f>F346</f>
        <v>70.3</v>
      </c>
    </row>
    <row r="346" spans="1:6" ht="37.5" outlineLevel="6">
      <c r="A346" s="47" t="s">
        <v>53</v>
      </c>
      <c r="B346" s="48" t="s">
        <v>140</v>
      </c>
      <c r="C346" s="48" t="s">
        <v>417</v>
      </c>
      <c r="D346" s="48" t="s">
        <v>218</v>
      </c>
      <c r="E346" s="48" t="s">
        <v>54</v>
      </c>
      <c r="F346" s="90">
        <f>F347</f>
        <v>70.3</v>
      </c>
    </row>
    <row r="347" spans="1:6" ht="15" outlineLevel="7">
      <c r="A347" s="47" t="s">
        <v>96</v>
      </c>
      <c r="B347" s="48" t="s">
        <v>140</v>
      </c>
      <c r="C347" s="48" t="s">
        <v>417</v>
      </c>
      <c r="D347" s="48" t="s">
        <v>218</v>
      </c>
      <c r="E347" s="48" t="s">
        <v>97</v>
      </c>
      <c r="F347" s="92">
        <v>70.3</v>
      </c>
    </row>
    <row r="348" spans="1:6" ht="15" outlineLevel="2">
      <c r="A348" s="47" t="s">
        <v>98</v>
      </c>
      <c r="B348" s="48" t="s">
        <v>140</v>
      </c>
      <c r="C348" s="48" t="s">
        <v>99</v>
      </c>
      <c r="D348" s="48" t="s">
        <v>163</v>
      </c>
      <c r="E348" s="48" t="s">
        <v>8</v>
      </c>
      <c r="F348" s="90">
        <f>F349</f>
        <v>2866</v>
      </c>
    </row>
    <row r="349" spans="1:6" ht="37.5" outlineLevel="3">
      <c r="A349" s="47" t="s">
        <v>427</v>
      </c>
      <c r="B349" s="48" t="s">
        <v>140</v>
      </c>
      <c r="C349" s="48" t="s">
        <v>99</v>
      </c>
      <c r="D349" s="48" t="s">
        <v>199</v>
      </c>
      <c r="E349" s="48" t="s">
        <v>8</v>
      </c>
      <c r="F349" s="90">
        <f>F350+F359</f>
        <v>2866</v>
      </c>
    </row>
    <row r="350" spans="1:6" ht="37.5" outlineLevel="3">
      <c r="A350" s="47" t="s">
        <v>428</v>
      </c>
      <c r="B350" s="48" t="s">
        <v>140</v>
      </c>
      <c r="C350" s="48" t="s">
        <v>99</v>
      </c>
      <c r="D350" s="48" t="s">
        <v>212</v>
      </c>
      <c r="E350" s="48" t="s">
        <v>8</v>
      </c>
      <c r="F350" s="90">
        <f>F354+F351</f>
        <v>2792</v>
      </c>
    </row>
    <row r="351" spans="1:6" ht="24.75" customHeight="1" outlineLevel="3">
      <c r="A351" s="47" t="s">
        <v>100</v>
      </c>
      <c r="B351" s="48" t="s">
        <v>140</v>
      </c>
      <c r="C351" s="48" t="s">
        <v>99</v>
      </c>
      <c r="D351" s="48" t="s">
        <v>335</v>
      </c>
      <c r="E351" s="48" t="s">
        <v>8</v>
      </c>
      <c r="F351" s="90">
        <f>F352</f>
        <v>70</v>
      </c>
    </row>
    <row r="352" spans="1:6" ht="18.75" customHeight="1" outlineLevel="3">
      <c r="A352" s="47" t="s">
        <v>18</v>
      </c>
      <c r="B352" s="48" t="s">
        <v>140</v>
      </c>
      <c r="C352" s="48" t="s">
        <v>99</v>
      </c>
      <c r="D352" s="48" t="s">
        <v>335</v>
      </c>
      <c r="E352" s="48" t="s">
        <v>19</v>
      </c>
      <c r="F352" s="90">
        <f>F353</f>
        <v>70</v>
      </c>
    </row>
    <row r="353" spans="1:6" ht="37.5" outlineLevel="3">
      <c r="A353" s="47" t="s">
        <v>20</v>
      </c>
      <c r="B353" s="48" t="s">
        <v>140</v>
      </c>
      <c r="C353" s="48" t="s">
        <v>99</v>
      </c>
      <c r="D353" s="48" t="s">
        <v>335</v>
      </c>
      <c r="E353" s="48" t="s">
        <v>21</v>
      </c>
      <c r="F353" s="90">
        <v>70</v>
      </c>
    </row>
    <row r="354" spans="1:6" ht="75" customHeight="1" outlineLevel="3">
      <c r="A354" s="21" t="s">
        <v>440</v>
      </c>
      <c r="B354" s="48" t="s">
        <v>140</v>
      </c>
      <c r="C354" s="48" t="s">
        <v>99</v>
      </c>
      <c r="D354" s="48" t="s">
        <v>220</v>
      </c>
      <c r="E354" s="48" t="s">
        <v>8</v>
      </c>
      <c r="F354" s="90">
        <f>F357+F355</f>
        <v>2722</v>
      </c>
    </row>
    <row r="355" spans="1:6" ht="15" outlineLevel="3">
      <c r="A355" s="47" t="s">
        <v>113</v>
      </c>
      <c r="B355" s="48" t="s">
        <v>140</v>
      </c>
      <c r="C355" s="48" t="s">
        <v>99</v>
      </c>
      <c r="D355" s="48" t="s">
        <v>220</v>
      </c>
      <c r="E355" s="48" t="s">
        <v>114</v>
      </c>
      <c r="F355" s="90">
        <f>F356</f>
        <v>300</v>
      </c>
    </row>
    <row r="356" spans="1:6" ht="20.25" customHeight="1" outlineLevel="3">
      <c r="A356" s="47" t="s">
        <v>120</v>
      </c>
      <c r="B356" s="48" t="s">
        <v>140</v>
      </c>
      <c r="C356" s="48" t="s">
        <v>99</v>
      </c>
      <c r="D356" s="48" t="s">
        <v>220</v>
      </c>
      <c r="E356" s="48" t="s">
        <v>121</v>
      </c>
      <c r="F356" s="90">
        <v>300</v>
      </c>
    </row>
    <row r="357" spans="1:6" ht="37.5" outlineLevel="3">
      <c r="A357" s="47" t="s">
        <v>53</v>
      </c>
      <c r="B357" s="48" t="s">
        <v>140</v>
      </c>
      <c r="C357" s="48" t="s">
        <v>99</v>
      </c>
      <c r="D357" s="48" t="s">
        <v>220</v>
      </c>
      <c r="E357" s="48" t="s">
        <v>54</v>
      </c>
      <c r="F357" s="90">
        <f>F358</f>
        <v>2422</v>
      </c>
    </row>
    <row r="358" spans="1:6" ht="15" outlineLevel="3">
      <c r="A358" s="47" t="s">
        <v>96</v>
      </c>
      <c r="B358" s="48" t="s">
        <v>140</v>
      </c>
      <c r="C358" s="48" t="s">
        <v>99</v>
      </c>
      <c r="D358" s="48" t="s">
        <v>220</v>
      </c>
      <c r="E358" s="48" t="s">
        <v>97</v>
      </c>
      <c r="F358" s="90">
        <v>2422</v>
      </c>
    </row>
    <row r="359" spans="1:6" ht="15" outlineLevel="7">
      <c r="A359" s="47" t="s">
        <v>101</v>
      </c>
      <c r="B359" s="48" t="s">
        <v>140</v>
      </c>
      <c r="C359" s="48" t="s">
        <v>99</v>
      </c>
      <c r="D359" s="48" t="s">
        <v>221</v>
      </c>
      <c r="E359" s="48" t="s">
        <v>8</v>
      </c>
      <c r="F359" s="90">
        <f>F360</f>
        <v>74</v>
      </c>
    </row>
    <row r="360" spans="1:6" ht="18.75" customHeight="1" outlineLevel="7">
      <c r="A360" s="47" t="s">
        <v>18</v>
      </c>
      <c r="B360" s="48" t="s">
        <v>140</v>
      </c>
      <c r="C360" s="48" t="s">
        <v>99</v>
      </c>
      <c r="D360" s="48" t="s">
        <v>221</v>
      </c>
      <c r="E360" s="48" t="s">
        <v>19</v>
      </c>
      <c r="F360" s="90">
        <f>F361</f>
        <v>74</v>
      </c>
    </row>
    <row r="361" spans="1:6" ht="37.5" outlineLevel="7">
      <c r="A361" s="47" t="s">
        <v>20</v>
      </c>
      <c r="B361" s="48" t="s">
        <v>140</v>
      </c>
      <c r="C361" s="48" t="s">
        <v>99</v>
      </c>
      <c r="D361" s="48" t="s">
        <v>221</v>
      </c>
      <c r="E361" s="48" t="s">
        <v>21</v>
      </c>
      <c r="F361" s="92">
        <v>74</v>
      </c>
    </row>
    <row r="362" spans="1:6" ht="15" outlineLevel="2">
      <c r="A362" s="47" t="s">
        <v>148</v>
      </c>
      <c r="B362" s="48" t="s">
        <v>140</v>
      </c>
      <c r="C362" s="48" t="s">
        <v>149</v>
      </c>
      <c r="D362" s="48" t="s">
        <v>163</v>
      </c>
      <c r="E362" s="48" t="s">
        <v>8</v>
      </c>
      <c r="F362" s="90">
        <f>F363</f>
        <v>16155.9</v>
      </c>
    </row>
    <row r="363" spans="1:6" ht="37.5" outlineLevel="3">
      <c r="A363" s="47" t="s">
        <v>429</v>
      </c>
      <c r="B363" s="48" t="s">
        <v>140</v>
      </c>
      <c r="C363" s="48" t="s">
        <v>149</v>
      </c>
      <c r="D363" s="48" t="s">
        <v>199</v>
      </c>
      <c r="E363" s="48" t="s">
        <v>8</v>
      </c>
      <c r="F363" s="90">
        <f>F364+F369+F376</f>
        <v>16155.9</v>
      </c>
    </row>
    <row r="364" spans="1:6" ht="37.5" customHeight="1" outlineLevel="5">
      <c r="A364" s="47" t="s">
        <v>13</v>
      </c>
      <c r="B364" s="48" t="s">
        <v>140</v>
      </c>
      <c r="C364" s="48" t="s">
        <v>149</v>
      </c>
      <c r="D364" s="48" t="s">
        <v>222</v>
      </c>
      <c r="E364" s="48" t="s">
        <v>8</v>
      </c>
      <c r="F364" s="90">
        <f>F365+F367</f>
        <v>2589.2000000000003</v>
      </c>
    </row>
    <row r="365" spans="1:6" ht="57" customHeight="1" outlineLevel="6">
      <c r="A365" s="47" t="s">
        <v>14</v>
      </c>
      <c r="B365" s="48" t="s">
        <v>140</v>
      </c>
      <c r="C365" s="48" t="s">
        <v>149</v>
      </c>
      <c r="D365" s="48" t="s">
        <v>222</v>
      </c>
      <c r="E365" s="48" t="s">
        <v>15</v>
      </c>
      <c r="F365" s="90">
        <f>F366</f>
        <v>2547.4</v>
      </c>
    </row>
    <row r="366" spans="1:6" ht="21" customHeight="1" outlineLevel="7">
      <c r="A366" s="47" t="s">
        <v>16</v>
      </c>
      <c r="B366" s="48" t="s">
        <v>140</v>
      </c>
      <c r="C366" s="48" t="s">
        <v>149</v>
      </c>
      <c r="D366" s="48" t="s">
        <v>222</v>
      </c>
      <c r="E366" s="48" t="s">
        <v>17</v>
      </c>
      <c r="F366" s="92">
        <v>2547.4</v>
      </c>
    </row>
    <row r="367" spans="1:6" ht="21" customHeight="1" outlineLevel="6">
      <c r="A367" s="47" t="s">
        <v>18</v>
      </c>
      <c r="B367" s="48" t="s">
        <v>140</v>
      </c>
      <c r="C367" s="48" t="s">
        <v>149</v>
      </c>
      <c r="D367" s="48" t="s">
        <v>222</v>
      </c>
      <c r="E367" s="48" t="s">
        <v>19</v>
      </c>
      <c r="F367" s="90">
        <f>F368</f>
        <v>41.8</v>
      </c>
    </row>
    <row r="368" spans="1:6" ht="37.5" outlineLevel="7">
      <c r="A368" s="47" t="s">
        <v>20</v>
      </c>
      <c r="B368" s="48" t="s">
        <v>140</v>
      </c>
      <c r="C368" s="48" t="s">
        <v>149</v>
      </c>
      <c r="D368" s="48" t="s">
        <v>222</v>
      </c>
      <c r="E368" s="48" t="s">
        <v>21</v>
      </c>
      <c r="F368" s="92">
        <v>41.8</v>
      </c>
    </row>
    <row r="369" spans="1:6" ht="37.5" outlineLevel="5">
      <c r="A369" s="47" t="s">
        <v>49</v>
      </c>
      <c r="B369" s="48" t="s">
        <v>140</v>
      </c>
      <c r="C369" s="48" t="s">
        <v>149</v>
      </c>
      <c r="D369" s="48" t="s">
        <v>223</v>
      </c>
      <c r="E369" s="48" t="s">
        <v>8</v>
      </c>
      <c r="F369" s="90">
        <f>F370+F372+F374</f>
        <v>12078.4</v>
      </c>
    </row>
    <row r="370" spans="1:6" ht="58.5" customHeight="1" outlineLevel="6">
      <c r="A370" s="47" t="s">
        <v>14</v>
      </c>
      <c r="B370" s="48" t="s">
        <v>140</v>
      </c>
      <c r="C370" s="48" t="s">
        <v>149</v>
      </c>
      <c r="D370" s="48" t="s">
        <v>223</v>
      </c>
      <c r="E370" s="48" t="s">
        <v>15</v>
      </c>
      <c r="F370" s="90">
        <f>F371</f>
        <v>9460.3</v>
      </c>
    </row>
    <row r="371" spans="1:6" ht="15" outlineLevel="7">
      <c r="A371" s="47" t="s">
        <v>50</v>
      </c>
      <c r="B371" s="48" t="s">
        <v>140</v>
      </c>
      <c r="C371" s="48" t="s">
        <v>149</v>
      </c>
      <c r="D371" s="48" t="s">
        <v>223</v>
      </c>
      <c r="E371" s="48" t="s">
        <v>51</v>
      </c>
      <c r="F371" s="92">
        <v>9460.3</v>
      </c>
    </row>
    <row r="372" spans="1:6" ht="19.5" customHeight="1" outlineLevel="6">
      <c r="A372" s="47" t="s">
        <v>18</v>
      </c>
      <c r="B372" s="48" t="s">
        <v>140</v>
      </c>
      <c r="C372" s="48" t="s">
        <v>149</v>
      </c>
      <c r="D372" s="48" t="s">
        <v>223</v>
      </c>
      <c r="E372" s="48" t="s">
        <v>19</v>
      </c>
      <c r="F372" s="90">
        <f>F373</f>
        <v>2561.7</v>
      </c>
    </row>
    <row r="373" spans="1:7" ht="37.5" outlineLevel="7">
      <c r="A373" s="47" t="s">
        <v>20</v>
      </c>
      <c r="B373" s="48" t="s">
        <v>140</v>
      </c>
      <c r="C373" s="48" t="s">
        <v>149</v>
      </c>
      <c r="D373" s="48" t="s">
        <v>223</v>
      </c>
      <c r="E373" s="48" t="s">
        <v>21</v>
      </c>
      <c r="F373" s="92">
        <v>2561.7</v>
      </c>
      <c r="G373" s="2">
        <v>2561.7</v>
      </c>
    </row>
    <row r="374" spans="1:6" ht="15" outlineLevel="6">
      <c r="A374" s="47" t="s">
        <v>22</v>
      </c>
      <c r="B374" s="48" t="s">
        <v>140</v>
      </c>
      <c r="C374" s="48" t="s">
        <v>149</v>
      </c>
      <c r="D374" s="48" t="s">
        <v>223</v>
      </c>
      <c r="E374" s="48" t="s">
        <v>23</v>
      </c>
      <c r="F374" s="90">
        <f>F375</f>
        <v>56.4</v>
      </c>
    </row>
    <row r="375" spans="1:6" ht="15" outlineLevel="7">
      <c r="A375" s="47" t="s">
        <v>24</v>
      </c>
      <c r="B375" s="48" t="s">
        <v>140</v>
      </c>
      <c r="C375" s="48" t="s">
        <v>149</v>
      </c>
      <c r="D375" s="48" t="s">
        <v>223</v>
      </c>
      <c r="E375" s="48" t="s">
        <v>25</v>
      </c>
      <c r="F375" s="92">
        <v>56.4</v>
      </c>
    </row>
    <row r="376" spans="1:6" ht="39.75" customHeight="1" outlineLevel="3">
      <c r="A376" s="57" t="s">
        <v>52</v>
      </c>
      <c r="B376" s="48" t="s">
        <v>140</v>
      </c>
      <c r="C376" s="48" t="s">
        <v>149</v>
      </c>
      <c r="D376" s="48" t="s">
        <v>224</v>
      </c>
      <c r="E376" s="48" t="s">
        <v>8</v>
      </c>
      <c r="F376" s="90">
        <f>F377</f>
        <v>1488.3</v>
      </c>
    </row>
    <row r="377" spans="1:6" ht="37.5" outlineLevel="3">
      <c r="A377" s="47" t="s">
        <v>53</v>
      </c>
      <c r="B377" s="48" t="s">
        <v>140</v>
      </c>
      <c r="C377" s="48" t="s">
        <v>149</v>
      </c>
      <c r="D377" s="48" t="s">
        <v>224</v>
      </c>
      <c r="E377" s="48" t="s">
        <v>54</v>
      </c>
      <c r="F377" s="90">
        <f>F378</f>
        <v>1488.3</v>
      </c>
    </row>
    <row r="378" spans="1:6" ht="15" outlineLevel="3">
      <c r="A378" s="47" t="s">
        <v>55</v>
      </c>
      <c r="B378" s="48" t="s">
        <v>140</v>
      </c>
      <c r="C378" s="48" t="s">
        <v>149</v>
      </c>
      <c r="D378" s="48" t="s">
        <v>224</v>
      </c>
      <c r="E378" s="48" t="s">
        <v>56</v>
      </c>
      <c r="F378" s="92">
        <v>1488.3</v>
      </c>
    </row>
    <row r="379" spans="1:6" ht="15" outlineLevel="3">
      <c r="A379" s="47" t="s">
        <v>108</v>
      </c>
      <c r="B379" s="48" t="s">
        <v>140</v>
      </c>
      <c r="C379" s="48" t="s">
        <v>109</v>
      </c>
      <c r="D379" s="48" t="s">
        <v>163</v>
      </c>
      <c r="E379" s="48" t="s">
        <v>8</v>
      </c>
      <c r="F379" s="90">
        <f>F380</f>
        <v>3380</v>
      </c>
    </row>
    <row r="380" spans="1:6" ht="15" outlineLevel="3">
      <c r="A380" s="47" t="s">
        <v>155</v>
      </c>
      <c r="B380" s="48" t="s">
        <v>140</v>
      </c>
      <c r="C380" s="48" t="s">
        <v>156</v>
      </c>
      <c r="D380" s="48" t="s">
        <v>163</v>
      </c>
      <c r="E380" s="48" t="s">
        <v>8</v>
      </c>
      <c r="F380" s="90">
        <f>F381</f>
        <v>3380</v>
      </c>
    </row>
    <row r="381" spans="1:6" ht="37.5" outlineLevel="3">
      <c r="A381" s="47" t="s">
        <v>429</v>
      </c>
      <c r="B381" s="48" t="s">
        <v>140</v>
      </c>
      <c r="C381" s="48" t="s">
        <v>156</v>
      </c>
      <c r="D381" s="48" t="s">
        <v>199</v>
      </c>
      <c r="E381" s="48" t="s">
        <v>8</v>
      </c>
      <c r="F381" s="90">
        <f>F382</f>
        <v>3380</v>
      </c>
    </row>
    <row r="382" spans="1:6" ht="37.5" outlineLevel="3">
      <c r="A382" s="47" t="s">
        <v>389</v>
      </c>
      <c r="B382" s="48" t="s">
        <v>140</v>
      </c>
      <c r="C382" s="48" t="s">
        <v>156</v>
      </c>
      <c r="D382" s="48" t="s">
        <v>200</v>
      </c>
      <c r="E382" s="48" t="s">
        <v>8</v>
      </c>
      <c r="F382" s="90">
        <f>F383</f>
        <v>3380</v>
      </c>
    </row>
    <row r="383" spans="1:6" ht="114" customHeight="1" outlineLevel="3">
      <c r="A383" s="47" t="s">
        <v>451</v>
      </c>
      <c r="B383" s="48" t="s">
        <v>140</v>
      </c>
      <c r="C383" s="48" t="s">
        <v>156</v>
      </c>
      <c r="D383" s="48" t="s">
        <v>225</v>
      </c>
      <c r="E383" s="48" t="s">
        <v>8</v>
      </c>
      <c r="F383" s="90">
        <f>F384+F386</f>
        <v>3380</v>
      </c>
    </row>
    <row r="384" spans="1:6" ht="22.5" customHeight="1" outlineLevel="3">
      <c r="A384" s="47" t="s">
        <v>18</v>
      </c>
      <c r="B384" s="48" t="s">
        <v>140</v>
      </c>
      <c r="C384" s="48" t="s">
        <v>156</v>
      </c>
      <c r="D384" s="48" t="s">
        <v>225</v>
      </c>
      <c r="E384" s="48" t="s">
        <v>19</v>
      </c>
      <c r="F384" s="90">
        <f>F385</f>
        <v>25</v>
      </c>
    </row>
    <row r="385" spans="1:6" ht="21" customHeight="1" outlineLevel="3">
      <c r="A385" s="47" t="s">
        <v>20</v>
      </c>
      <c r="B385" s="48" t="s">
        <v>140</v>
      </c>
      <c r="C385" s="48" t="s">
        <v>156</v>
      </c>
      <c r="D385" s="48" t="s">
        <v>225</v>
      </c>
      <c r="E385" s="48" t="s">
        <v>21</v>
      </c>
      <c r="F385" s="92">
        <v>25</v>
      </c>
    </row>
    <row r="386" spans="1:6" ht="15" outlineLevel="3">
      <c r="A386" s="47" t="s">
        <v>113</v>
      </c>
      <c r="B386" s="48" t="s">
        <v>140</v>
      </c>
      <c r="C386" s="48" t="s">
        <v>156</v>
      </c>
      <c r="D386" s="48" t="s">
        <v>225</v>
      </c>
      <c r="E386" s="48" t="s">
        <v>114</v>
      </c>
      <c r="F386" s="90">
        <f>F387</f>
        <v>3355</v>
      </c>
    </row>
    <row r="387" spans="1:6" ht="37.5" outlineLevel="3">
      <c r="A387" s="47" t="s">
        <v>120</v>
      </c>
      <c r="B387" s="48" t="s">
        <v>140</v>
      </c>
      <c r="C387" s="48" t="s">
        <v>156</v>
      </c>
      <c r="D387" s="48" t="s">
        <v>225</v>
      </c>
      <c r="E387" s="48" t="s">
        <v>121</v>
      </c>
      <c r="F387" s="92">
        <v>3355</v>
      </c>
    </row>
    <row r="388" spans="1:6" s="3" customFormat="1" ht="15">
      <c r="A388" s="141" t="s">
        <v>150</v>
      </c>
      <c r="B388" s="141"/>
      <c r="C388" s="141"/>
      <c r="D388" s="141"/>
      <c r="E388" s="141"/>
      <c r="F388" s="95">
        <f>F13+F266+F298+F48</f>
        <v>498007.555</v>
      </c>
    </row>
    <row r="389" spans="1:6" s="3" customFormat="1" ht="15">
      <c r="A389" s="60"/>
      <c r="B389" s="61"/>
      <c r="C389" s="61"/>
      <c r="D389" s="61"/>
      <c r="E389" s="61"/>
      <c r="F389" s="59"/>
    </row>
    <row r="390" spans="1:5" ht="15">
      <c r="A390" s="62"/>
      <c r="B390" s="63"/>
      <c r="C390" s="63"/>
      <c r="D390" s="63"/>
      <c r="E390" s="63"/>
    </row>
    <row r="391" spans="3:7" ht="15">
      <c r="C391" s="65"/>
      <c r="F391" s="97" t="e">
        <f>#REF!-прил11!F388</f>
        <v>#REF!</v>
      </c>
      <c r="G391" s="98"/>
    </row>
    <row r="392" spans="3:7" ht="15">
      <c r="C392" s="63"/>
      <c r="D392" s="63"/>
      <c r="E392" s="63"/>
      <c r="F392" s="97"/>
      <c r="G392" s="98"/>
    </row>
    <row r="393" spans="3:7" ht="15">
      <c r="C393" s="65" t="s">
        <v>10</v>
      </c>
      <c r="F393" s="99">
        <f>F14+F49+F267</f>
        <v>69385.543</v>
      </c>
      <c r="G393" s="98"/>
    </row>
    <row r="394" spans="3:7" ht="15">
      <c r="C394" s="65" t="s">
        <v>30</v>
      </c>
      <c r="F394" s="99">
        <f>F33</f>
        <v>1170.5</v>
      </c>
      <c r="G394" s="98"/>
    </row>
    <row r="395" spans="3:7" ht="15">
      <c r="C395" s="65" t="s">
        <v>58</v>
      </c>
      <c r="F395" s="99">
        <f>F140</f>
        <v>65</v>
      </c>
      <c r="G395" s="98"/>
    </row>
    <row r="396" spans="3:7" ht="15">
      <c r="C396" s="65" t="s">
        <v>62</v>
      </c>
      <c r="F396" s="99">
        <f>F146</f>
        <v>17978.497</v>
      </c>
      <c r="G396" s="98"/>
    </row>
    <row r="397" spans="3:7" ht="15">
      <c r="C397" s="65" t="s">
        <v>75</v>
      </c>
      <c r="F397" s="99">
        <f>F172</f>
        <v>7665.585</v>
      </c>
      <c r="G397" s="98"/>
    </row>
    <row r="398" spans="3:7" ht="15">
      <c r="C398" s="65" t="s">
        <v>86</v>
      </c>
      <c r="F398" s="99">
        <f>F203</f>
        <v>175</v>
      </c>
      <c r="G398" s="98"/>
    </row>
    <row r="399" spans="3:7" ht="15">
      <c r="C399" s="65" t="s">
        <v>92</v>
      </c>
      <c r="F399" s="99">
        <f>F216+F299</f>
        <v>370241.87999999995</v>
      </c>
      <c r="G399" s="98"/>
    </row>
    <row r="400" spans="3:7" ht="15">
      <c r="C400" s="65" t="s">
        <v>103</v>
      </c>
      <c r="F400" s="99">
        <f>F222</f>
        <v>6463.18</v>
      </c>
      <c r="G400" s="98"/>
    </row>
    <row r="401" spans="3:7" ht="15">
      <c r="C401" s="65" t="s">
        <v>109</v>
      </c>
      <c r="F401" s="99">
        <f>F233+F379</f>
        <v>7303.41</v>
      </c>
      <c r="G401" s="98"/>
    </row>
    <row r="402" spans="3:7" ht="15">
      <c r="C402" s="65" t="s">
        <v>124</v>
      </c>
      <c r="F402" s="99">
        <f>F251</f>
        <v>561</v>
      </c>
      <c r="G402" s="98"/>
    </row>
    <row r="403" spans="3:7" ht="15">
      <c r="C403" s="65" t="s">
        <v>129</v>
      </c>
      <c r="F403" s="99">
        <f>F259</f>
        <v>810.96</v>
      </c>
      <c r="G403" s="98"/>
    </row>
    <row r="404" spans="3:7" ht="15">
      <c r="C404" s="65" t="s">
        <v>34</v>
      </c>
      <c r="F404" s="99">
        <f>F39</f>
        <v>16187</v>
      </c>
      <c r="G404" s="98"/>
    </row>
    <row r="405" spans="3:7" ht="15">
      <c r="C405" s="65"/>
      <c r="F405" s="99">
        <f>SUM(F393:F404)</f>
        <v>498007.55499999993</v>
      </c>
      <c r="G405" s="98"/>
    </row>
    <row r="406" spans="3:7" ht="15">
      <c r="C406" s="65"/>
      <c r="F406" s="97"/>
      <c r="G406" s="98"/>
    </row>
    <row r="407" spans="4:7" ht="15">
      <c r="D407" s="65" t="s">
        <v>344</v>
      </c>
      <c r="F407" s="99">
        <f>F301+F316+F349+F340+F363+F381</f>
        <v>361470.27999999997</v>
      </c>
      <c r="G407" s="98"/>
    </row>
    <row r="408" spans="4:7" ht="15">
      <c r="D408" s="65" t="s">
        <v>345</v>
      </c>
      <c r="F408" s="99">
        <f>F218+F224</f>
        <v>18614.78</v>
      </c>
      <c r="G408" s="98"/>
    </row>
    <row r="409" spans="4:7" ht="15">
      <c r="D409" s="65" t="s">
        <v>346</v>
      </c>
      <c r="F409" s="99">
        <f>F205</f>
        <v>175</v>
      </c>
      <c r="G409" s="98"/>
    </row>
    <row r="410" spans="4:7" ht="15">
      <c r="D410" s="65" t="s">
        <v>347</v>
      </c>
      <c r="F410" s="99">
        <f>F253</f>
        <v>561</v>
      </c>
      <c r="G410" s="98"/>
    </row>
    <row r="411" spans="4:7" ht="15">
      <c r="D411" s="65" t="s">
        <v>348</v>
      </c>
      <c r="F411" s="99">
        <f>F240+F164+F153+F41</f>
        <v>19847.5</v>
      </c>
      <c r="G411" s="98"/>
    </row>
    <row r="412" spans="4:7" ht="15">
      <c r="D412" s="65" t="s">
        <v>349</v>
      </c>
      <c r="F412" s="99">
        <f>F25+F78+F261+F289</f>
        <v>18358.71</v>
      </c>
      <c r="G412" s="98"/>
    </row>
    <row r="413" spans="4:7" ht="15">
      <c r="D413" s="65" t="s">
        <v>350</v>
      </c>
      <c r="F413" s="99">
        <f>F158+F174+F180+F195</f>
        <v>22466.297</v>
      </c>
      <c r="G413" s="98"/>
    </row>
    <row r="414" spans="4:8" ht="15">
      <c r="D414" s="65" t="s">
        <v>351</v>
      </c>
      <c r="F414" s="99">
        <f>F103</f>
        <v>6256.048</v>
      </c>
      <c r="G414" s="98"/>
      <c r="H414" s="98">
        <f>F407+F408+F409+F410+F411+F412+F413+F414</f>
        <v>447749.615</v>
      </c>
    </row>
    <row r="415" spans="4:7" ht="15">
      <c r="D415" s="65" t="s">
        <v>352</v>
      </c>
      <c r="F415" s="99">
        <f>F16+F35+F51+F56+F63+F68+F199+F110+F142+F148+F235+F269+F294+F284+F73</f>
        <v>50257.94</v>
      </c>
      <c r="G415" s="98"/>
    </row>
    <row r="416" spans="4:7" ht="15">
      <c r="D416" s="65"/>
      <c r="F416" s="99">
        <f>SUM(F407:F415)</f>
        <v>498007.555</v>
      </c>
      <c r="G416" s="98"/>
    </row>
    <row r="417" spans="4:7" ht="15">
      <c r="D417" s="65"/>
      <c r="F417" s="97"/>
      <c r="G417" s="98"/>
    </row>
    <row r="418" spans="4:7" ht="15">
      <c r="D418" s="65" t="s">
        <v>353</v>
      </c>
      <c r="F418" s="97">
        <f>F238</f>
        <v>3146.41</v>
      </c>
      <c r="G418" s="98"/>
    </row>
    <row r="419" spans="4:7" ht="15">
      <c r="D419" s="65" t="s">
        <v>354</v>
      </c>
      <c r="F419" s="99">
        <f>F17+F52+F57+F69+F111+F270+F273+F280+F285+F364</f>
        <v>43192.97999999999</v>
      </c>
      <c r="G419" s="98"/>
    </row>
    <row r="420" spans="6:7" ht="15">
      <c r="F420" s="97"/>
      <c r="G420" s="98"/>
    </row>
    <row r="421" spans="4:7" ht="15">
      <c r="D421" s="17" t="s">
        <v>355</v>
      </c>
      <c r="E421" s="17">
        <v>22.25</v>
      </c>
      <c r="F421" s="97" t="e">
        <f>#REF!*22.25/100</f>
        <v>#REF!</v>
      </c>
      <c r="G421" s="98"/>
    </row>
    <row r="422" spans="6:7" ht="15">
      <c r="F422" s="97"/>
      <c r="G422" s="98"/>
    </row>
    <row r="423" spans="6:7" ht="15">
      <c r="F423" s="97" t="e">
        <f>F421-F419</f>
        <v>#REF!</v>
      </c>
      <c r="G423" s="98"/>
    </row>
    <row r="424" spans="6:7" ht="15">
      <c r="F424" s="97"/>
      <c r="G424" s="98"/>
    </row>
  </sheetData>
  <mergeCells count="3">
    <mergeCell ref="A388:E388"/>
    <mergeCell ref="A10:F10"/>
    <mergeCell ref="A9:F9"/>
  </mergeCells>
  <printOptions/>
  <pageMargins left="0.984251968503937" right="0.984251968503937" top="0.5511811023622047" bottom="0.5511811023622047" header="0.31496062992125984" footer="0.31496062992125984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8"/>
  <sheetViews>
    <sheetView view="pageBreakPreview" zoomScale="60" workbookViewId="0" topLeftCell="A1">
      <selection activeCell="G2" sqref="G2"/>
    </sheetView>
  </sheetViews>
  <sheetFormatPr defaultColWidth="9.140625" defaultRowHeight="15" outlineLevelRow="7"/>
  <cols>
    <col min="1" max="1" width="68.7109375" style="38" customWidth="1"/>
    <col min="2" max="3" width="7.7109375" style="17" customWidth="1"/>
    <col min="4" max="4" width="16.140625" style="17" customWidth="1"/>
    <col min="5" max="5" width="7.140625" style="17" customWidth="1"/>
    <col min="6" max="6" width="16.7109375" style="64" customWidth="1"/>
    <col min="7" max="7" width="17.421875" style="127" customWidth="1"/>
    <col min="8" max="8" width="10.140625" style="2" bestFit="1" customWidth="1"/>
    <col min="9" max="9" width="11.7109375" style="2" bestFit="1" customWidth="1"/>
    <col min="10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9.140625" style="2" hidden="1" customWidth="1"/>
    <col min="253" max="253" width="14.28125" style="2" customWidth="1"/>
    <col min="254" max="259" width="9.140625" style="2" hidden="1" customWidth="1"/>
    <col min="260" max="260" width="10.140625" style="2" bestFit="1" customWidth="1"/>
    <col min="261" max="499" width="9.140625" style="2" customWidth="1"/>
    <col min="500" max="500" width="75.851562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9.140625" style="2" hidden="1" customWidth="1"/>
    <col min="509" max="509" width="14.28125" style="2" customWidth="1"/>
    <col min="510" max="515" width="9.140625" style="2" hidden="1" customWidth="1"/>
    <col min="516" max="516" width="10.140625" style="2" bestFit="1" customWidth="1"/>
    <col min="517" max="755" width="9.140625" style="2" customWidth="1"/>
    <col min="756" max="756" width="75.851562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9.140625" style="2" hidden="1" customWidth="1"/>
    <col min="765" max="765" width="14.28125" style="2" customWidth="1"/>
    <col min="766" max="771" width="9.140625" style="2" hidden="1" customWidth="1"/>
    <col min="772" max="772" width="10.140625" style="2" bestFit="1" customWidth="1"/>
    <col min="773" max="1011" width="9.140625" style="2" customWidth="1"/>
    <col min="1012" max="1012" width="75.851562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9.140625" style="2" hidden="1" customWidth="1"/>
    <col min="1021" max="1021" width="14.28125" style="2" customWidth="1"/>
    <col min="1022" max="1027" width="9.140625" style="2" hidden="1" customWidth="1"/>
    <col min="1028" max="1028" width="10.140625" style="2" bestFit="1" customWidth="1"/>
    <col min="1029" max="1267" width="9.140625" style="2" customWidth="1"/>
    <col min="1268" max="1268" width="75.851562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9.140625" style="2" hidden="1" customWidth="1"/>
    <col min="1277" max="1277" width="14.28125" style="2" customWidth="1"/>
    <col min="1278" max="1283" width="9.140625" style="2" hidden="1" customWidth="1"/>
    <col min="1284" max="1284" width="10.140625" style="2" bestFit="1" customWidth="1"/>
    <col min="1285" max="1523" width="9.140625" style="2" customWidth="1"/>
    <col min="1524" max="1524" width="75.851562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9.140625" style="2" hidden="1" customWidth="1"/>
    <col min="1533" max="1533" width="14.28125" style="2" customWidth="1"/>
    <col min="1534" max="1539" width="9.140625" style="2" hidden="1" customWidth="1"/>
    <col min="1540" max="1540" width="10.140625" style="2" bestFit="1" customWidth="1"/>
    <col min="1541" max="1779" width="9.140625" style="2" customWidth="1"/>
    <col min="1780" max="1780" width="75.851562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9.140625" style="2" hidden="1" customWidth="1"/>
    <col min="1789" max="1789" width="14.28125" style="2" customWidth="1"/>
    <col min="1790" max="1795" width="9.140625" style="2" hidden="1" customWidth="1"/>
    <col min="1796" max="1796" width="10.140625" style="2" bestFit="1" customWidth="1"/>
    <col min="1797" max="2035" width="9.140625" style="2" customWidth="1"/>
    <col min="2036" max="2036" width="75.851562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9.140625" style="2" hidden="1" customWidth="1"/>
    <col min="2045" max="2045" width="14.28125" style="2" customWidth="1"/>
    <col min="2046" max="2051" width="9.140625" style="2" hidden="1" customWidth="1"/>
    <col min="2052" max="2052" width="10.140625" style="2" bestFit="1" customWidth="1"/>
    <col min="2053" max="2291" width="9.140625" style="2" customWidth="1"/>
    <col min="2292" max="2292" width="75.851562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9.140625" style="2" hidden="1" customWidth="1"/>
    <col min="2301" max="2301" width="14.28125" style="2" customWidth="1"/>
    <col min="2302" max="2307" width="9.140625" style="2" hidden="1" customWidth="1"/>
    <col min="2308" max="2308" width="10.140625" style="2" bestFit="1" customWidth="1"/>
    <col min="2309" max="2547" width="9.140625" style="2" customWidth="1"/>
    <col min="2548" max="2548" width="75.851562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9.140625" style="2" hidden="1" customWidth="1"/>
    <col min="2557" max="2557" width="14.28125" style="2" customWidth="1"/>
    <col min="2558" max="2563" width="9.140625" style="2" hidden="1" customWidth="1"/>
    <col min="2564" max="2564" width="10.140625" style="2" bestFit="1" customWidth="1"/>
    <col min="2565" max="2803" width="9.140625" style="2" customWidth="1"/>
    <col min="2804" max="2804" width="75.851562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9.140625" style="2" hidden="1" customWidth="1"/>
    <col min="2813" max="2813" width="14.28125" style="2" customWidth="1"/>
    <col min="2814" max="2819" width="9.140625" style="2" hidden="1" customWidth="1"/>
    <col min="2820" max="2820" width="10.140625" style="2" bestFit="1" customWidth="1"/>
    <col min="2821" max="3059" width="9.140625" style="2" customWidth="1"/>
    <col min="3060" max="3060" width="75.851562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9.140625" style="2" hidden="1" customWidth="1"/>
    <col min="3069" max="3069" width="14.28125" style="2" customWidth="1"/>
    <col min="3070" max="3075" width="9.140625" style="2" hidden="1" customWidth="1"/>
    <col min="3076" max="3076" width="10.140625" style="2" bestFit="1" customWidth="1"/>
    <col min="3077" max="3315" width="9.140625" style="2" customWidth="1"/>
    <col min="3316" max="3316" width="75.851562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9.140625" style="2" hidden="1" customWidth="1"/>
    <col min="3325" max="3325" width="14.28125" style="2" customWidth="1"/>
    <col min="3326" max="3331" width="9.140625" style="2" hidden="1" customWidth="1"/>
    <col min="3332" max="3332" width="10.140625" style="2" bestFit="1" customWidth="1"/>
    <col min="3333" max="3571" width="9.140625" style="2" customWidth="1"/>
    <col min="3572" max="3572" width="75.851562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9.140625" style="2" hidden="1" customWidth="1"/>
    <col min="3581" max="3581" width="14.28125" style="2" customWidth="1"/>
    <col min="3582" max="3587" width="9.140625" style="2" hidden="1" customWidth="1"/>
    <col min="3588" max="3588" width="10.140625" style="2" bestFit="1" customWidth="1"/>
    <col min="3589" max="3827" width="9.140625" style="2" customWidth="1"/>
    <col min="3828" max="3828" width="75.851562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9.140625" style="2" hidden="1" customWidth="1"/>
    <col min="3837" max="3837" width="14.28125" style="2" customWidth="1"/>
    <col min="3838" max="3843" width="9.140625" style="2" hidden="1" customWidth="1"/>
    <col min="3844" max="3844" width="10.140625" style="2" bestFit="1" customWidth="1"/>
    <col min="3845" max="4083" width="9.140625" style="2" customWidth="1"/>
    <col min="4084" max="4084" width="75.851562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9.140625" style="2" hidden="1" customWidth="1"/>
    <col min="4093" max="4093" width="14.28125" style="2" customWidth="1"/>
    <col min="4094" max="4099" width="9.140625" style="2" hidden="1" customWidth="1"/>
    <col min="4100" max="4100" width="10.140625" style="2" bestFit="1" customWidth="1"/>
    <col min="4101" max="4339" width="9.140625" style="2" customWidth="1"/>
    <col min="4340" max="4340" width="75.851562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9.140625" style="2" hidden="1" customWidth="1"/>
    <col min="4349" max="4349" width="14.28125" style="2" customWidth="1"/>
    <col min="4350" max="4355" width="9.140625" style="2" hidden="1" customWidth="1"/>
    <col min="4356" max="4356" width="10.140625" style="2" bestFit="1" customWidth="1"/>
    <col min="4357" max="4595" width="9.140625" style="2" customWidth="1"/>
    <col min="4596" max="4596" width="75.851562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9.140625" style="2" hidden="1" customWidth="1"/>
    <col min="4605" max="4605" width="14.28125" style="2" customWidth="1"/>
    <col min="4606" max="4611" width="9.140625" style="2" hidden="1" customWidth="1"/>
    <col min="4612" max="4612" width="10.140625" style="2" bestFit="1" customWidth="1"/>
    <col min="4613" max="4851" width="9.140625" style="2" customWidth="1"/>
    <col min="4852" max="4852" width="75.851562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9.140625" style="2" hidden="1" customWidth="1"/>
    <col min="4861" max="4861" width="14.28125" style="2" customWidth="1"/>
    <col min="4862" max="4867" width="9.140625" style="2" hidden="1" customWidth="1"/>
    <col min="4868" max="4868" width="10.140625" style="2" bestFit="1" customWidth="1"/>
    <col min="4869" max="5107" width="9.140625" style="2" customWidth="1"/>
    <col min="5108" max="5108" width="75.851562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9.140625" style="2" hidden="1" customWidth="1"/>
    <col min="5117" max="5117" width="14.28125" style="2" customWidth="1"/>
    <col min="5118" max="5123" width="9.140625" style="2" hidden="1" customWidth="1"/>
    <col min="5124" max="5124" width="10.140625" style="2" bestFit="1" customWidth="1"/>
    <col min="5125" max="5363" width="9.140625" style="2" customWidth="1"/>
    <col min="5364" max="5364" width="75.851562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9.140625" style="2" hidden="1" customWidth="1"/>
    <col min="5373" max="5373" width="14.28125" style="2" customWidth="1"/>
    <col min="5374" max="5379" width="9.140625" style="2" hidden="1" customWidth="1"/>
    <col min="5380" max="5380" width="10.140625" style="2" bestFit="1" customWidth="1"/>
    <col min="5381" max="5619" width="9.140625" style="2" customWidth="1"/>
    <col min="5620" max="5620" width="75.851562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9.140625" style="2" hidden="1" customWidth="1"/>
    <col min="5629" max="5629" width="14.28125" style="2" customWidth="1"/>
    <col min="5630" max="5635" width="9.140625" style="2" hidden="1" customWidth="1"/>
    <col min="5636" max="5636" width="10.140625" style="2" bestFit="1" customWidth="1"/>
    <col min="5637" max="5875" width="9.140625" style="2" customWidth="1"/>
    <col min="5876" max="5876" width="75.851562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9.140625" style="2" hidden="1" customWidth="1"/>
    <col min="5885" max="5885" width="14.28125" style="2" customWidth="1"/>
    <col min="5886" max="5891" width="9.140625" style="2" hidden="1" customWidth="1"/>
    <col min="5892" max="5892" width="10.140625" style="2" bestFit="1" customWidth="1"/>
    <col min="5893" max="6131" width="9.140625" style="2" customWidth="1"/>
    <col min="6132" max="6132" width="75.851562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9.140625" style="2" hidden="1" customWidth="1"/>
    <col min="6141" max="6141" width="14.28125" style="2" customWidth="1"/>
    <col min="6142" max="6147" width="9.140625" style="2" hidden="1" customWidth="1"/>
    <col min="6148" max="6148" width="10.140625" style="2" bestFit="1" customWidth="1"/>
    <col min="6149" max="6387" width="9.140625" style="2" customWidth="1"/>
    <col min="6388" max="6388" width="75.851562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9.140625" style="2" hidden="1" customWidth="1"/>
    <col min="6397" max="6397" width="14.28125" style="2" customWidth="1"/>
    <col min="6398" max="6403" width="9.140625" style="2" hidden="1" customWidth="1"/>
    <col min="6404" max="6404" width="10.140625" style="2" bestFit="1" customWidth="1"/>
    <col min="6405" max="6643" width="9.140625" style="2" customWidth="1"/>
    <col min="6644" max="6644" width="75.851562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9.140625" style="2" hidden="1" customWidth="1"/>
    <col min="6653" max="6653" width="14.28125" style="2" customWidth="1"/>
    <col min="6654" max="6659" width="9.140625" style="2" hidden="1" customWidth="1"/>
    <col min="6660" max="6660" width="10.140625" style="2" bestFit="1" customWidth="1"/>
    <col min="6661" max="6899" width="9.140625" style="2" customWidth="1"/>
    <col min="6900" max="6900" width="75.851562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9.140625" style="2" hidden="1" customWidth="1"/>
    <col min="6909" max="6909" width="14.28125" style="2" customWidth="1"/>
    <col min="6910" max="6915" width="9.140625" style="2" hidden="1" customWidth="1"/>
    <col min="6916" max="6916" width="10.140625" style="2" bestFit="1" customWidth="1"/>
    <col min="6917" max="7155" width="9.140625" style="2" customWidth="1"/>
    <col min="7156" max="7156" width="75.851562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9.140625" style="2" hidden="1" customWidth="1"/>
    <col min="7165" max="7165" width="14.28125" style="2" customWidth="1"/>
    <col min="7166" max="7171" width="9.140625" style="2" hidden="1" customWidth="1"/>
    <col min="7172" max="7172" width="10.140625" style="2" bestFit="1" customWidth="1"/>
    <col min="7173" max="7411" width="9.140625" style="2" customWidth="1"/>
    <col min="7412" max="7412" width="75.851562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9.140625" style="2" hidden="1" customWidth="1"/>
    <col min="7421" max="7421" width="14.28125" style="2" customWidth="1"/>
    <col min="7422" max="7427" width="9.140625" style="2" hidden="1" customWidth="1"/>
    <col min="7428" max="7428" width="10.140625" style="2" bestFit="1" customWidth="1"/>
    <col min="7429" max="7667" width="9.140625" style="2" customWidth="1"/>
    <col min="7668" max="7668" width="75.851562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9.140625" style="2" hidden="1" customWidth="1"/>
    <col min="7677" max="7677" width="14.28125" style="2" customWidth="1"/>
    <col min="7678" max="7683" width="9.140625" style="2" hidden="1" customWidth="1"/>
    <col min="7684" max="7684" width="10.140625" style="2" bestFit="1" customWidth="1"/>
    <col min="7685" max="7923" width="9.140625" style="2" customWidth="1"/>
    <col min="7924" max="7924" width="75.851562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9.140625" style="2" hidden="1" customWidth="1"/>
    <col min="7933" max="7933" width="14.28125" style="2" customWidth="1"/>
    <col min="7934" max="7939" width="9.140625" style="2" hidden="1" customWidth="1"/>
    <col min="7940" max="7940" width="10.140625" style="2" bestFit="1" customWidth="1"/>
    <col min="7941" max="8179" width="9.140625" style="2" customWidth="1"/>
    <col min="8180" max="8180" width="75.851562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9.140625" style="2" hidden="1" customWidth="1"/>
    <col min="8189" max="8189" width="14.28125" style="2" customWidth="1"/>
    <col min="8190" max="8195" width="9.140625" style="2" hidden="1" customWidth="1"/>
    <col min="8196" max="8196" width="10.140625" style="2" bestFit="1" customWidth="1"/>
    <col min="8197" max="8435" width="9.140625" style="2" customWidth="1"/>
    <col min="8436" max="8436" width="75.851562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9.140625" style="2" hidden="1" customWidth="1"/>
    <col min="8445" max="8445" width="14.28125" style="2" customWidth="1"/>
    <col min="8446" max="8451" width="9.140625" style="2" hidden="1" customWidth="1"/>
    <col min="8452" max="8452" width="10.140625" style="2" bestFit="1" customWidth="1"/>
    <col min="8453" max="8691" width="9.140625" style="2" customWidth="1"/>
    <col min="8692" max="8692" width="75.851562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9.140625" style="2" hidden="1" customWidth="1"/>
    <col min="8701" max="8701" width="14.28125" style="2" customWidth="1"/>
    <col min="8702" max="8707" width="9.140625" style="2" hidden="1" customWidth="1"/>
    <col min="8708" max="8708" width="10.140625" style="2" bestFit="1" customWidth="1"/>
    <col min="8709" max="8947" width="9.140625" style="2" customWidth="1"/>
    <col min="8948" max="8948" width="75.851562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9.140625" style="2" hidden="1" customWidth="1"/>
    <col min="8957" max="8957" width="14.28125" style="2" customWidth="1"/>
    <col min="8958" max="8963" width="9.140625" style="2" hidden="1" customWidth="1"/>
    <col min="8964" max="8964" width="10.140625" style="2" bestFit="1" customWidth="1"/>
    <col min="8965" max="9203" width="9.140625" style="2" customWidth="1"/>
    <col min="9204" max="9204" width="75.851562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9.140625" style="2" hidden="1" customWidth="1"/>
    <col min="9213" max="9213" width="14.28125" style="2" customWidth="1"/>
    <col min="9214" max="9219" width="9.140625" style="2" hidden="1" customWidth="1"/>
    <col min="9220" max="9220" width="10.140625" style="2" bestFit="1" customWidth="1"/>
    <col min="9221" max="9459" width="9.140625" style="2" customWidth="1"/>
    <col min="9460" max="9460" width="75.851562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9.140625" style="2" hidden="1" customWidth="1"/>
    <col min="9469" max="9469" width="14.28125" style="2" customWidth="1"/>
    <col min="9470" max="9475" width="9.140625" style="2" hidden="1" customWidth="1"/>
    <col min="9476" max="9476" width="10.140625" style="2" bestFit="1" customWidth="1"/>
    <col min="9477" max="9715" width="9.140625" style="2" customWidth="1"/>
    <col min="9716" max="9716" width="75.851562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9.140625" style="2" hidden="1" customWidth="1"/>
    <col min="9725" max="9725" width="14.28125" style="2" customWidth="1"/>
    <col min="9726" max="9731" width="9.140625" style="2" hidden="1" customWidth="1"/>
    <col min="9732" max="9732" width="10.140625" style="2" bestFit="1" customWidth="1"/>
    <col min="9733" max="9971" width="9.140625" style="2" customWidth="1"/>
    <col min="9972" max="9972" width="75.851562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9.140625" style="2" hidden="1" customWidth="1"/>
    <col min="9981" max="9981" width="14.28125" style="2" customWidth="1"/>
    <col min="9982" max="9987" width="9.140625" style="2" hidden="1" customWidth="1"/>
    <col min="9988" max="9988" width="10.140625" style="2" bestFit="1" customWidth="1"/>
    <col min="9989" max="10227" width="9.140625" style="2" customWidth="1"/>
    <col min="10228" max="10228" width="75.851562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9.140625" style="2" hidden="1" customWidth="1"/>
    <col min="10237" max="10237" width="14.28125" style="2" customWidth="1"/>
    <col min="10238" max="10243" width="9.140625" style="2" hidden="1" customWidth="1"/>
    <col min="10244" max="10244" width="10.140625" style="2" bestFit="1" customWidth="1"/>
    <col min="10245" max="10483" width="9.140625" style="2" customWidth="1"/>
    <col min="10484" max="10484" width="75.851562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9.140625" style="2" hidden="1" customWidth="1"/>
    <col min="10493" max="10493" width="14.28125" style="2" customWidth="1"/>
    <col min="10494" max="10499" width="9.140625" style="2" hidden="1" customWidth="1"/>
    <col min="10500" max="10500" width="10.140625" style="2" bestFit="1" customWidth="1"/>
    <col min="10501" max="10739" width="9.140625" style="2" customWidth="1"/>
    <col min="10740" max="10740" width="75.851562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9.140625" style="2" hidden="1" customWidth="1"/>
    <col min="10749" max="10749" width="14.28125" style="2" customWidth="1"/>
    <col min="10750" max="10755" width="9.140625" style="2" hidden="1" customWidth="1"/>
    <col min="10756" max="10756" width="10.140625" style="2" bestFit="1" customWidth="1"/>
    <col min="10757" max="10995" width="9.140625" style="2" customWidth="1"/>
    <col min="10996" max="10996" width="75.851562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9.140625" style="2" hidden="1" customWidth="1"/>
    <col min="11005" max="11005" width="14.28125" style="2" customWidth="1"/>
    <col min="11006" max="11011" width="9.140625" style="2" hidden="1" customWidth="1"/>
    <col min="11012" max="11012" width="10.140625" style="2" bestFit="1" customWidth="1"/>
    <col min="11013" max="11251" width="9.140625" style="2" customWidth="1"/>
    <col min="11252" max="11252" width="75.851562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9.140625" style="2" hidden="1" customWidth="1"/>
    <col min="11261" max="11261" width="14.28125" style="2" customWidth="1"/>
    <col min="11262" max="11267" width="9.140625" style="2" hidden="1" customWidth="1"/>
    <col min="11268" max="11268" width="10.140625" style="2" bestFit="1" customWidth="1"/>
    <col min="11269" max="11507" width="9.140625" style="2" customWidth="1"/>
    <col min="11508" max="11508" width="75.851562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9.140625" style="2" hidden="1" customWidth="1"/>
    <col min="11517" max="11517" width="14.28125" style="2" customWidth="1"/>
    <col min="11518" max="11523" width="9.140625" style="2" hidden="1" customWidth="1"/>
    <col min="11524" max="11524" width="10.140625" style="2" bestFit="1" customWidth="1"/>
    <col min="11525" max="11763" width="9.140625" style="2" customWidth="1"/>
    <col min="11764" max="11764" width="75.851562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9.140625" style="2" hidden="1" customWidth="1"/>
    <col min="11773" max="11773" width="14.28125" style="2" customWidth="1"/>
    <col min="11774" max="11779" width="9.140625" style="2" hidden="1" customWidth="1"/>
    <col min="11780" max="11780" width="10.140625" style="2" bestFit="1" customWidth="1"/>
    <col min="11781" max="12019" width="9.140625" style="2" customWidth="1"/>
    <col min="12020" max="12020" width="75.851562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9.140625" style="2" hidden="1" customWidth="1"/>
    <col min="12029" max="12029" width="14.28125" style="2" customWidth="1"/>
    <col min="12030" max="12035" width="9.140625" style="2" hidden="1" customWidth="1"/>
    <col min="12036" max="12036" width="10.140625" style="2" bestFit="1" customWidth="1"/>
    <col min="12037" max="12275" width="9.140625" style="2" customWidth="1"/>
    <col min="12276" max="12276" width="75.851562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9.140625" style="2" hidden="1" customWidth="1"/>
    <col min="12285" max="12285" width="14.28125" style="2" customWidth="1"/>
    <col min="12286" max="12291" width="9.140625" style="2" hidden="1" customWidth="1"/>
    <col min="12292" max="12292" width="10.140625" style="2" bestFit="1" customWidth="1"/>
    <col min="12293" max="12531" width="9.140625" style="2" customWidth="1"/>
    <col min="12532" max="12532" width="75.851562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9.140625" style="2" hidden="1" customWidth="1"/>
    <col min="12541" max="12541" width="14.28125" style="2" customWidth="1"/>
    <col min="12542" max="12547" width="9.140625" style="2" hidden="1" customWidth="1"/>
    <col min="12548" max="12548" width="10.140625" style="2" bestFit="1" customWidth="1"/>
    <col min="12549" max="12787" width="9.140625" style="2" customWidth="1"/>
    <col min="12788" max="12788" width="75.851562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9.140625" style="2" hidden="1" customWidth="1"/>
    <col min="12797" max="12797" width="14.28125" style="2" customWidth="1"/>
    <col min="12798" max="12803" width="9.140625" style="2" hidden="1" customWidth="1"/>
    <col min="12804" max="12804" width="10.140625" style="2" bestFit="1" customWidth="1"/>
    <col min="12805" max="13043" width="9.140625" style="2" customWidth="1"/>
    <col min="13044" max="13044" width="75.851562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9.140625" style="2" hidden="1" customWidth="1"/>
    <col min="13053" max="13053" width="14.28125" style="2" customWidth="1"/>
    <col min="13054" max="13059" width="9.140625" style="2" hidden="1" customWidth="1"/>
    <col min="13060" max="13060" width="10.140625" style="2" bestFit="1" customWidth="1"/>
    <col min="13061" max="13299" width="9.140625" style="2" customWidth="1"/>
    <col min="13300" max="13300" width="75.851562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9.140625" style="2" hidden="1" customWidth="1"/>
    <col min="13309" max="13309" width="14.28125" style="2" customWidth="1"/>
    <col min="13310" max="13315" width="9.140625" style="2" hidden="1" customWidth="1"/>
    <col min="13316" max="13316" width="10.140625" style="2" bestFit="1" customWidth="1"/>
    <col min="13317" max="13555" width="9.140625" style="2" customWidth="1"/>
    <col min="13556" max="13556" width="75.851562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9.140625" style="2" hidden="1" customWidth="1"/>
    <col min="13565" max="13565" width="14.28125" style="2" customWidth="1"/>
    <col min="13566" max="13571" width="9.140625" style="2" hidden="1" customWidth="1"/>
    <col min="13572" max="13572" width="10.140625" style="2" bestFit="1" customWidth="1"/>
    <col min="13573" max="13811" width="9.140625" style="2" customWidth="1"/>
    <col min="13812" max="13812" width="75.851562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9.140625" style="2" hidden="1" customWidth="1"/>
    <col min="13821" max="13821" width="14.28125" style="2" customWidth="1"/>
    <col min="13822" max="13827" width="9.140625" style="2" hidden="1" customWidth="1"/>
    <col min="13828" max="13828" width="10.140625" style="2" bestFit="1" customWidth="1"/>
    <col min="13829" max="14067" width="9.140625" style="2" customWidth="1"/>
    <col min="14068" max="14068" width="75.851562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9.140625" style="2" hidden="1" customWidth="1"/>
    <col min="14077" max="14077" width="14.28125" style="2" customWidth="1"/>
    <col min="14078" max="14083" width="9.140625" style="2" hidden="1" customWidth="1"/>
    <col min="14084" max="14084" width="10.140625" style="2" bestFit="1" customWidth="1"/>
    <col min="14085" max="14323" width="9.140625" style="2" customWidth="1"/>
    <col min="14324" max="14324" width="75.851562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9.140625" style="2" hidden="1" customWidth="1"/>
    <col min="14333" max="14333" width="14.28125" style="2" customWidth="1"/>
    <col min="14334" max="14339" width="9.140625" style="2" hidden="1" customWidth="1"/>
    <col min="14340" max="14340" width="10.140625" style="2" bestFit="1" customWidth="1"/>
    <col min="14341" max="14579" width="9.140625" style="2" customWidth="1"/>
    <col min="14580" max="14580" width="75.851562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9.140625" style="2" hidden="1" customWidth="1"/>
    <col min="14589" max="14589" width="14.28125" style="2" customWidth="1"/>
    <col min="14590" max="14595" width="9.140625" style="2" hidden="1" customWidth="1"/>
    <col min="14596" max="14596" width="10.140625" style="2" bestFit="1" customWidth="1"/>
    <col min="14597" max="14835" width="9.140625" style="2" customWidth="1"/>
    <col min="14836" max="14836" width="75.851562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9.140625" style="2" hidden="1" customWidth="1"/>
    <col min="14845" max="14845" width="14.28125" style="2" customWidth="1"/>
    <col min="14846" max="14851" width="9.140625" style="2" hidden="1" customWidth="1"/>
    <col min="14852" max="14852" width="10.140625" style="2" bestFit="1" customWidth="1"/>
    <col min="14853" max="15091" width="9.140625" style="2" customWidth="1"/>
    <col min="15092" max="15092" width="75.851562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9.140625" style="2" hidden="1" customWidth="1"/>
    <col min="15101" max="15101" width="14.28125" style="2" customWidth="1"/>
    <col min="15102" max="15107" width="9.140625" style="2" hidden="1" customWidth="1"/>
    <col min="15108" max="15108" width="10.140625" style="2" bestFit="1" customWidth="1"/>
    <col min="15109" max="15347" width="9.140625" style="2" customWidth="1"/>
    <col min="15348" max="15348" width="75.851562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9.140625" style="2" hidden="1" customWidth="1"/>
    <col min="15357" max="15357" width="14.28125" style="2" customWidth="1"/>
    <col min="15358" max="15363" width="9.140625" style="2" hidden="1" customWidth="1"/>
    <col min="15364" max="15364" width="10.140625" style="2" bestFit="1" customWidth="1"/>
    <col min="15365" max="15603" width="9.140625" style="2" customWidth="1"/>
    <col min="15604" max="15604" width="75.851562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9.140625" style="2" hidden="1" customWidth="1"/>
    <col min="15613" max="15613" width="14.28125" style="2" customWidth="1"/>
    <col min="15614" max="15619" width="9.140625" style="2" hidden="1" customWidth="1"/>
    <col min="15620" max="15620" width="10.140625" style="2" bestFit="1" customWidth="1"/>
    <col min="15621" max="15859" width="9.140625" style="2" customWidth="1"/>
    <col min="15860" max="15860" width="75.851562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9.140625" style="2" hidden="1" customWidth="1"/>
    <col min="15869" max="15869" width="14.28125" style="2" customWidth="1"/>
    <col min="15870" max="15875" width="9.140625" style="2" hidden="1" customWidth="1"/>
    <col min="15876" max="15876" width="10.140625" style="2" bestFit="1" customWidth="1"/>
    <col min="15877" max="16115" width="9.140625" style="2" customWidth="1"/>
    <col min="16116" max="16116" width="75.851562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9.140625" style="2" hidden="1" customWidth="1"/>
    <col min="16125" max="16125" width="14.28125" style="2" customWidth="1"/>
    <col min="16126" max="16131" width="9.140625" style="2" hidden="1" customWidth="1"/>
    <col min="16132" max="16132" width="10.140625" style="2" bestFit="1" customWidth="1"/>
    <col min="16133" max="16384" width="9.140625" style="2" customWidth="1"/>
  </cols>
  <sheetData>
    <row r="1" ht="15">
      <c r="G1" s="107" t="s">
        <v>491</v>
      </c>
    </row>
    <row r="2" ht="15">
      <c r="G2" s="107" t="s">
        <v>499</v>
      </c>
    </row>
    <row r="3" ht="15">
      <c r="G3" s="107" t="s">
        <v>498</v>
      </c>
    </row>
    <row r="5" ht="15">
      <c r="G5" s="107" t="s">
        <v>531</v>
      </c>
    </row>
    <row r="6" ht="15">
      <c r="G6" s="107" t="s">
        <v>472</v>
      </c>
    </row>
    <row r="7" ht="15">
      <c r="G7" s="107" t="s">
        <v>471</v>
      </c>
    </row>
    <row r="8" spans="1:7" s="1" customFormat="1" ht="15">
      <c r="A8" s="116"/>
      <c r="B8" s="68"/>
      <c r="C8" s="117"/>
      <c r="D8" s="117"/>
      <c r="E8" s="107"/>
      <c r="F8" s="118"/>
      <c r="G8" s="107" t="s">
        <v>473</v>
      </c>
    </row>
    <row r="9" spans="1:7" s="1" customFormat="1" ht="15">
      <c r="A9" s="142" t="s">
        <v>342</v>
      </c>
      <c r="B9" s="142"/>
      <c r="C9" s="142"/>
      <c r="D9" s="142"/>
      <c r="E9" s="142"/>
      <c r="F9" s="142"/>
      <c r="G9" s="142"/>
    </row>
    <row r="10" spans="1:7" s="1" customFormat="1" ht="39" customHeight="1">
      <c r="A10" s="140" t="s">
        <v>532</v>
      </c>
      <c r="B10" s="140"/>
      <c r="C10" s="140"/>
      <c r="D10" s="140"/>
      <c r="E10" s="140"/>
      <c r="F10" s="140"/>
      <c r="G10" s="140"/>
    </row>
    <row r="11" spans="1:7" s="1" customFormat="1" ht="15">
      <c r="A11" s="39"/>
      <c r="B11" s="110"/>
      <c r="C11" s="110"/>
      <c r="D11" s="110"/>
      <c r="E11" s="110"/>
      <c r="F11" s="66"/>
      <c r="G11" s="41" t="s">
        <v>336</v>
      </c>
    </row>
    <row r="12" spans="1:7" ht="37.5">
      <c r="A12" s="42" t="s">
        <v>0</v>
      </c>
      <c r="B12" s="43" t="s">
        <v>1</v>
      </c>
      <c r="C12" s="43" t="s">
        <v>2</v>
      </c>
      <c r="D12" s="43" t="s">
        <v>3</v>
      </c>
      <c r="E12" s="43" t="s">
        <v>4</v>
      </c>
      <c r="F12" s="44" t="s">
        <v>510</v>
      </c>
      <c r="G12" s="44" t="s">
        <v>511</v>
      </c>
    </row>
    <row r="13" spans="1:8" s="3" customFormat="1" ht="42.75" customHeight="1">
      <c r="A13" s="45" t="s">
        <v>5</v>
      </c>
      <c r="B13" s="46" t="s">
        <v>6</v>
      </c>
      <c r="C13" s="46" t="s">
        <v>7</v>
      </c>
      <c r="D13" s="46" t="s">
        <v>163</v>
      </c>
      <c r="E13" s="46" t="s">
        <v>8</v>
      </c>
      <c r="F13" s="89">
        <f>F14+F39+F33</f>
        <v>22697.65</v>
      </c>
      <c r="G13" s="89">
        <f>G14+G39+G33</f>
        <v>20365.144</v>
      </c>
      <c r="H13" s="119"/>
    </row>
    <row r="14" spans="1:8" ht="15" outlineLevel="1">
      <c r="A14" s="47" t="s">
        <v>9</v>
      </c>
      <c r="B14" s="48" t="s">
        <v>6</v>
      </c>
      <c r="C14" s="48" t="s">
        <v>10</v>
      </c>
      <c r="D14" s="48" t="s">
        <v>163</v>
      </c>
      <c r="E14" s="48" t="s">
        <v>8</v>
      </c>
      <c r="F14" s="90">
        <f>F15+F24</f>
        <v>5327.25</v>
      </c>
      <c r="G14" s="90">
        <f>G15+G24</f>
        <v>5327.25</v>
      </c>
      <c r="H14" s="120"/>
    </row>
    <row r="15" spans="1:8" ht="56.25" outlineLevel="2">
      <c r="A15" s="47" t="s">
        <v>11</v>
      </c>
      <c r="B15" s="48" t="s">
        <v>6</v>
      </c>
      <c r="C15" s="48" t="s">
        <v>12</v>
      </c>
      <c r="D15" s="48" t="s">
        <v>163</v>
      </c>
      <c r="E15" s="48" t="s">
        <v>8</v>
      </c>
      <c r="F15" s="90">
        <f>F16</f>
        <v>4904.25</v>
      </c>
      <c r="G15" s="90">
        <f>G16</f>
        <v>4904.25</v>
      </c>
      <c r="H15" s="120"/>
    </row>
    <row r="16" spans="1:8" ht="37.5" outlineLevel="4">
      <c r="A16" s="47" t="s">
        <v>178</v>
      </c>
      <c r="B16" s="48" t="s">
        <v>6</v>
      </c>
      <c r="C16" s="48" t="s">
        <v>12</v>
      </c>
      <c r="D16" s="48" t="s">
        <v>164</v>
      </c>
      <c r="E16" s="48" t="s">
        <v>8</v>
      </c>
      <c r="F16" s="90">
        <f>F17</f>
        <v>4904.25</v>
      </c>
      <c r="G16" s="90">
        <f>G17</f>
        <v>4904.25</v>
      </c>
      <c r="H16" s="120"/>
    </row>
    <row r="17" spans="1:8" ht="56.25" outlineLevel="5">
      <c r="A17" s="47" t="s">
        <v>13</v>
      </c>
      <c r="B17" s="48" t="s">
        <v>6</v>
      </c>
      <c r="C17" s="48" t="s">
        <v>12</v>
      </c>
      <c r="D17" s="48" t="s">
        <v>165</v>
      </c>
      <c r="E17" s="48" t="s">
        <v>8</v>
      </c>
      <c r="F17" s="90">
        <f>F18+F20+F22</f>
        <v>4904.25</v>
      </c>
      <c r="G17" s="90">
        <f>G18+G20+G22</f>
        <v>4904.25</v>
      </c>
      <c r="H17" s="120"/>
    </row>
    <row r="18" spans="1:8" ht="78" customHeight="1" outlineLevel="6">
      <c r="A18" s="47" t="s">
        <v>14</v>
      </c>
      <c r="B18" s="48" t="s">
        <v>6</v>
      </c>
      <c r="C18" s="48" t="s">
        <v>12</v>
      </c>
      <c r="D18" s="48" t="s">
        <v>165</v>
      </c>
      <c r="E18" s="48" t="s">
        <v>15</v>
      </c>
      <c r="F18" s="90">
        <f>F19</f>
        <v>4769.85</v>
      </c>
      <c r="G18" s="90">
        <f>G19</f>
        <v>4769.85</v>
      </c>
      <c r="H18" s="120"/>
    </row>
    <row r="19" spans="1:8" ht="37.5" outlineLevel="7">
      <c r="A19" s="47" t="s">
        <v>16</v>
      </c>
      <c r="B19" s="48" t="s">
        <v>6</v>
      </c>
      <c r="C19" s="48" t="s">
        <v>12</v>
      </c>
      <c r="D19" s="48" t="s">
        <v>165</v>
      </c>
      <c r="E19" s="48" t="s">
        <v>17</v>
      </c>
      <c r="F19" s="91">
        <v>4769.85</v>
      </c>
      <c r="G19" s="121">
        <v>4769.85</v>
      </c>
      <c r="H19" s="120"/>
    </row>
    <row r="20" spans="1:8" ht="37.5" outlineLevel="6">
      <c r="A20" s="47" t="s">
        <v>18</v>
      </c>
      <c r="B20" s="48" t="s">
        <v>6</v>
      </c>
      <c r="C20" s="48" t="s">
        <v>12</v>
      </c>
      <c r="D20" s="48" t="s">
        <v>165</v>
      </c>
      <c r="E20" s="48" t="s">
        <v>19</v>
      </c>
      <c r="F20" s="90">
        <f>F21</f>
        <v>132.4</v>
      </c>
      <c r="G20" s="90">
        <f>G21</f>
        <v>132.4</v>
      </c>
      <c r="H20" s="120"/>
    </row>
    <row r="21" spans="1:8" ht="36" customHeight="1" outlineLevel="7">
      <c r="A21" s="47" t="s">
        <v>20</v>
      </c>
      <c r="B21" s="48" t="s">
        <v>6</v>
      </c>
      <c r="C21" s="48" t="s">
        <v>12</v>
      </c>
      <c r="D21" s="48" t="s">
        <v>165</v>
      </c>
      <c r="E21" s="48" t="s">
        <v>21</v>
      </c>
      <c r="F21" s="92">
        <v>132.4</v>
      </c>
      <c r="G21" s="121">
        <v>132.4</v>
      </c>
      <c r="H21" s="120"/>
    </row>
    <row r="22" spans="1:8" ht="15" outlineLevel="6">
      <c r="A22" s="47" t="s">
        <v>22</v>
      </c>
      <c r="B22" s="48" t="s">
        <v>6</v>
      </c>
      <c r="C22" s="48" t="s">
        <v>12</v>
      </c>
      <c r="D22" s="48" t="s">
        <v>165</v>
      </c>
      <c r="E22" s="48" t="s">
        <v>23</v>
      </c>
      <c r="F22" s="90">
        <f>F23</f>
        <v>2</v>
      </c>
      <c r="G22" s="90">
        <f>G23</f>
        <v>2</v>
      </c>
      <c r="H22" s="120"/>
    </row>
    <row r="23" spans="1:8" ht="15" outlineLevel="7">
      <c r="A23" s="47" t="s">
        <v>24</v>
      </c>
      <c r="B23" s="48" t="s">
        <v>6</v>
      </c>
      <c r="C23" s="48" t="s">
        <v>12</v>
      </c>
      <c r="D23" s="48" t="s">
        <v>165</v>
      </c>
      <c r="E23" s="48" t="s">
        <v>25</v>
      </c>
      <c r="F23" s="92">
        <v>2</v>
      </c>
      <c r="G23" s="121">
        <v>2</v>
      </c>
      <c r="H23" s="120"/>
    </row>
    <row r="24" spans="1:8" ht="15" outlineLevel="2">
      <c r="A24" s="47" t="s">
        <v>26</v>
      </c>
      <c r="B24" s="48" t="s">
        <v>6</v>
      </c>
      <c r="C24" s="48" t="s">
        <v>27</v>
      </c>
      <c r="D24" s="48" t="s">
        <v>163</v>
      </c>
      <c r="E24" s="48" t="s">
        <v>8</v>
      </c>
      <c r="F24" s="90">
        <f>F25</f>
        <v>423</v>
      </c>
      <c r="G24" s="90">
        <f>G25</f>
        <v>423</v>
      </c>
      <c r="H24" s="120"/>
    </row>
    <row r="25" spans="1:8" ht="56.25" outlineLevel="3">
      <c r="A25" s="47" t="s">
        <v>380</v>
      </c>
      <c r="B25" s="48" t="s">
        <v>6</v>
      </c>
      <c r="C25" s="48" t="s">
        <v>27</v>
      </c>
      <c r="D25" s="48" t="s">
        <v>166</v>
      </c>
      <c r="E25" s="48" t="s">
        <v>8</v>
      </c>
      <c r="F25" s="90">
        <f>F26</f>
        <v>423</v>
      </c>
      <c r="G25" s="90">
        <f>G26</f>
        <v>423</v>
      </c>
      <c r="H25" s="120"/>
    </row>
    <row r="26" spans="1:8" ht="37.5" outlineLevel="4">
      <c r="A26" s="47" t="s">
        <v>381</v>
      </c>
      <c r="B26" s="48" t="s">
        <v>6</v>
      </c>
      <c r="C26" s="48" t="s">
        <v>27</v>
      </c>
      <c r="D26" s="48" t="s">
        <v>167</v>
      </c>
      <c r="E26" s="48" t="s">
        <v>8</v>
      </c>
      <c r="F26" s="90">
        <f>F27+F30</f>
        <v>423</v>
      </c>
      <c r="G26" s="90">
        <f>G27+G30</f>
        <v>423</v>
      </c>
      <c r="H26" s="120"/>
    </row>
    <row r="27" spans="1:8" ht="56.25" outlineLevel="5">
      <c r="A27" s="47" t="s">
        <v>28</v>
      </c>
      <c r="B27" s="48" t="s">
        <v>6</v>
      </c>
      <c r="C27" s="48" t="s">
        <v>27</v>
      </c>
      <c r="D27" s="48" t="s">
        <v>168</v>
      </c>
      <c r="E27" s="48" t="s">
        <v>8</v>
      </c>
      <c r="F27" s="90">
        <f>F28</f>
        <v>395</v>
      </c>
      <c r="G27" s="90">
        <f>G28</f>
        <v>395</v>
      </c>
      <c r="H27" s="120"/>
    </row>
    <row r="28" spans="1:8" ht="37.5" outlineLevel="6">
      <c r="A28" s="47" t="s">
        <v>18</v>
      </c>
      <c r="B28" s="48" t="s">
        <v>6</v>
      </c>
      <c r="C28" s="48" t="s">
        <v>27</v>
      </c>
      <c r="D28" s="48" t="s">
        <v>168</v>
      </c>
      <c r="E28" s="48" t="s">
        <v>19</v>
      </c>
      <c r="F28" s="90">
        <f>F29</f>
        <v>395</v>
      </c>
      <c r="G28" s="90">
        <f>G29</f>
        <v>395</v>
      </c>
      <c r="H28" s="120"/>
    </row>
    <row r="29" spans="1:8" ht="39" customHeight="1" outlineLevel="7">
      <c r="A29" s="47" t="s">
        <v>20</v>
      </c>
      <c r="B29" s="48" t="s">
        <v>6</v>
      </c>
      <c r="C29" s="48" t="s">
        <v>27</v>
      </c>
      <c r="D29" s="48" t="s">
        <v>168</v>
      </c>
      <c r="E29" s="48" t="s">
        <v>21</v>
      </c>
      <c r="F29" s="92">
        <v>395</v>
      </c>
      <c r="G29" s="121">
        <v>395</v>
      </c>
      <c r="H29" s="120"/>
    </row>
    <row r="30" spans="1:8" ht="15" outlineLevel="5">
      <c r="A30" s="47" t="s">
        <v>29</v>
      </c>
      <c r="B30" s="48" t="s">
        <v>6</v>
      </c>
      <c r="C30" s="48" t="s">
        <v>27</v>
      </c>
      <c r="D30" s="48" t="s">
        <v>169</v>
      </c>
      <c r="E30" s="48" t="s">
        <v>8</v>
      </c>
      <c r="F30" s="90">
        <f>F31</f>
        <v>28</v>
      </c>
      <c r="G30" s="90">
        <f>G31</f>
        <v>28</v>
      </c>
      <c r="H30" s="120"/>
    </row>
    <row r="31" spans="1:8" ht="37.5" outlineLevel="6">
      <c r="A31" s="47" t="s">
        <v>18</v>
      </c>
      <c r="B31" s="48" t="s">
        <v>6</v>
      </c>
      <c r="C31" s="48" t="s">
        <v>27</v>
      </c>
      <c r="D31" s="48" t="s">
        <v>169</v>
      </c>
      <c r="E31" s="48" t="s">
        <v>19</v>
      </c>
      <c r="F31" s="90">
        <f>F32</f>
        <v>28</v>
      </c>
      <c r="G31" s="90">
        <f>G32</f>
        <v>28</v>
      </c>
      <c r="H31" s="120"/>
    </row>
    <row r="32" spans="1:8" ht="40.5" customHeight="1" outlineLevel="7">
      <c r="A32" s="47" t="s">
        <v>20</v>
      </c>
      <c r="B32" s="48" t="s">
        <v>6</v>
      </c>
      <c r="C32" s="48" t="s">
        <v>27</v>
      </c>
      <c r="D32" s="48" t="s">
        <v>169</v>
      </c>
      <c r="E32" s="48" t="s">
        <v>21</v>
      </c>
      <c r="F32" s="92">
        <v>28</v>
      </c>
      <c r="G32" s="121">
        <v>28</v>
      </c>
      <c r="H32" s="120"/>
    </row>
    <row r="33" spans="1:8" ht="15" outlineLevel="7">
      <c r="A33" s="47" t="s">
        <v>157</v>
      </c>
      <c r="B33" s="48" t="s">
        <v>6</v>
      </c>
      <c r="C33" s="48" t="s">
        <v>30</v>
      </c>
      <c r="D33" s="48" t="s">
        <v>163</v>
      </c>
      <c r="E33" s="48" t="s">
        <v>8</v>
      </c>
      <c r="F33" s="90">
        <f aca="true" t="shared" si="0" ref="F33:G37">F34</f>
        <v>1183.4</v>
      </c>
      <c r="G33" s="90">
        <f t="shared" si="0"/>
        <v>1227.5</v>
      </c>
      <c r="H33" s="120"/>
    </row>
    <row r="34" spans="1:8" ht="15" outlineLevel="7">
      <c r="A34" s="47" t="s">
        <v>158</v>
      </c>
      <c r="B34" s="48" t="s">
        <v>6</v>
      </c>
      <c r="C34" s="48" t="s">
        <v>159</v>
      </c>
      <c r="D34" s="48" t="s">
        <v>163</v>
      </c>
      <c r="E34" s="48" t="s">
        <v>8</v>
      </c>
      <c r="F34" s="90">
        <f t="shared" si="0"/>
        <v>1183.4</v>
      </c>
      <c r="G34" s="90">
        <f t="shared" si="0"/>
        <v>1227.5</v>
      </c>
      <c r="H34" s="120"/>
    </row>
    <row r="35" spans="1:8" ht="37.5" outlineLevel="7">
      <c r="A35" s="47" t="s">
        <v>178</v>
      </c>
      <c r="B35" s="48" t="s">
        <v>6</v>
      </c>
      <c r="C35" s="48" t="s">
        <v>159</v>
      </c>
      <c r="D35" s="48" t="s">
        <v>164</v>
      </c>
      <c r="E35" s="48" t="s">
        <v>8</v>
      </c>
      <c r="F35" s="90">
        <f>F36</f>
        <v>1183.4</v>
      </c>
      <c r="G35" s="90">
        <f>G36</f>
        <v>1227.5</v>
      </c>
      <c r="H35" s="120"/>
    </row>
    <row r="36" spans="1:8" ht="93.75" customHeight="1" outlineLevel="7">
      <c r="A36" s="21" t="s">
        <v>526</v>
      </c>
      <c r="B36" s="48" t="s">
        <v>6</v>
      </c>
      <c r="C36" s="48" t="s">
        <v>159</v>
      </c>
      <c r="D36" s="49">
        <v>9909151180</v>
      </c>
      <c r="E36" s="48" t="s">
        <v>8</v>
      </c>
      <c r="F36" s="90">
        <f t="shared" si="0"/>
        <v>1183.4</v>
      </c>
      <c r="G36" s="90">
        <f t="shared" si="0"/>
        <v>1227.5</v>
      </c>
      <c r="H36" s="120"/>
    </row>
    <row r="37" spans="1:8" ht="15" outlineLevel="7">
      <c r="A37" s="47" t="s">
        <v>31</v>
      </c>
      <c r="B37" s="48" t="s">
        <v>6</v>
      </c>
      <c r="C37" s="48" t="s">
        <v>159</v>
      </c>
      <c r="D37" s="50">
        <v>9909151180</v>
      </c>
      <c r="E37" s="48" t="s">
        <v>32</v>
      </c>
      <c r="F37" s="90">
        <f t="shared" si="0"/>
        <v>1183.4</v>
      </c>
      <c r="G37" s="90">
        <f t="shared" si="0"/>
        <v>1227.5</v>
      </c>
      <c r="H37" s="120"/>
    </row>
    <row r="38" spans="1:8" ht="15" outlineLevel="7">
      <c r="A38" s="47" t="s">
        <v>160</v>
      </c>
      <c r="B38" s="48" t="s">
        <v>6</v>
      </c>
      <c r="C38" s="48" t="s">
        <v>159</v>
      </c>
      <c r="D38" s="50">
        <v>9909151180</v>
      </c>
      <c r="E38" s="48" t="s">
        <v>161</v>
      </c>
      <c r="F38" s="92">
        <v>1183.4</v>
      </c>
      <c r="G38" s="121">
        <v>1227.5</v>
      </c>
      <c r="H38" s="120"/>
    </row>
    <row r="39" spans="1:8" ht="54" customHeight="1" outlineLevel="1">
      <c r="A39" s="47" t="s">
        <v>33</v>
      </c>
      <c r="B39" s="48" t="s">
        <v>6</v>
      </c>
      <c r="C39" s="48" t="s">
        <v>34</v>
      </c>
      <c r="D39" s="48" t="s">
        <v>163</v>
      </c>
      <c r="E39" s="48" t="s">
        <v>8</v>
      </c>
      <c r="F39" s="90">
        <f>F40</f>
        <v>16187</v>
      </c>
      <c r="G39" s="90">
        <f>G40</f>
        <v>13810.394</v>
      </c>
      <c r="H39" s="120"/>
    </row>
    <row r="40" spans="1:8" ht="54" customHeight="1" outlineLevel="2">
      <c r="A40" s="47" t="s">
        <v>35</v>
      </c>
      <c r="B40" s="48" t="s">
        <v>6</v>
      </c>
      <c r="C40" s="48" t="s">
        <v>36</v>
      </c>
      <c r="D40" s="48" t="s">
        <v>163</v>
      </c>
      <c r="E40" s="48" t="s">
        <v>8</v>
      </c>
      <c r="F40" s="90">
        <f>F41</f>
        <v>16187</v>
      </c>
      <c r="G40" s="90">
        <f>G41</f>
        <v>13810.394</v>
      </c>
      <c r="H40" s="120"/>
    </row>
    <row r="41" spans="1:8" ht="36" customHeight="1" outlineLevel="3">
      <c r="A41" s="47" t="s">
        <v>423</v>
      </c>
      <c r="B41" s="48" t="s">
        <v>6</v>
      </c>
      <c r="C41" s="48" t="s">
        <v>36</v>
      </c>
      <c r="D41" s="48" t="s">
        <v>170</v>
      </c>
      <c r="E41" s="48" t="s">
        <v>8</v>
      </c>
      <c r="F41" s="90">
        <f>F42+F45</f>
        <v>16187</v>
      </c>
      <c r="G41" s="90">
        <f>G42+G45</f>
        <v>13810.394</v>
      </c>
      <c r="H41" s="120"/>
    </row>
    <row r="42" spans="1:8" ht="56.25" outlineLevel="5">
      <c r="A42" s="47" t="s">
        <v>37</v>
      </c>
      <c r="B42" s="48" t="s">
        <v>6</v>
      </c>
      <c r="C42" s="48" t="s">
        <v>36</v>
      </c>
      <c r="D42" s="122" t="s">
        <v>171</v>
      </c>
      <c r="E42" s="48" t="s">
        <v>8</v>
      </c>
      <c r="F42" s="90">
        <f>F43</f>
        <v>2876.606</v>
      </c>
      <c r="G42" s="90">
        <f>G43</f>
        <v>500</v>
      </c>
      <c r="H42" s="120"/>
    </row>
    <row r="43" spans="1:8" ht="15" outlineLevel="6">
      <c r="A43" s="47" t="s">
        <v>31</v>
      </c>
      <c r="B43" s="48" t="s">
        <v>6</v>
      </c>
      <c r="C43" s="48" t="s">
        <v>36</v>
      </c>
      <c r="D43" s="51" t="s">
        <v>171</v>
      </c>
      <c r="E43" s="48" t="s">
        <v>32</v>
      </c>
      <c r="F43" s="90">
        <f>F44</f>
        <v>2876.606</v>
      </c>
      <c r="G43" s="90">
        <f>G44</f>
        <v>500</v>
      </c>
      <c r="H43" s="120"/>
    </row>
    <row r="44" spans="1:8" ht="15" outlineLevel="7">
      <c r="A44" s="47" t="s">
        <v>38</v>
      </c>
      <c r="B44" s="48" t="s">
        <v>6</v>
      </c>
      <c r="C44" s="48" t="s">
        <v>36</v>
      </c>
      <c r="D44" s="51" t="s">
        <v>171</v>
      </c>
      <c r="E44" s="48" t="s">
        <v>39</v>
      </c>
      <c r="F44" s="92">
        <f>500+2376.606</f>
        <v>2876.606</v>
      </c>
      <c r="G44" s="121">
        <v>500</v>
      </c>
      <c r="H44" s="120"/>
    </row>
    <row r="45" spans="1:8" ht="111" customHeight="1" outlineLevel="7">
      <c r="A45" s="21" t="s">
        <v>519</v>
      </c>
      <c r="B45" s="48" t="s">
        <v>6</v>
      </c>
      <c r="C45" s="48" t="s">
        <v>36</v>
      </c>
      <c r="D45" s="48" t="s">
        <v>363</v>
      </c>
      <c r="E45" s="48" t="s">
        <v>8</v>
      </c>
      <c r="F45" s="92">
        <f>F46</f>
        <v>13310.394</v>
      </c>
      <c r="G45" s="121">
        <f>G46</f>
        <v>13310.394</v>
      </c>
      <c r="H45" s="120"/>
    </row>
    <row r="46" spans="1:8" ht="15" outlineLevel="7">
      <c r="A46" s="47" t="s">
        <v>31</v>
      </c>
      <c r="B46" s="48" t="s">
        <v>6</v>
      </c>
      <c r="C46" s="48" t="s">
        <v>36</v>
      </c>
      <c r="D46" s="48" t="s">
        <v>363</v>
      </c>
      <c r="E46" s="48" t="s">
        <v>32</v>
      </c>
      <c r="F46" s="92">
        <f>F47</f>
        <v>13310.394</v>
      </c>
      <c r="G46" s="121">
        <f>G47</f>
        <v>13310.394</v>
      </c>
      <c r="H46" s="120"/>
    </row>
    <row r="47" spans="1:8" ht="15" outlineLevel="7">
      <c r="A47" s="47" t="s">
        <v>38</v>
      </c>
      <c r="B47" s="48" t="s">
        <v>6</v>
      </c>
      <c r="C47" s="48" t="s">
        <v>36</v>
      </c>
      <c r="D47" s="48" t="s">
        <v>363</v>
      </c>
      <c r="E47" s="48" t="s">
        <v>39</v>
      </c>
      <c r="F47" s="92">
        <v>13310.394</v>
      </c>
      <c r="G47" s="121">
        <v>13310.394</v>
      </c>
      <c r="H47" s="120"/>
    </row>
    <row r="48" spans="1:9" s="3" customFormat="1" ht="37.5">
      <c r="A48" s="45" t="s">
        <v>40</v>
      </c>
      <c r="B48" s="46" t="s">
        <v>41</v>
      </c>
      <c r="C48" s="46" t="s">
        <v>7</v>
      </c>
      <c r="D48" s="46" t="s">
        <v>163</v>
      </c>
      <c r="E48" s="46" t="s">
        <v>8</v>
      </c>
      <c r="F48" s="89">
        <f>F49+F132+F168+F189+F202+F208+F219+F240+F234+F138</f>
        <v>91322.97400000003</v>
      </c>
      <c r="G48" s="89">
        <f>G49+G132+G168+G189+G202+G208+G219+G240+G234+G138</f>
        <v>90746.47500000002</v>
      </c>
      <c r="H48" s="119"/>
      <c r="I48" s="7">
        <f>F48-F109-F117-F122-F127-F141</f>
        <v>86824.37600000003</v>
      </c>
    </row>
    <row r="49" spans="1:8" ht="15" outlineLevel="1">
      <c r="A49" s="47" t="s">
        <v>9</v>
      </c>
      <c r="B49" s="48" t="s">
        <v>41</v>
      </c>
      <c r="C49" s="48" t="s">
        <v>10</v>
      </c>
      <c r="D49" s="48" t="s">
        <v>163</v>
      </c>
      <c r="E49" s="48" t="s">
        <v>8</v>
      </c>
      <c r="F49" s="90">
        <f>F50+F55+F62+F67+F77+F72</f>
        <v>53399.539000000004</v>
      </c>
      <c r="G49" s="90">
        <f>G50+G55+G62+G67+G77+G72</f>
        <v>52823.04000000001</v>
      </c>
      <c r="H49" s="120"/>
    </row>
    <row r="50" spans="1:8" ht="40.5" customHeight="1" outlineLevel="2">
      <c r="A50" s="47" t="s">
        <v>42</v>
      </c>
      <c r="B50" s="48" t="s">
        <v>41</v>
      </c>
      <c r="C50" s="48" t="s">
        <v>43</v>
      </c>
      <c r="D50" s="48" t="s">
        <v>163</v>
      </c>
      <c r="E50" s="48" t="s">
        <v>8</v>
      </c>
      <c r="F50" s="90">
        <f aca="true" t="shared" si="1" ref="F50:G53">F51</f>
        <v>2039.78</v>
      </c>
      <c r="G50" s="90">
        <f t="shared" si="1"/>
        <v>2039.78</v>
      </c>
      <c r="H50" s="120"/>
    </row>
    <row r="51" spans="1:8" ht="37.5" outlineLevel="3">
      <c r="A51" s="47" t="s">
        <v>178</v>
      </c>
      <c r="B51" s="48" t="s">
        <v>41</v>
      </c>
      <c r="C51" s="48" t="s">
        <v>43</v>
      </c>
      <c r="D51" s="48" t="s">
        <v>164</v>
      </c>
      <c r="E51" s="48" t="s">
        <v>8</v>
      </c>
      <c r="F51" s="90">
        <f t="shared" si="1"/>
        <v>2039.78</v>
      </c>
      <c r="G51" s="90">
        <f t="shared" si="1"/>
        <v>2039.78</v>
      </c>
      <c r="H51" s="120"/>
    </row>
    <row r="52" spans="1:8" ht="15" outlineLevel="5">
      <c r="A52" s="47" t="s">
        <v>44</v>
      </c>
      <c r="B52" s="48" t="s">
        <v>41</v>
      </c>
      <c r="C52" s="48" t="s">
        <v>43</v>
      </c>
      <c r="D52" s="48" t="s">
        <v>172</v>
      </c>
      <c r="E52" s="48" t="s">
        <v>8</v>
      </c>
      <c r="F52" s="90">
        <f t="shared" si="1"/>
        <v>2039.78</v>
      </c>
      <c r="G52" s="90">
        <f t="shared" si="1"/>
        <v>2039.78</v>
      </c>
      <c r="H52" s="120"/>
    </row>
    <row r="53" spans="1:8" ht="74.25" customHeight="1" outlineLevel="6">
      <c r="A53" s="47" t="s">
        <v>14</v>
      </c>
      <c r="B53" s="48" t="s">
        <v>41</v>
      </c>
      <c r="C53" s="48" t="s">
        <v>43</v>
      </c>
      <c r="D53" s="48" t="s">
        <v>172</v>
      </c>
      <c r="E53" s="48" t="s">
        <v>15</v>
      </c>
      <c r="F53" s="90">
        <f t="shared" si="1"/>
        <v>2039.78</v>
      </c>
      <c r="G53" s="90">
        <f t="shared" si="1"/>
        <v>2039.78</v>
      </c>
      <c r="H53" s="120"/>
    </row>
    <row r="54" spans="1:8" ht="37.5" outlineLevel="7">
      <c r="A54" s="47" t="s">
        <v>16</v>
      </c>
      <c r="B54" s="48" t="s">
        <v>41</v>
      </c>
      <c r="C54" s="48" t="s">
        <v>43</v>
      </c>
      <c r="D54" s="48" t="s">
        <v>172</v>
      </c>
      <c r="E54" s="48" t="s">
        <v>17</v>
      </c>
      <c r="F54" s="92">
        <v>2039.78</v>
      </c>
      <c r="G54" s="121">
        <v>2039.78</v>
      </c>
      <c r="H54" s="120"/>
    </row>
    <row r="55" spans="1:8" ht="54.75" customHeight="1" outlineLevel="2">
      <c r="A55" s="47" t="s">
        <v>45</v>
      </c>
      <c r="B55" s="48" t="s">
        <v>41</v>
      </c>
      <c r="C55" s="48" t="s">
        <v>46</v>
      </c>
      <c r="D55" s="48" t="s">
        <v>163</v>
      </c>
      <c r="E55" s="48" t="s">
        <v>8</v>
      </c>
      <c r="F55" s="90">
        <f>F56</f>
        <v>12331.88</v>
      </c>
      <c r="G55" s="90">
        <f>G56</f>
        <v>12331.88</v>
      </c>
      <c r="H55" s="120"/>
    </row>
    <row r="56" spans="1:8" ht="37.5" outlineLevel="3">
      <c r="A56" s="47" t="s">
        <v>178</v>
      </c>
      <c r="B56" s="48" t="s">
        <v>41</v>
      </c>
      <c r="C56" s="48" t="s">
        <v>46</v>
      </c>
      <c r="D56" s="48" t="s">
        <v>164</v>
      </c>
      <c r="E56" s="48" t="s">
        <v>8</v>
      </c>
      <c r="F56" s="90">
        <f>F57</f>
        <v>12331.88</v>
      </c>
      <c r="G56" s="90">
        <f>G57</f>
        <v>12331.88</v>
      </c>
      <c r="H56" s="120"/>
    </row>
    <row r="57" spans="1:8" ht="56.25" outlineLevel="5">
      <c r="A57" s="47" t="s">
        <v>13</v>
      </c>
      <c r="B57" s="48" t="s">
        <v>41</v>
      </c>
      <c r="C57" s="48" t="s">
        <v>46</v>
      </c>
      <c r="D57" s="48" t="s">
        <v>165</v>
      </c>
      <c r="E57" s="48" t="s">
        <v>8</v>
      </c>
      <c r="F57" s="90">
        <f>F58+F60</f>
        <v>12331.88</v>
      </c>
      <c r="G57" s="90">
        <f>G58+G60</f>
        <v>12331.88</v>
      </c>
      <c r="H57" s="120"/>
    </row>
    <row r="58" spans="1:8" ht="75.75" customHeight="1" outlineLevel="6">
      <c r="A58" s="47" t="s">
        <v>14</v>
      </c>
      <c r="B58" s="48" t="s">
        <v>41</v>
      </c>
      <c r="C58" s="48" t="s">
        <v>46</v>
      </c>
      <c r="D58" s="48" t="s">
        <v>165</v>
      </c>
      <c r="E58" s="48" t="s">
        <v>15</v>
      </c>
      <c r="F58" s="90">
        <f>F59</f>
        <v>12264.88</v>
      </c>
      <c r="G58" s="90">
        <f>G59</f>
        <v>12264.88</v>
      </c>
      <c r="H58" s="120"/>
    </row>
    <row r="59" spans="1:8" ht="37.5" outlineLevel="7">
      <c r="A59" s="47" t="s">
        <v>16</v>
      </c>
      <c r="B59" s="48" t="s">
        <v>41</v>
      </c>
      <c r="C59" s="48" t="s">
        <v>46</v>
      </c>
      <c r="D59" s="48" t="s">
        <v>165</v>
      </c>
      <c r="E59" s="48" t="s">
        <v>17</v>
      </c>
      <c r="F59" s="92">
        <v>12264.88</v>
      </c>
      <c r="G59" s="121">
        <v>12264.88</v>
      </c>
      <c r="H59" s="120"/>
    </row>
    <row r="60" spans="1:8" ht="37.5" outlineLevel="6">
      <c r="A60" s="47" t="s">
        <v>18</v>
      </c>
      <c r="B60" s="48" t="s">
        <v>41</v>
      </c>
      <c r="C60" s="48" t="s">
        <v>46</v>
      </c>
      <c r="D60" s="48" t="s">
        <v>165</v>
      </c>
      <c r="E60" s="48" t="s">
        <v>19</v>
      </c>
      <c r="F60" s="90">
        <f>F61</f>
        <v>67</v>
      </c>
      <c r="G60" s="90">
        <f>G61</f>
        <v>67</v>
      </c>
      <c r="H60" s="120"/>
    </row>
    <row r="61" spans="1:8" ht="37.5" customHeight="1" outlineLevel="7">
      <c r="A61" s="47" t="s">
        <v>20</v>
      </c>
      <c r="B61" s="48" t="s">
        <v>41</v>
      </c>
      <c r="C61" s="48" t="s">
        <v>46</v>
      </c>
      <c r="D61" s="48" t="s">
        <v>165</v>
      </c>
      <c r="E61" s="48" t="s">
        <v>21</v>
      </c>
      <c r="F61" s="92">
        <v>67</v>
      </c>
      <c r="G61" s="121">
        <v>67</v>
      </c>
      <c r="H61" s="120"/>
    </row>
    <row r="62" spans="1:8" ht="22.5" customHeight="1" outlineLevel="7">
      <c r="A62" s="47" t="s">
        <v>467</v>
      </c>
      <c r="B62" s="48" t="s">
        <v>41</v>
      </c>
      <c r="C62" s="48" t="s">
        <v>468</v>
      </c>
      <c r="D62" s="48" t="s">
        <v>163</v>
      </c>
      <c r="E62" s="48" t="s">
        <v>8</v>
      </c>
      <c r="F62" s="92">
        <f aca="true" t="shared" si="2" ref="F62:G65">F63</f>
        <v>17.856</v>
      </c>
      <c r="G62" s="92">
        <f t="shared" si="2"/>
        <v>28.857</v>
      </c>
      <c r="H62" s="120"/>
    </row>
    <row r="63" spans="1:8" ht="37.5" customHeight="1" outlineLevel="7">
      <c r="A63" s="47" t="s">
        <v>178</v>
      </c>
      <c r="B63" s="48" t="s">
        <v>41</v>
      </c>
      <c r="C63" s="48" t="s">
        <v>468</v>
      </c>
      <c r="D63" s="48" t="s">
        <v>164</v>
      </c>
      <c r="E63" s="48" t="s">
        <v>8</v>
      </c>
      <c r="F63" s="92">
        <f t="shared" si="2"/>
        <v>17.856</v>
      </c>
      <c r="G63" s="92">
        <f t="shared" si="2"/>
        <v>28.857</v>
      </c>
      <c r="H63" s="120"/>
    </row>
    <row r="64" spans="1:8" ht="37.5" customHeight="1" outlineLevel="7">
      <c r="A64" s="47" t="s">
        <v>469</v>
      </c>
      <c r="B64" s="48" t="s">
        <v>41</v>
      </c>
      <c r="C64" s="48" t="s">
        <v>468</v>
      </c>
      <c r="D64" s="48" t="s">
        <v>470</v>
      </c>
      <c r="E64" s="48" t="s">
        <v>8</v>
      </c>
      <c r="F64" s="92">
        <f t="shared" si="2"/>
        <v>17.856</v>
      </c>
      <c r="G64" s="92">
        <f t="shared" si="2"/>
        <v>28.857</v>
      </c>
      <c r="H64" s="120"/>
    </row>
    <row r="65" spans="1:8" ht="37.5" customHeight="1" outlineLevel="7">
      <c r="A65" s="47" t="s">
        <v>18</v>
      </c>
      <c r="B65" s="48" t="s">
        <v>41</v>
      </c>
      <c r="C65" s="48" t="s">
        <v>468</v>
      </c>
      <c r="D65" s="48" t="s">
        <v>470</v>
      </c>
      <c r="E65" s="48" t="s">
        <v>19</v>
      </c>
      <c r="F65" s="92">
        <f t="shared" si="2"/>
        <v>17.856</v>
      </c>
      <c r="G65" s="92">
        <f t="shared" si="2"/>
        <v>28.857</v>
      </c>
      <c r="H65" s="120"/>
    </row>
    <row r="66" spans="1:8" ht="37.5" customHeight="1" outlineLevel="7">
      <c r="A66" s="47" t="s">
        <v>20</v>
      </c>
      <c r="B66" s="48" t="s">
        <v>41</v>
      </c>
      <c r="C66" s="48" t="s">
        <v>468</v>
      </c>
      <c r="D66" s="48" t="s">
        <v>470</v>
      </c>
      <c r="E66" s="48" t="s">
        <v>21</v>
      </c>
      <c r="F66" s="92">
        <v>17.856</v>
      </c>
      <c r="G66" s="121">
        <v>28.857</v>
      </c>
      <c r="H66" s="120"/>
    </row>
    <row r="67" spans="1:8" ht="56.25" outlineLevel="2">
      <c r="A67" s="47" t="s">
        <v>11</v>
      </c>
      <c r="B67" s="48" t="s">
        <v>41</v>
      </c>
      <c r="C67" s="48" t="s">
        <v>12</v>
      </c>
      <c r="D67" s="48" t="s">
        <v>163</v>
      </c>
      <c r="E67" s="48" t="s">
        <v>8</v>
      </c>
      <c r="F67" s="90">
        <f aca="true" t="shared" si="3" ref="F67:G70">F68</f>
        <v>567.54</v>
      </c>
      <c r="G67" s="90">
        <f t="shared" si="3"/>
        <v>567.54</v>
      </c>
      <c r="H67" s="120"/>
    </row>
    <row r="68" spans="1:8" ht="37.5" outlineLevel="4">
      <c r="A68" s="47" t="s">
        <v>178</v>
      </c>
      <c r="B68" s="48" t="s">
        <v>41</v>
      </c>
      <c r="C68" s="48" t="s">
        <v>12</v>
      </c>
      <c r="D68" s="48" t="s">
        <v>164</v>
      </c>
      <c r="E68" s="48" t="s">
        <v>8</v>
      </c>
      <c r="F68" s="90">
        <f t="shared" si="3"/>
        <v>567.54</v>
      </c>
      <c r="G68" s="90">
        <f t="shared" si="3"/>
        <v>567.54</v>
      </c>
      <c r="H68" s="120"/>
    </row>
    <row r="69" spans="1:8" ht="37.5" outlineLevel="5">
      <c r="A69" s="47" t="s">
        <v>47</v>
      </c>
      <c r="B69" s="48" t="s">
        <v>41</v>
      </c>
      <c r="C69" s="48" t="s">
        <v>12</v>
      </c>
      <c r="D69" s="48" t="s">
        <v>173</v>
      </c>
      <c r="E69" s="48" t="s">
        <v>8</v>
      </c>
      <c r="F69" s="90">
        <f t="shared" si="3"/>
        <v>567.54</v>
      </c>
      <c r="G69" s="90">
        <f t="shared" si="3"/>
        <v>567.54</v>
      </c>
      <c r="H69" s="120"/>
    </row>
    <row r="70" spans="1:8" ht="76.5" customHeight="1" outlineLevel="6">
      <c r="A70" s="47" t="s">
        <v>14</v>
      </c>
      <c r="B70" s="48" t="s">
        <v>41</v>
      </c>
      <c r="C70" s="48" t="s">
        <v>12</v>
      </c>
      <c r="D70" s="48" t="s">
        <v>173</v>
      </c>
      <c r="E70" s="48" t="s">
        <v>15</v>
      </c>
      <c r="F70" s="90">
        <f t="shared" si="3"/>
        <v>567.54</v>
      </c>
      <c r="G70" s="90">
        <f t="shared" si="3"/>
        <v>567.54</v>
      </c>
      <c r="H70" s="120"/>
    </row>
    <row r="71" spans="1:8" ht="37.5" outlineLevel="7">
      <c r="A71" s="47" t="s">
        <v>16</v>
      </c>
      <c r="B71" s="48" t="s">
        <v>41</v>
      </c>
      <c r="C71" s="48" t="s">
        <v>12</v>
      </c>
      <c r="D71" s="48" t="s">
        <v>173</v>
      </c>
      <c r="E71" s="48" t="s">
        <v>17</v>
      </c>
      <c r="F71" s="92">
        <v>567.54</v>
      </c>
      <c r="G71" s="121">
        <v>567.54</v>
      </c>
      <c r="H71" s="120"/>
    </row>
    <row r="72" spans="1:8" ht="15" outlineLevel="7">
      <c r="A72" s="47" t="s">
        <v>403</v>
      </c>
      <c r="B72" s="48" t="s">
        <v>41</v>
      </c>
      <c r="C72" s="48" t="s">
        <v>404</v>
      </c>
      <c r="D72" s="48" t="s">
        <v>163</v>
      </c>
      <c r="E72" s="48" t="s">
        <v>8</v>
      </c>
      <c r="F72" s="92">
        <f aca="true" t="shared" si="4" ref="F72:G75">F73</f>
        <v>768.19</v>
      </c>
      <c r="G72" s="92">
        <f t="shared" si="4"/>
        <v>554.69</v>
      </c>
      <c r="H72" s="120"/>
    </row>
    <row r="73" spans="1:8" ht="37.5" outlineLevel="7">
      <c r="A73" s="47" t="s">
        <v>178</v>
      </c>
      <c r="B73" s="48" t="s">
        <v>41</v>
      </c>
      <c r="C73" s="48" t="s">
        <v>404</v>
      </c>
      <c r="D73" s="48" t="s">
        <v>164</v>
      </c>
      <c r="E73" s="48" t="s">
        <v>8</v>
      </c>
      <c r="F73" s="92">
        <f t="shared" si="4"/>
        <v>768.19</v>
      </c>
      <c r="G73" s="92">
        <f t="shared" si="4"/>
        <v>554.69</v>
      </c>
      <c r="H73" s="120"/>
    </row>
    <row r="74" spans="1:8" ht="37.5" outlineLevel="7">
      <c r="A74" s="47" t="s">
        <v>405</v>
      </c>
      <c r="B74" s="48" t="s">
        <v>41</v>
      </c>
      <c r="C74" s="48" t="s">
        <v>404</v>
      </c>
      <c r="D74" s="48" t="s">
        <v>406</v>
      </c>
      <c r="E74" s="48" t="s">
        <v>8</v>
      </c>
      <c r="F74" s="92">
        <f t="shared" si="4"/>
        <v>768.19</v>
      </c>
      <c r="G74" s="92">
        <f t="shared" si="4"/>
        <v>554.69</v>
      </c>
      <c r="H74" s="120"/>
    </row>
    <row r="75" spans="1:8" ht="15" outlineLevel="7">
      <c r="A75" s="47" t="s">
        <v>22</v>
      </c>
      <c r="B75" s="48" t="s">
        <v>41</v>
      </c>
      <c r="C75" s="48" t="s">
        <v>404</v>
      </c>
      <c r="D75" s="48" t="s">
        <v>406</v>
      </c>
      <c r="E75" s="48" t="s">
        <v>23</v>
      </c>
      <c r="F75" s="92">
        <f t="shared" si="4"/>
        <v>768.19</v>
      </c>
      <c r="G75" s="92">
        <f t="shared" si="4"/>
        <v>554.69</v>
      </c>
      <c r="H75" s="120"/>
    </row>
    <row r="76" spans="1:8" ht="15" outlineLevel="7">
      <c r="A76" s="47" t="s">
        <v>407</v>
      </c>
      <c r="B76" s="48" t="s">
        <v>41</v>
      </c>
      <c r="C76" s="48" t="s">
        <v>404</v>
      </c>
      <c r="D76" s="48" t="s">
        <v>406</v>
      </c>
      <c r="E76" s="48" t="s">
        <v>408</v>
      </c>
      <c r="F76" s="92">
        <v>768.19</v>
      </c>
      <c r="G76" s="121">
        <v>554.69</v>
      </c>
      <c r="H76" s="120"/>
    </row>
    <row r="77" spans="1:8" ht="15" outlineLevel="2">
      <c r="A77" s="47" t="s">
        <v>26</v>
      </c>
      <c r="B77" s="48" t="s">
        <v>41</v>
      </c>
      <c r="C77" s="48" t="s">
        <v>27</v>
      </c>
      <c r="D77" s="48" t="s">
        <v>163</v>
      </c>
      <c r="E77" s="48" t="s">
        <v>8</v>
      </c>
      <c r="F77" s="90">
        <f>F78+F102+F98</f>
        <v>37674.293000000005</v>
      </c>
      <c r="G77" s="90">
        <f>G78+G102+G98</f>
        <v>37300.293000000005</v>
      </c>
      <c r="H77" s="120"/>
    </row>
    <row r="78" spans="1:8" ht="56.25" outlineLevel="3">
      <c r="A78" s="47" t="s">
        <v>380</v>
      </c>
      <c r="B78" s="48" t="s">
        <v>41</v>
      </c>
      <c r="C78" s="48" t="s">
        <v>27</v>
      </c>
      <c r="D78" s="48" t="s">
        <v>166</v>
      </c>
      <c r="E78" s="48" t="s">
        <v>8</v>
      </c>
      <c r="F78" s="90">
        <f>F79+F86+F91</f>
        <v>15007.27</v>
      </c>
      <c r="G78" s="90">
        <f>G79+G86+G91</f>
        <v>15007.27</v>
      </c>
      <c r="H78" s="120"/>
    </row>
    <row r="79" spans="1:8" ht="37.5" outlineLevel="4">
      <c r="A79" s="47" t="s">
        <v>381</v>
      </c>
      <c r="B79" s="48" t="s">
        <v>41</v>
      </c>
      <c r="C79" s="48" t="s">
        <v>27</v>
      </c>
      <c r="D79" s="48" t="s">
        <v>174</v>
      </c>
      <c r="E79" s="48" t="s">
        <v>8</v>
      </c>
      <c r="F79" s="90">
        <f>F80+F83</f>
        <v>438.95</v>
      </c>
      <c r="G79" s="90">
        <f>G80+G83</f>
        <v>438.95</v>
      </c>
      <c r="H79" s="120"/>
    </row>
    <row r="80" spans="1:8" ht="56.25" outlineLevel="5">
      <c r="A80" s="47" t="s">
        <v>28</v>
      </c>
      <c r="B80" s="48" t="s">
        <v>41</v>
      </c>
      <c r="C80" s="48" t="s">
        <v>27</v>
      </c>
      <c r="D80" s="48" t="s">
        <v>168</v>
      </c>
      <c r="E80" s="48" t="s">
        <v>8</v>
      </c>
      <c r="F80" s="90">
        <f>F81</f>
        <v>218.95</v>
      </c>
      <c r="G80" s="90">
        <f>G81</f>
        <v>218.95</v>
      </c>
      <c r="H80" s="120"/>
    </row>
    <row r="81" spans="1:8" ht="37.5" outlineLevel="6">
      <c r="A81" s="47" t="s">
        <v>18</v>
      </c>
      <c r="B81" s="48" t="s">
        <v>41</v>
      </c>
      <c r="C81" s="48" t="s">
        <v>27</v>
      </c>
      <c r="D81" s="48" t="s">
        <v>168</v>
      </c>
      <c r="E81" s="48" t="s">
        <v>19</v>
      </c>
      <c r="F81" s="90">
        <f>F82</f>
        <v>218.95</v>
      </c>
      <c r="G81" s="90">
        <f>G82</f>
        <v>218.95</v>
      </c>
      <c r="H81" s="120"/>
    </row>
    <row r="82" spans="1:8" ht="38.25" customHeight="1" outlineLevel="7">
      <c r="A82" s="47" t="s">
        <v>20</v>
      </c>
      <c r="B82" s="48" t="s">
        <v>41</v>
      </c>
      <c r="C82" s="48" t="s">
        <v>27</v>
      </c>
      <c r="D82" s="48" t="s">
        <v>168</v>
      </c>
      <c r="E82" s="48" t="s">
        <v>21</v>
      </c>
      <c r="F82" s="92">
        <v>218.95</v>
      </c>
      <c r="G82" s="121">
        <v>218.95</v>
      </c>
      <c r="H82" s="120"/>
    </row>
    <row r="83" spans="1:8" ht="15" outlineLevel="7">
      <c r="A83" s="47" t="s">
        <v>29</v>
      </c>
      <c r="B83" s="48" t="s">
        <v>41</v>
      </c>
      <c r="C83" s="48" t="s">
        <v>27</v>
      </c>
      <c r="D83" s="48" t="s">
        <v>169</v>
      </c>
      <c r="E83" s="48" t="s">
        <v>8</v>
      </c>
      <c r="F83" s="90">
        <f>F84</f>
        <v>220</v>
      </c>
      <c r="G83" s="90">
        <f>G84</f>
        <v>220</v>
      </c>
      <c r="H83" s="120"/>
    </row>
    <row r="84" spans="1:8" ht="37.5" outlineLevel="7">
      <c r="A84" s="47" t="s">
        <v>18</v>
      </c>
      <c r="B84" s="48" t="s">
        <v>41</v>
      </c>
      <c r="C84" s="48" t="s">
        <v>27</v>
      </c>
      <c r="D84" s="48" t="s">
        <v>169</v>
      </c>
      <c r="E84" s="48" t="s">
        <v>19</v>
      </c>
      <c r="F84" s="90">
        <f>F85</f>
        <v>220</v>
      </c>
      <c r="G84" s="90">
        <f>G85</f>
        <v>220</v>
      </c>
      <c r="H84" s="120"/>
    </row>
    <row r="85" spans="1:8" ht="39" customHeight="1" outlineLevel="7">
      <c r="A85" s="47" t="s">
        <v>20</v>
      </c>
      <c r="B85" s="48" t="s">
        <v>41</v>
      </c>
      <c r="C85" s="48" t="s">
        <v>27</v>
      </c>
      <c r="D85" s="48" t="s">
        <v>169</v>
      </c>
      <c r="E85" s="48" t="s">
        <v>21</v>
      </c>
      <c r="F85" s="93">
        <v>220</v>
      </c>
      <c r="G85" s="121">
        <v>220</v>
      </c>
      <c r="H85" s="120"/>
    </row>
    <row r="86" spans="1:8" ht="54" customHeight="1" outlineLevel="5">
      <c r="A86" s="47" t="s">
        <v>48</v>
      </c>
      <c r="B86" s="48" t="s">
        <v>41</v>
      </c>
      <c r="C86" s="48" t="s">
        <v>27</v>
      </c>
      <c r="D86" s="48" t="s">
        <v>175</v>
      </c>
      <c r="E86" s="48" t="s">
        <v>8</v>
      </c>
      <c r="F86" s="90">
        <f>F87+F89</f>
        <v>1050.09</v>
      </c>
      <c r="G86" s="90">
        <f>G87+G89</f>
        <v>1050.09</v>
      </c>
      <c r="H86" s="120"/>
    </row>
    <row r="87" spans="1:8" ht="37.5" outlineLevel="6">
      <c r="A87" s="47" t="s">
        <v>18</v>
      </c>
      <c r="B87" s="48" t="s">
        <v>41</v>
      </c>
      <c r="C87" s="48" t="s">
        <v>27</v>
      </c>
      <c r="D87" s="48" t="s">
        <v>175</v>
      </c>
      <c r="E87" s="48" t="s">
        <v>19</v>
      </c>
      <c r="F87" s="90">
        <f>F88</f>
        <v>857.41</v>
      </c>
      <c r="G87" s="90">
        <f>G88</f>
        <v>857.41</v>
      </c>
      <c r="H87" s="120"/>
    </row>
    <row r="88" spans="1:8" ht="38.25" customHeight="1" outlineLevel="7">
      <c r="A88" s="47" t="s">
        <v>20</v>
      </c>
      <c r="B88" s="48" t="s">
        <v>41</v>
      </c>
      <c r="C88" s="48" t="s">
        <v>27</v>
      </c>
      <c r="D88" s="48" t="s">
        <v>175</v>
      </c>
      <c r="E88" s="48" t="s">
        <v>21</v>
      </c>
      <c r="F88" s="92">
        <v>857.41</v>
      </c>
      <c r="G88" s="121">
        <v>857.41</v>
      </c>
      <c r="H88" s="120"/>
    </row>
    <row r="89" spans="1:8" ht="15" outlineLevel="6">
      <c r="A89" s="47" t="s">
        <v>22</v>
      </c>
      <c r="B89" s="48" t="s">
        <v>41</v>
      </c>
      <c r="C89" s="48" t="s">
        <v>27</v>
      </c>
      <c r="D89" s="48" t="s">
        <v>175</v>
      </c>
      <c r="E89" s="48" t="s">
        <v>23</v>
      </c>
      <c r="F89" s="90">
        <f>F90</f>
        <v>192.68</v>
      </c>
      <c r="G89" s="90">
        <f>G90</f>
        <v>192.68</v>
      </c>
      <c r="H89" s="120"/>
    </row>
    <row r="90" spans="1:8" ht="15" outlineLevel="7">
      <c r="A90" s="47" t="s">
        <v>24</v>
      </c>
      <c r="B90" s="48" t="s">
        <v>41</v>
      </c>
      <c r="C90" s="48" t="s">
        <v>27</v>
      </c>
      <c r="D90" s="48" t="s">
        <v>175</v>
      </c>
      <c r="E90" s="48" t="s">
        <v>25</v>
      </c>
      <c r="F90" s="92">
        <v>192.68</v>
      </c>
      <c r="G90" s="121">
        <v>192.68</v>
      </c>
      <c r="H90" s="120"/>
    </row>
    <row r="91" spans="1:8" ht="37.5" customHeight="1" outlineLevel="5">
      <c r="A91" s="47" t="s">
        <v>49</v>
      </c>
      <c r="B91" s="48" t="s">
        <v>41</v>
      </c>
      <c r="C91" s="48" t="s">
        <v>27</v>
      </c>
      <c r="D91" s="48" t="s">
        <v>176</v>
      </c>
      <c r="E91" s="48" t="s">
        <v>8</v>
      </c>
      <c r="F91" s="90">
        <f>F92+F94+F96</f>
        <v>13518.23</v>
      </c>
      <c r="G91" s="90">
        <f>G92+G94+G96</f>
        <v>13518.23</v>
      </c>
      <c r="H91" s="120"/>
    </row>
    <row r="92" spans="1:8" ht="72.75" customHeight="1" outlineLevel="6">
      <c r="A92" s="47" t="s">
        <v>14</v>
      </c>
      <c r="B92" s="48" t="s">
        <v>41</v>
      </c>
      <c r="C92" s="48" t="s">
        <v>27</v>
      </c>
      <c r="D92" s="48" t="s">
        <v>176</v>
      </c>
      <c r="E92" s="48" t="s">
        <v>15</v>
      </c>
      <c r="F92" s="90">
        <f>F93</f>
        <v>5830.77</v>
      </c>
      <c r="G92" s="90">
        <f>G93</f>
        <v>5830.77</v>
      </c>
      <c r="H92" s="120"/>
    </row>
    <row r="93" spans="1:8" ht="20.25" customHeight="1" outlineLevel="7">
      <c r="A93" s="47" t="s">
        <v>50</v>
      </c>
      <c r="B93" s="48" t="s">
        <v>41</v>
      </c>
      <c r="C93" s="48" t="s">
        <v>27</v>
      </c>
      <c r="D93" s="48" t="s">
        <v>176</v>
      </c>
      <c r="E93" s="48" t="s">
        <v>51</v>
      </c>
      <c r="F93" s="92">
        <v>5830.77</v>
      </c>
      <c r="G93" s="121">
        <v>5830.77</v>
      </c>
      <c r="H93" s="120"/>
    </row>
    <row r="94" spans="1:8" ht="37.5" outlineLevel="6">
      <c r="A94" s="47" t="s">
        <v>18</v>
      </c>
      <c r="B94" s="48" t="s">
        <v>41</v>
      </c>
      <c r="C94" s="48" t="s">
        <v>27</v>
      </c>
      <c r="D94" s="48" t="s">
        <v>176</v>
      </c>
      <c r="E94" s="48" t="s">
        <v>19</v>
      </c>
      <c r="F94" s="90">
        <f>F95</f>
        <v>6798.46</v>
      </c>
      <c r="G94" s="90">
        <f>G95</f>
        <v>6798.46</v>
      </c>
      <c r="H94" s="120"/>
    </row>
    <row r="95" spans="1:8" ht="38.25" customHeight="1" outlineLevel="7">
      <c r="A95" s="47" t="s">
        <v>20</v>
      </c>
      <c r="B95" s="48" t="s">
        <v>41</v>
      </c>
      <c r="C95" s="48" t="s">
        <v>27</v>
      </c>
      <c r="D95" s="48" t="s">
        <v>176</v>
      </c>
      <c r="E95" s="48" t="s">
        <v>21</v>
      </c>
      <c r="F95" s="92">
        <v>6798.46</v>
      </c>
      <c r="G95" s="121">
        <v>6798.46</v>
      </c>
      <c r="H95" s="120"/>
    </row>
    <row r="96" spans="1:8" ht="15" outlineLevel="6">
      <c r="A96" s="47" t="s">
        <v>22</v>
      </c>
      <c r="B96" s="48" t="s">
        <v>41</v>
      </c>
      <c r="C96" s="48" t="s">
        <v>27</v>
      </c>
      <c r="D96" s="48" t="s">
        <v>176</v>
      </c>
      <c r="E96" s="48" t="s">
        <v>23</v>
      </c>
      <c r="F96" s="90">
        <f>F97</f>
        <v>889</v>
      </c>
      <c r="G96" s="90">
        <f>G97</f>
        <v>889</v>
      </c>
      <c r="H96" s="120"/>
    </row>
    <row r="97" spans="1:8" ht="15" outlineLevel="7">
      <c r="A97" s="47" t="s">
        <v>24</v>
      </c>
      <c r="B97" s="48" t="s">
        <v>41</v>
      </c>
      <c r="C97" s="48" t="s">
        <v>27</v>
      </c>
      <c r="D97" s="48" t="s">
        <v>176</v>
      </c>
      <c r="E97" s="48" t="s">
        <v>25</v>
      </c>
      <c r="F97" s="92">
        <v>889</v>
      </c>
      <c r="G97" s="121">
        <v>889</v>
      </c>
      <c r="H97" s="120"/>
    </row>
    <row r="98" spans="1:8" ht="74.25" customHeight="1" outlineLevel="7">
      <c r="A98" s="47" t="s">
        <v>424</v>
      </c>
      <c r="B98" s="48" t="s">
        <v>41</v>
      </c>
      <c r="C98" s="48" t="s">
        <v>27</v>
      </c>
      <c r="D98" s="48" t="s">
        <v>177</v>
      </c>
      <c r="E98" s="48" t="s">
        <v>8</v>
      </c>
      <c r="F98" s="90">
        <f aca="true" t="shared" si="5" ref="F98:G100">F99</f>
        <v>2237.31</v>
      </c>
      <c r="G98" s="90">
        <f t="shared" si="5"/>
        <v>2237.31</v>
      </c>
      <c r="H98" s="120"/>
    </row>
    <row r="99" spans="1:8" ht="38.25" customHeight="1" outlineLevel="7">
      <c r="A99" s="52" t="s">
        <v>52</v>
      </c>
      <c r="B99" s="48" t="s">
        <v>41</v>
      </c>
      <c r="C99" s="48" t="s">
        <v>27</v>
      </c>
      <c r="D99" s="48" t="s">
        <v>533</v>
      </c>
      <c r="E99" s="48" t="s">
        <v>8</v>
      </c>
      <c r="F99" s="90">
        <f t="shared" si="5"/>
        <v>2237.31</v>
      </c>
      <c r="G99" s="90">
        <f t="shared" si="5"/>
        <v>2237.31</v>
      </c>
      <c r="H99" s="120"/>
    </row>
    <row r="100" spans="1:8" ht="38.25" customHeight="1" outlineLevel="7">
      <c r="A100" s="47" t="s">
        <v>53</v>
      </c>
      <c r="B100" s="48" t="s">
        <v>41</v>
      </c>
      <c r="C100" s="48" t="s">
        <v>27</v>
      </c>
      <c r="D100" s="48" t="s">
        <v>533</v>
      </c>
      <c r="E100" s="48" t="s">
        <v>54</v>
      </c>
      <c r="F100" s="90">
        <f t="shared" si="5"/>
        <v>2237.31</v>
      </c>
      <c r="G100" s="90">
        <f t="shared" si="5"/>
        <v>2237.31</v>
      </c>
      <c r="H100" s="120"/>
    </row>
    <row r="101" spans="1:8" ht="15" outlineLevel="7">
      <c r="A101" s="47" t="s">
        <v>55</v>
      </c>
      <c r="B101" s="48" t="s">
        <v>41</v>
      </c>
      <c r="C101" s="48" t="s">
        <v>27</v>
      </c>
      <c r="D101" s="48" t="s">
        <v>533</v>
      </c>
      <c r="E101" s="48" t="s">
        <v>56</v>
      </c>
      <c r="F101" s="92">
        <v>2237.31</v>
      </c>
      <c r="G101" s="121">
        <v>2237.31</v>
      </c>
      <c r="H101" s="120"/>
    </row>
    <row r="102" spans="1:8" ht="37.5" outlineLevel="3">
      <c r="A102" s="47" t="s">
        <v>178</v>
      </c>
      <c r="B102" s="48" t="s">
        <v>41</v>
      </c>
      <c r="C102" s="48" t="s">
        <v>27</v>
      </c>
      <c r="D102" s="48" t="s">
        <v>164</v>
      </c>
      <c r="E102" s="48" t="s">
        <v>8</v>
      </c>
      <c r="F102" s="90">
        <f>F103+F109+F117+F122+F127+F106+F114</f>
        <v>20429.713000000003</v>
      </c>
      <c r="G102" s="90">
        <f>G103+G109+G117+G122+G127+G106+G114</f>
        <v>20055.713000000003</v>
      </c>
      <c r="H102" s="120"/>
    </row>
    <row r="103" spans="1:8" ht="56.25" outlineLevel="5">
      <c r="A103" s="47" t="s">
        <v>13</v>
      </c>
      <c r="B103" s="48" t="s">
        <v>41</v>
      </c>
      <c r="C103" s="48" t="s">
        <v>27</v>
      </c>
      <c r="D103" s="48" t="s">
        <v>165</v>
      </c>
      <c r="E103" s="48" t="s">
        <v>8</v>
      </c>
      <c r="F103" s="90">
        <f>F104</f>
        <v>15850.4</v>
      </c>
      <c r="G103" s="90">
        <f>G104</f>
        <v>15850.4</v>
      </c>
      <c r="H103" s="120"/>
    </row>
    <row r="104" spans="1:8" ht="75.75" customHeight="1" outlineLevel="6">
      <c r="A104" s="47" t="s">
        <v>14</v>
      </c>
      <c r="B104" s="48" t="s">
        <v>41</v>
      </c>
      <c r="C104" s="48" t="s">
        <v>27</v>
      </c>
      <c r="D104" s="48" t="s">
        <v>165</v>
      </c>
      <c r="E104" s="48" t="s">
        <v>15</v>
      </c>
      <c r="F104" s="90">
        <f>F105</f>
        <v>15850.4</v>
      </c>
      <c r="G104" s="90">
        <f>G105</f>
        <v>15850.4</v>
      </c>
      <c r="H104" s="120"/>
    </row>
    <row r="105" spans="1:8" ht="37.5" outlineLevel="7">
      <c r="A105" s="47" t="s">
        <v>16</v>
      </c>
      <c r="B105" s="48" t="s">
        <v>41</v>
      </c>
      <c r="C105" s="48" t="s">
        <v>27</v>
      </c>
      <c r="D105" s="48" t="s">
        <v>165</v>
      </c>
      <c r="E105" s="48" t="s">
        <v>17</v>
      </c>
      <c r="F105" s="92">
        <v>15850.4</v>
      </c>
      <c r="G105" s="121">
        <v>15850.4</v>
      </c>
      <c r="H105" s="120"/>
    </row>
    <row r="106" spans="1:8" ht="56.25" outlineLevel="7">
      <c r="A106" s="47" t="s">
        <v>360</v>
      </c>
      <c r="B106" s="48" t="s">
        <v>41</v>
      </c>
      <c r="C106" s="48" t="s">
        <v>27</v>
      </c>
      <c r="D106" s="48" t="s">
        <v>361</v>
      </c>
      <c r="E106" s="48" t="s">
        <v>8</v>
      </c>
      <c r="F106" s="92">
        <f>F107</f>
        <v>73</v>
      </c>
      <c r="G106" s="121">
        <f>G107</f>
        <v>73</v>
      </c>
      <c r="H106" s="120"/>
    </row>
    <row r="107" spans="1:8" ht="75.75" customHeight="1" outlineLevel="7">
      <c r="A107" s="47" t="s">
        <v>14</v>
      </c>
      <c r="B107" s="48" t="s">
        <v>41</v>
      </c>
      <c r="C107" s="48" t="s">
        <v>27</v>
      </c>
      <c r="D107" s="48" t="s">
        <v>361</v>
      </c>
      <c r="E107" s="48" t="s">
        <v>15</v>
      </c>
      <c r="F107" s="92">
        <f>F108</f>
        <v>73</v>
      </c>
      <c r="G107" s="121">
        <f>G108</f>
        <v>73</v>
      </c>
      <c r="H107" s="120"/>
    </row>
    <row r="108" spans="1:8" ht="37.5" outlineLevel="7">
      <c r="A108" s="47" t="s">
        <v>16</v>
      </c>
      <c r="B108" s="48" t="s">
        <v>41</v>
      </c>
      <c r="C108" s="48" t="s">
        <v>27</v>
      </c>
      <c r="D108" s="48" t="s">
        <v>361</v>
      </c>
      <c r="E108" s="48" t="s">
        <v>17</v>
      </c>
      <c r="F108" s="92">
        <f>70+3</f>
        <v>73</v>
      </c>
      <c r="G108" s="121">
        <f>70+3</f>
        <v>73</v>
      </c>
      <c r="H108" s="120"/>
    </row>
    <row r="109" spans="1:8" ht="93.75" outlineLevel="7">
      <c r="A109" s="21" t="s">
        <v>518</v>
      </c>
      <c r="B109" s="48" t="s">
        <v>41</v>
      </c>
      <c r="C109" s="48" t="s">
        <v>27</v>
      </c>
      <c r="D109" s="48" t="s">
        <v>179</v>
      </c>
      <c r="E109" s="48" t="s">
        <v>8</v>
      </c>
      <c r="F109" s="90">
        <f>F110+F112</f>
        <v>1844</v>
      </c>
      <c r="G109" s="90">
        <f>G110+G112</f>
        <v>1470</v>
      </c>
      <c r="H109" s="120"/>
    </row>
    <row r="110" spans="1:8" ht="75" customHeight="1" outlineLevel="7">
      <c r="A110" s="47" t="s">
        <v>14</v>
      </c>
      <c r="B110" s="48" t="s">
        <v>41</v>
      </c>
      <c r="C110" s="48" t="s">
        <v>27</v>
      </c>
      <c r="D110" s="48" t="s">
        <v>179</v>
      </c>
      <c r="E110" s="48" t="s">
        <v>15</v>
      </c>
      <c r="F110" s="90">
        <f>F111</f>
        <v>1202</v>
      </c>
      <c r="G110" s="90">
        <f>G111</f>
        <v>1202</v>
      </c>
      <c r="H110" s="120"/>
    </row>
    <row r="111" spans="1:8" ht="37.5" outlineLevel="7">
      <c r="A111" s="47" t="s">
        <v>16</v>
      </c>
      <c r="B111" s="48" t="s">
        <v>41</v>
      </c>
      <c r="C111" s="48" t="s">
        <v>27</v>
      </c>
      <c r="D111" s="48" t="s">
        <v>179</v>
      </c>
      <c r="E111" s="48" t="s">
        <v>17</v>
      </c>
      <c r="F111" s="92">
        <v>1202</v>
      </c>
      <c r="G111" s="121">
        <v>1202</v>
      </c>
      <c r="H111" s="120"/>
    </row>
    <row r="112" spans="1:8" ht="37.5" outlineLevel="7">
      <c r="A112" s="47" t="s">
        <v>18</v>
      </c>
      <c r="B112" s="48" t="s">
        <v>41</v>
      </c>
      <c r="C112" s="48" t="s">
        <v>27</v>
      </c>
      <c r="D112" s="48" t="s">
        <v>179</v>
      </c>
      <c r="E112" s="48" t="s">
        <v>19</v>
      </c>
      <c r="F112" s="90">
        <f>F113</f>
        <v>642</v>
      </c>
      <c r="G112" s="90">
        <f>G113</f>
        <v>268</v>
      </c>
      <c r="H112" s="120"/>
    </row>
    <row r="113" spans="1:8" ht="36.75" customHeight="1" outlineLevel="7">
      <c r="A113" s="47" t="s">
        <v>20</v>
      </c>
      <c r="B113" s="48" t="s">
        <v>41</v>
      </c>
      <c r="C113" s="48" t="s">
        <v>27</v>
      </c>
      <c r="D113" s="48" t="s">
        <v>179</v>
      </c>
      <c r="E113" s="48" t="s">
        <v>21</v>
      </c>
      <c r="F113" s="92">
        <v>642</v>
      </c>
      <c r="G113" s="121">
        <v>268</v>
      </c>
      <c r="H113" s="120"/>
    </row>
    <row r="114" spans="1:8" ht="36.75" customHeight="1" outlineLevel="7">
      <c r="A114" s="47" t="s">
        <v>394</v>
      </c>
      <c r="B114" s="48" t="s">
        <v>41</v>
      </c>
      <c r="C114" s="48" t="s">
        <v>27</v>
      </c>
      <c r="D114" s="48" t="s">
        <v>393</v>
      </c>
      <c r="E114" s="48" t="s">
        <v>8</v>
      </c>
      <c r="F114" s="92">
        <f>F115</f>
        <v>283</v>
      </c>
      <c r="G114" s="92">
        <f>G115</f>
        <v>283</v>
      </c>
      <c r="H114" s="120"/>
    </row>
    <row r="115" spans="1:8" ht="36.75" customHeight="1" outlineLevel="7">
      <c r="A115" s="47" t="s">
        <v>18</v>
      </c>
      <c r="B115" s="48" t="s">
        <v>41</v>
      </c>
      <c r="C115" s="48" t="s">
        <v>27</v>
      </c>
      <c r="D115" s="48" t="s">
        <v>393</v>
      </c>
      <c r="E115" s="48" t="s">
        <v>19</v>
      </c>
      <c r="F115" s="92">
        <f>F116</f>
        <v>283</v>
      </c>
      <c r="G115" s="92">
        <f>G116</f>
        <v>283</v>
      </c>
      <c r="H115" s="120"/>
    </row>
    <row r="116" spans="1:8" ht="36.75" customHeight="1" outlineLevel="7">
      <c r="A116" s="47" t="s">
        <v>20</v>
      </c>
      <c r="B116" s="48" t="s">
        <v>41</v>
      </c>
      <c r="C116" s="48" t="s">
        <v>27</v>
      </c>
      <c r="D116" s="48" t="s">
        <v>393</v>
      </c>
      <c r="E116" s="48" t="s">
        <v>21</v>
      </c>
      <c r="F116" s="92">
        <v>283</v>
      </c>
      <c r="G116" s="121">
        <v>283</v>
      </c>
      <c r="H116" s="120"/>
    </row>
    <row r="117" spans="1:8" ht="96.75" customHeight="1" outlineLevel="7">
      <c r="A117" s="21" t="s">
        <v>520</v>
      </c>
      <c r="B117" s="48" t="s">
        <v>41</v>
      </c>
      <c r="C117" s="48" t="s">
        <v>27</v>
      </c>
      <c r="D117" s="48" t="s">
        <v>180</v>
      </c>
      <c r="E117" s="48" t="s">
        <v>8</v>
      </c>
      <c r="F117" s="90">
        <f>F118+F120</f>
        <v>1090.057</v>
      </c>
      <c r="G117" s="90">
        <f>G118+G120</f>
        <v>1090.057</v>
      </c>
      <c r="H117" s="120"/>
    </row>
    <row r="118" spans="1:8" ht="78" customHeight="1" outlineLevel="7">
      <c r="A118" s="47" t="s">
        <v>14</v>
      </c>
      <c r="B118" s="48" t="s">
        <v>41</v>
      </c>
      <c r="C118" s="48" t="s">
        <v>27</v>
      </c>
      <c r="D118" s="48" t="s">
        <v>180</v>
      </c>
      <c r="E118" s="48" t="s">
        <v>15</v>
      </c>
      <c r="F118" s="90">
        <f>F119</f>
        <v>1018.057</v>
      </c>
      <c r="G118" s="90">
        <f>G119</f>
        <v>1018.057</v>
      </c>
      <c r="H118" s="120"/>
    </row>
    <row r="119" spans="1:8" ht="37.5" outlineLevel="7">
      <c r="A119" s="47" t="s">
        <v>16</v>
      </c>
      <c r="B119" s="48" t="s">
        <v>41</v>
      </c>
      <c r="C119" s="48" t="s">
        <v>27</v>
      </c>
      <c r="D119" s="48" t="s">
        <v>180</v>
      </c>
      <c r="E119" s="48" t="s">
        <v>17</v>
      </c>
      <c r="F119" s="92">
        <v>1018.057</v>
      </c>
      <c r="G119" s="121">
        <v>1018.057</v>
      </c>
      <c r="H119" s="120"/>
    </row>
    <row r="120" spans="1:8" ht="37.5" outlineLevel="7">
      <c r="A120" s="47" t="s">
        <v>18</v>
      </c>
      <c r="B120" s="48" t="s">
        <v>41</v>
      </c>
      <c r="C120" s="48" t="s">
        <v>27</v>
      </c>
      <c r="D120" s="48" t="s">
        <v>180</v>
      </c>
      <c r="E120" s="48" t="s">
        <v>19</v>
      </c>
      <c r="F120" s="90">
        <f>F121</f>
        <v>72</v>
      </c>
      <c r="G120" s="90">
        <f>G121</f>
        <v>72</v>
      </c>
      <c r="H120" s="120"/>
    </row>
    <row r="121" spans="1:8" ht="37.5" customHeight="1" outlineLevel="7">
      <c r="A121" s="47" t="s">
        <v>20</v>
      </c>
      <c r="B121" s="48" t="s">
        <v>41</v>
      </c>
      <c r="C121" s="48" t="s">
        <v>27</v>
      </c>
      <c r="D121" s="48" t="s">
        <v>180</v>
      </c>
      <c r="E121" s="48" t="s">
        <v>21</v>
      </c>
      <c r="F121" s="92">
        <v>72</v>
      </c>
      <c r="G121" s="121">
        <v>72</v>
      </c>
      <c r="H121" s="120"/>
    </row>
    <row r="122" spans="1:8" ht="75" customHeight="1" outlineLevel="7">
      <c r="A122" s="21" t="s">
        <v>523</v>
      </c>
      <c r="B122" s="48" t="s">
        <v>41</v>
      </c>
      <c r="C122" s="48" t="s">
        <v>27</v>
      </c>
      <c r="D122" s="48" t="s">
        <v>181</v>
      </c>
      <c r="E122" s="48" t="s">
        <v>8</v>
      </c>
      <c r="F122" s="90">
        <f>F123+F125</f>
        <v>706.969</v>
      </c>
      <c r="G122" s="90">
        <f>G123+G125</f>
        <v>706.969</v>
      </c>
      <c r="H122" s="120"/>
    </row>
    <row r="123" spans="1:8" ht="76.5" customHeight="1" outlineLevel="7">
      <c r="A123" s="47" t="s">
        <v>14</v>
      </c>
      <c r="B123" s="48" t="s">
        <v>41</v>
      </c>
      <c r="C123" s="48" t="s">
        <v>27</v>
      </c>
      <c r="D123" s="48" t="s">
        <v>181</v>
      </c>
      <c r="E123" s="48" t="s">
        <v>15</v>
      </c>
      <c r="F123" s="90">
        <f>F124</f>
        <v>657.529</v>
      </c>
      <c r="G123" s="90">
        <f>G124</f>
        <v>657.529</v>
      </c>
      <c r="H123" s="120"/>
    </row>
    <row r="124" spans="1:8" ht="37.5" outlineLevel="7">
      <c r="A124" s="47" t="s">
        <v>16</v>
      </c>
      <c r="B124" s="48" t="s">
        <v>41</v>
      </c>
      <c r="C124" s="48" t="s">
        <v>27</v>
      </c>
      <c r="D124" s="48" t="s">
        <v>181</v>
      </c>
      <c r="E124" s="48" t="s">
        <v>17</v>
      </c>
      <c r="F124" s="92">
        <v>657.529</v>
      </c>
      <c r="G124" s="121">
        <v>657.529</v>
      </c>
      <c r="H124" s="120"/>
    </row>
    <row r="125" spans="1:8" ht="37.5" outlineLevel="7">
      <c r="A125" s="47" t="s">
        <v>18</v>
      </c>
      <c r="B125" s="48" t="s">
        <v>41</v>
      </c>
      <c r="C125" s="48" t="s">
        <v>27</v>
      </c>
      <c r="D125" s="48" t="s">
        <v>181</v>
      </c>
      <c r="E125" s="48" t="s">
        <v>19</v>
      </c>
      <c r="F125" s="92">
        <f>F126</f>
        <v>49.44</v>
      </c>
      <c r="G125" s="92">
        <f>G126</f>
        <v>49.44</v>
      </c>
      <c r="H125" s="120"/>
    </row>
    <row r="126" spans="1:8" ht="37.5" outlineLevel="7">
      <c r="A126" s="47" t="s">
        <v>20</v>
      </c>
      <c r="B126" s="48" t="s">
        <v>41</v>
      </c>
      <c r="C126" s="48" t="s">
        <v>27</v>
      </c>
      <c r="D126" s="48" t="s">
        <v>181</v>
      </c>
      <c r="E126" s="48" t="s">
        <v>21</v>
      </c>
      <c r="F126" s="92">
        <v>49.44</v>
      </c>
      <c r="G126" s="121">
        <v>49.44</v>
      </c>
      <c r="H126" s="120"/>
    </row>
    <row r="127" spans="1:8" ht="93.75" outlineLevel="7">
      <c r="A127" s="21" t="s">
        <v>522</v>
      </c>
      <c r="B127" s="48" t="s">
        <v>41</v>
      </c>
      <c r="C127" s="48" t="s">
        <v>27</v>
      </c>
      <c r="D127" s="48" t="s">
        <v>182</v>
      </c>
      <c r="E127" s="48" t="s">
        <v>8</v>
      </c>
      <c r="F127" s="90">
        <f>F128+F130</f>
        <v>582.287</v>
      </c>
      <c r="G127" s="90">
        <f>G128+G130</f>
        <v>582.287</v>
      </c>
      <c r="H127" s="120"/>
    </row>
    <row r="128" spans="1:8" ht="75.75" customHeight="1" outlineLevel="7">
      <c r="A128" s="47" t="s">
        <v>14</v>
      </c>
      <c r="B128" s="48" t="s">
        <v>41</v>
      </c>
      <c r="C128" s="48" t="s">
        <v>27</v>
      </c>
      <c r="D128" s="48" t="s">
        <v>182</v>
      </c>
      <c r="E128" s="48" t="s">
        <v>15</v>
      </c>
      <c r="F128" s="90">
        <f>F129</f>
        <v>545.287</v>
      </c>
      <c r="G128" s="90">
        <f>G129</f>
        <v>545.287</v>
      </c>
      <c r="H128" s="120"/>
    </row>
    <row r="129" spans="1:8" ht="37.5" outlineLevel="7">
      <c r="A129" s="47" t="s">
        <v>16</v>
      </c>
      <c r="B129" s="48" t="s">
        <v>41</v>
      </c>
      <c r="C129" s="48" t="s">
        <v>27</v>
      </c>
      <c r="D129" s="48" t="s">
        <v>182</v>
      </c>
      <c r="E129" s="48" t="s">
        <v>17</v>
      </c>
      <c r="F129" s="92">
        <v>545.287</v>
      </c>
      <c r="G129" s="121">
        <v>545.287</v>
      </c>
      <c r="H129" s="120"/>
    </row>
    <row r="130" spans="1:8" ht="37.5" outlineLevel="7">
      <c r="A130" s="47" t="s">
        <v>18</v>
      </c>
      <c r="B130" s="48" t="s">
        <v>41</v>
      </c>
      <c r="C130" s="48" t="s">
        <v>27</v>
      </c>
      <c r="D130" s="48" t="s">
        <v>182</v>
      </c>
      <c r="E130" s="48" t="s">
        <v>19</v>
      </c>
      <c r="F130" s="90">
        <f>F131</f>
        <v>37</v>
      </c>
      <c r="G130" s="90">
        <f>G131</f>
        <v>37</v>
      </c>
      <c r="H130" s="120"/>
    </row>
    <row r="131" spans="1:8" ht="38.25" customHeight="1" outlineLevel="7">
      <c r="A131" s="47" t="s">
        <v>20</v>
      </c>
      <c r="B131" s="48" t="s">
        <v>41</v>
      </c>
      <c r="C131" s="48" t="s">
        <v>27</v>
      </c>
      <c r="D131" s="48" t="s">
        <v>182</v>
      </c>
      <c r="E131" s="48" t="s">
        <v>21</v>
      </c>
      <c r="F131" s="92">
        <v>37</v>
      </c>
      <c r="G131" s="121">
        <v>37</v>
      </c>
      <c r="H131" s="120"/>
    </row>
    <row r="132" spans="1:8" ht="37.5" outlineLevel="1">
      <c r="A132" s="47" t="s">
        <v>57</v>
      </c>
      <c r="B132" s="48" t="s">
        <v>41</v>
      </c>
      <c r="C132" s="48" t="s">
        <v>58</v>
      </c>
      <c r="D132" s="48" t="s">
        <v>163</v>
      </c>
      <c r="E132" s="48" t="s">
        <v>8</v>
      </c>
      <c r="F132" s="90">
        <f aca="true" t="shared" si="6" ref="F132:G136">F133</f>
        <v>65</v>
      </c>
      <c r="G132" s="90">
        <f t="shared" si="6"/>
        <v>65</v>
      </c>
      <c r="H132" s="120"/>
    </row>
    <row r="133" spans="1:8" ht="42" customHeight="1" outlineLevel="2">
      <c r="A133" s="47" t="s">
        <v>59</v>
      </c>
      <c r="B133" s="48" t="s">
        <v>41</v>
      </c>
      <c r="C133" s="48" t="s">
        <v>60</v>
      </c>
      <c r="D133" s="48" t="s">
        <v>163</v>
      </c>
      <c r="E133" s="48" t="s">
        <v>8</v>
      </c>
      <c r="F133" s="90">
        <f t="shared" si="6"/>
        <v>65</v>
      </c>
      <c r="G133" s="90">
        <f t="shared" si="6"/>
        <v>65</v>
      </c>
      <c r="H133" s="120"/>
    </row>
    <row r="134" spans="1:8" ht="37.5" outlineLevel="4">
      <c r="A134" s="47" t="s">
        <v>178</v>
      </c>
      <c r="B134" s="48" t="s">
        <v>41</v>
      </c>
      <c r="C134" s="48" t="s">
        <v>60</v>
      </c>
      <c r="D134" s="48" t="s">
        <v>164</v>
      </c>
      <c r="E134" s="48" t="s">
        <v>8</v>
      </c>
      <c r="F134" s="90">
        <f t="shared" si="6"/>
        <v>65</v>
      </c>
      <c r="G134" s="90">
        <f t="shared" si="6"/>
        <v>65</v>
      </c>
      <c r="H134" s="120"/>
    </row>
    <row r="135" spans="1:8" ht="37.5" outlineLevel="5">
      <c r="A135" s="47" t="s">
        <v>61</v>
      </c>
      <c r="B135" s="48" t="s">
        <v>41</v>
      </c>
      <c r="C135" s="48" t="s">
        <v>60</v>
      </c>
      <c r="D135" s="48" t="s">
        <v>183</v>
      </c>
      <c r="E135" s="48" t="s">
        <v>8</v>
      </c>
      <c r="F135" s="90">
        <f t="shared" si="6"/>
        <v>65</v>
      </c>
      <c r="G135" s="90">
        <f t="shared" si="6"/>
        <v>65</v>
      </c>
      <c r="H135" s="120"/>
    </row>
    <row r="136" spans="1:8" ht="37.5" outlineLevel="6">
      <c r="A136" s="47" t="s">
        <v>18</v>
      </c>
      <c r="B136" s="48" t="s">
        <v>41</v>
      </c>
      <c r="C136" s="48" t="s">
        <v>60</v>
      </c>
      <c r="D136" s="48" t="s">
        <v>183</v>
      </c>
      <c r="E136" s="48" t="s">
        <v>19</v>
      </c>
      <c r="F136" s="90">
        <f t="shared" si="6"/>
        <v>65</v>
      </c>
      <c r="G136" s="90">
        <f t="shared" si="6"/>
        <v>65</v>
      </c>
      <c r="H136" s="120"/>
    </row>
    <row r="137" spans="1:8" ht="39" customHeight="1" outlineLevel="7">
      <c r="A137" s="47" t="s">
        <v>20</v>
      </c>
      <c r="B137" s="48" t="s">
        <v>41</v>
      </c>
      <c r="C137" s="48" t="s">
        <v>60</v>
      </c>
      <c r="D137" s="48" t="s">
        <v>183</v>
      </c>
      <c r="E137" s="48" t="s">
        <v>21</v>
      </c>
      <c r="F137" s="92">
        <v>65</v>
      </c>
      <c r="G137" s="121">
        <v>65</v>
      </c>
      <c r="H137" s="120"/>
    </row>
    <row r="138" spans="1:8" ht="15" outlineLevel="7">
      <c r="A138" s="47" t="s">
        <v>151</v>
      </c>
      <c r="B138" s="48" t="s">
        <v>41</v>
      </c>
      <c r="C138" s="48" t="s">
        <v>62</v>
      </c>
      <c r="D138" s="48" t="s">
        <v>163</v>
      </c>
      <c r="E138" s="48" t="s">
        <v>8</v>
      </c>
      <c r="F138" s="90">
        <f>F144+F149+F155+F139</f>
        <v>10866.785</v>
      </c>
      <c r="G138" s="90">
        <f>G144+G149+G155+G139</f>
        <v>10866.785</v>
      </c>
      <c r="H138" s="120"/>
    </row>
    <row r="139" spans="1:8" ht="15" outlineLevel="7">
      <c r="A139" s="47" t="s">
        <v>153</v>
      </c>
      <c r="B139" s="48" t="s">
        <v>41</v>
      </c>
      <c r="C139" s="48" t="s">
        <v>154</v>
      </c>
      <c r="D139" s="48" t="s">
        <v>163</v>
      </c>
      <c r="E139" s="48" t="s">
        <v>8</v>
      </c>
      <c r="F139" s="90">
        <f>F140</f>
        <v>275.285</v>
      </c>
      <c r="G139" s="90">
        <f>G140</f>
        <v>275.285</v>
      </c>
      <c r="H139" s="120"/>
    </row>
    <row r="140" spans="1:8" ht="37.5" outlineLevel="7">
      <c r="A140" s="47" t="s">
        <v>178</v>
      </c>
      <c r="B140" s="48" t="s">
        <v>41</v>
      </c>
      <c r="C140" s="48" t="s">
        <v>154</v>
      </c>
      <c r="D140" s="48" t="s">
        <v>164</v>
      </c>
      <c r="E140" s="48" t="s">
        <v>8</v>
      </c>
      <c r="F140" s="90">
        <f aca="true" t="shared" si="7" ref="F140:G142">F141</f>
        <v>275.285</v>
      </c>
      <c r="G140" s="90">
        <f t="shared" si="7"/>
        <v>275.285</v>
      </c>
      <c r="H140" s="120"/>
    </row>
    <row r="141" spans="1:8" ht="149.25" customHeight="1" outlineLevel="7">
      <c r="A141" s="21" t="s">
        <v>529</v>
      </c>
      <c r="B141" s="48" t="s">
        <v>41</v>
      </c>
      <c r="C141" s="48" t="s">
        <v>154</v>
      </c>
      <c r="D141" s="48" t="s">
        <v>184</v>
      </c>
      <c r="E141" s="48" t="s">
        <v>8</v>
      </c>
      <c r="F141" s="90">
        <f t="shared" si="7"/>
        <v>275.285</v>
      </c>
      <c r="G141" s="90">
        <f t="shared" si="7"/>
        <v>275.285</v>
      </c>
      <c r="H141" s="120"/>
    </row>
    <row r="142" spans="1:8" ht="37.5" outlineLevel="7">
      <c r="A142" s="47" t="s">
        <v>18</v>
      </c>
      <c r="B142" s="48" t="s">
        <v>41</v>
      </c>
      <c r="C142" s="48" t="s">
        <v>154</v>
      </c>
      <c r="D142" s="48" t="s">
        <v>184</v>
      </c>
      <c r="E142" s="48" t="s">
        <v>19</v>
      </c>
      <c r="F142" s="90">
        <f t="shared" si="7"/>
        <v>275.285</v>
      </c>
      <c r="G142" s="90">
        <f t="shared" si="7"/>
        <v>275.285</v>
      </c>
      <c r="H142" s="120"/>
    </row>
    <row r="143" spans="1:8" ht="39" customHeight="1" outlineLevel="7">
      <c r="A143" s="47" t="s">
        <v>20</v>
      </c>
      <c r="B143" s="48" t="s">
        <v>41</v>
      </c>
      <c r="C143" s="48" t="s">
        <v>154</v>
      </c>
      <c r="D143" s="48" t="s">
        <v>184</v>
      </c>
      <c r="E143" s="48" t="s">
        <v>21</v>
      </c>
      <c r="F143" s="90">
        <v>275.285</v>
      </c>
      <c r="G143" s="121">
        <v>275.285</v>
      </c>
      <c r="H143" s="120"/>
    </row>
    <row r="144" spans="1:8" ht="15" outlineLevel="2">
      <c r="A144" s="47" t="s">
        <v>63</v>
      </c>
      <c r="B144" s="48" t="s">
        <v>41</v>
      </c>
      <c r="C144" s="48" t="s">
        <v>64</v>
      </c>
      <c r="D144" s="48" t="s">
        <v>163</v>
      </c>
      <c r="E144" s="48" t="s">
        <v>8</v>
      </c>
      <c r="F144" s="90">
        <f aca="true" t="shared" si="8" ref="F144:G147">F145</f>
        <v>897.5</v>
      </c>
      <c r="G144" s="90">
        <f t="shared" si="8"/>
        <v>897.5</v>
      </c>
      <c r="H144" s="120"/>
    </row>
    <row r="145" spans="1:8" ht="37.5" customHeight="1" outlineLevel="3">
      <c r="A145" s="47" t="s">
        <v>378</v>
      </c>
      <c r="B145" s="48" t="s">
        <v>41</v>
      </c>
      <c r="C145" s="48" t="s">
        <v>64</v>
      </c>
      <c r="D145" s="48" t="s">
        <v>170</v>
      </c>
      <c r="E145" s="48" t="s">
        <v>8</v>
      </c>
      <c r="F145" s="90">
        <f>F146</f>
        <v>897.5</v>
      </c>
      <c r="G145" s="90">
        <f>G146</f>
        <v>897.5</v>
      </c>
      <c r="H145" s="120"/>
    </row>
    <row r="146" spans="1:8" ht="37.5" outlineLevel="5">
      <c r="A146" s="54" t="s">
        <v>186</v>
      </c>
      <c r="B146" s="48" t="s">
        <v>41</v>
      </c>
      <c r="C146" s="48" t="s">
        <v>64</v>
      </c>
      <c r="D146" s="48" t="s">
        <v>185</v>
      </c>
      <c r="E146" s="48" t="s">
        <v>8</v>
      </c>
      <c r="F146" s="90">
        <f t="shared" si="8"/>
        <v>897.5</v>
      </c>
      <c r="G146" s="90">
        <f t="shared" si="8"/>
        <v>897.5</v>
      </c>
      <c r="H146" s="120"/>
    </row>
    <row r="147" spans="1:8" ht="15" outlineLevel="6">
      <c r="A147" s="47" t="s">
        <v>22</v>
      </c>
      <c r="B147" s="48" t="s">
        <v>41</v>
      </c>
      <c r="C147" s="48" t="s">
        <v>64</v>
      </c>
      <c r="D147" s="48" t="s">
        <v>185</v>
      </c>
      <c r="E147" s="48" t="s">
        <v>23</v>
      </c>
      <c r="F147" s="90">
        <f t="shared" si="8"/>
        <v>897.5</v>
      </c>
      <c r="G147" s="90">
        <f t="shared" si="8"/>
        <v>897.5</v>
      </c>
      <c r="H147" s="120"/>
    </row>
    <row r="148" spans="1:8" ht="56.25" outlineLevel="7">
      <c r="A148" s="47" t="s">
        <v>65</v>
      </c>
      <c r="B148" s="48" t="s">
        <v>41</v>
      </c>
      <c r="C148" s="48" t="s">
        <v>64</v>
      </c>
      <c r="D148" s="48" t="s">
        <v>185</v>
      </c>
      <c r="E148" s="48" t="s">
        <v>66</v>
      </c>
      <c r="F148" s="92">
        <v>897.5</v>
      </c>
      <c r="G148" s="121">
        <v>897.5</v>
      </c>
      <c r="H148" s="120"/>
    </row>
    <row r="149" spans="1:8" ht="15" outlineLevel="7">
      <c r="A149" s="47" t="s">
        <v>67</v>
      </c>
      <c r="B149" s="48" t="s">
        <v>41</v>
      </c>
      <c r="C149" s="48" t="s">
        <v>68</v>
      </c>
      <c r="D149" s="48" t="s">
        <v>163</v>
      </c>
      <c r="E149" s="48" t="s">
        <v>8</v>
      </c>
      <c r="F149" s="90">
        <f aca="true" t="shared" si="9" ref="F149:G153">F150</f>
        <v>8009</v>
      </c>
      <c r="G149" s="90">
        <f t="shared" si="9"/>
        <v>8009</v>
      </c>
      <c r="H149" s="120"/>
    </row>
    <row r="150" spans="1:8" ht="55.5" customHeight="1" outlineLevel="7">
      <c r="A150" s="47" t="s">
        <v>382</v>
      </c>
      <c r="B150" s="48" t="s">
        <v>41</v>
      </c>
      <c r="C150" s="48" t="s">
        <v>68</v>
      </c>
      <c r="D150" s="48" t="s">
        <v>187</v>
      </c>
      <c r="E150" s="48" t="s">
        <v>8</v>
      </c>
      <c r="F150" s="90">
        <f t="shared" si="9"/>
        <v>8009</v>
      </c>
      <c r="G150" s="90">
        <f t="shared" si="9"/>
        <v>8009</v>
      </c>
      <c r="H150" s="120"/>
    </row>
    <row r="151" spans="1:8" ht="36.75" customHeight="1" outlineLevel="7">
      <c r="A151" s="47" t="s">
        <v>384</v>
      </c>
      <c r="B151" s="48" t="s">
        <v>41</v>
      </c>
      <c r="C151" s="48" t="s">
        <v>68</v>
      </c>
      <c r="D151" s="48" t="s">
        <v>188</v>
      </c>
      <c r="E151" s="48" t="s">
        <v>8</v>
      </c>
      <c r="F151" s="90">
        <f>F152</f>
        <v>8009</v>
      </c>
      <c r="G151" s="90">
        <f>G152</f>
        <v>8009</v>
      </c>
      <c r="H151" s="120"/>
    </row>
    <row r="152" spans="1:8" ht="54.75" customHeight="1" outlineLevel="7">
      <c r="A152" s="47" t="s">
        <v>69</v>
      </c>
      <c r="B152" s="48" t="s">
        <v>41</v>
      </c>
      <c r="C152" s="48" t="s">
        <v>68</v>
      </c>
      <c r="D152" s="48" t="s">
        <v>189</v>
      </c>
      <c r="E152" s="48" t="s">
        <v>8</v>
      </c>
      <c r="F152" s="90">
        <f t="shared" si="9"/>
        <v>8009</v>
      </c>
      <c r="G152" s="90">
        <f t="shared" si="9"/>
        <v>8009</v>
      </c>
      <c r="H152" s="120"/>
    </row>
    <row r="153" spans="1:8" ht="37.5" outlineLevel="7">
      <c r="A153" s="47" t="s">
        <v>18</v>
      </c>
      <c r="B153" s="48" t="s">
        <v>41</v>
      </c>
      <c r="C153" s="48" t="s">
        <v>68</v>
      </c>
      <c r="D153" s="48" t="s">
        <v>189</v>
      </c>
      <c r="E153" s="48" t="s">
        <v>19</v>
      </c>
      <c r="F153" s="90">
        <f t="shared" si="9"/>
        <v>8009</v>
      </c>
      <c r="G153" s="90">
        <f t="shared" si="9"/>
        <v>8009</v>
      </c>
      <c r="H153" s="120"/>
    </row>
    <row r="154" spans="1:8" ht="38.25" customHeight="1" outlineLevel="7">
      <c r="A154" s="47" t="s">
        <v>20</v>
      </c>
      <c r="B154" s="48" t="s">
        <v>41</v>
      </c>
      <c r="C154" s="48" t="s">
        <v>68</v>
      </c>
      <c r="D154" s="48" t="s">
        <v>189</v>
      </c>
      <c r="E154" s="48" t="s">
        <v>21</v>
      </c>
      <c r="F154" s="92">
        <v>8009</v>
      </c>
      <c r="G154" s="121">
        <v>8009</v>
      </c>
      <c r="H154" s="120"/>
    </row>
    <row r="155" spans="1:8" ht="21" customHeight="1" outlineLevel="2">
      <c r="A155" s="47" t="s">
        <v>71</v>
      </c>
      <c r="B155" s="48" t="s">
        <v>41</v>
      </c>
      <c r="C155" s="48" t="s">
        <v>72</v>
      </c>
      <c r="D155" s="48" t="s">
        <v>163</v>
      </c>
      <c r="E155" s="48" t="s">
        <v>8</v>
      </c>
      <c r="F155" s="90">
        <f>F156</f>
        <v>1685</v>
      </c>
      <c r="G155" s="90">
        <f>G156</f>
        <v>1685</v>
      </c>
      <c r="H155" s="120"/>
    </row>
    <row r="156" spans="1:8" ht="41.25" customHeight="1" outlineLevel="3">
      <c r="A156" s="47" t="s">
        <v>423</v>
      </c>
      <c r="B156" s="48" t="s">
        <v>41</v>
      </c>
      <c r="C156" s="48" t="s">
        <v>72</v>
      </c>
      <c r="D156" s="48" t="s">
        <v>170</v>
      </c>
      <c r="E156" s="48" t="s">
        <v>8</v>
      </c>
      <c r="F156" s="90">
        <f>F157+F161</f>
        <v>1685</v>
      </c>
      <c r="G156" s="90">
        <f>G157+G161</f>
        <v>1685</v>
      </c>
      <c r="H156" s="120"/>
    </row>
    <row r="157" spans="1:8" ht="56.25" outlineLevel="3">
      <c r="A157" s="47" t="s">
        <v>534</v>
      </c>
      <c r="B157" s="48" t="s">
        <v>41</v>
      </c>
      <c r="C157" s="48" t="s">
        <v>72</v>
      </c>
      <c r="D157" s="48" t="s">
        <v>535</v>
      </c>
      <c r="E157" s="48" t="s">
        <v>8</v>
      </c>
      <c r="F157" s="90">
        <f aca="true" t="shared" si="10" ref="F157:G159">F158</f>
        <v>250</v>
      </c>
      <c r="G157" s="90">
        <f t="shared" si="10"/>
        <v>250</v>
      </c>
      <c r="H157" s="120"/>
    </row>
    <row r="158" spans="1:8" ht="37.5" outlineLevel="3">
      <c r="A158" s="47" t="s">
        <v>536</v>
      </c>
      <c r="B158" s="48" t="s">
        <v>41</v>
      </c>
      <c r="C158" s="48" t="s">
        <v>72</v>
      </c>
      <c r="D158" s="48" t="s">
        <v>537</v>
      </c>
      <c r="E158" s="48" t="s">
        <v>8</v>
      </c>
      <c r="F158" s="90">
        <f t="shared" si="10"/>
        <v>250</v>
      </c>
      <c r="G158" s="90">
        <f t="shared" si="10"/>
        <v>250</v>
      </c>
      <c r="H158" s="120"/>
    </row>
    <row r="159" spans="1:8" ht="15" outlineLevel="3">
      <c r="A159" s="47" t="s">
        <v>22</v>
      </c>
      <c r="B159" s="48" t="s">
        <v>41</v>
      </c>
      <c r="C159" s="48" t="s">
        <v>72</v>
      </c>
      <c r="D159" s="48" t="s">
        <v>537</v>
      </c>
      <c r="E159" s="48" t="s">
        <v>23</v>
      </c>
      <c r="F159" s="90">
        <f t="shared" si="10"/>
        <v>250</v>
      </c>
      <c r="G159" s="90">
        <f t="shared" si="10"/>
        <v>250</v>
      </c>
      <c r="H159" s="120"/>
    </row>
    <row r="160" spans="1:8" ht="56.25" outlineLevel="3">
      <c r="A160" s="47" t="s">
        <v>65</v>
      </c>
      <c r="B160" s="48" t="s">
        <v>41</v>
      </c>
      <c r="C160" s="48" t="s">
        <v>72</v>
      </c>
      <c r="D160" s="48" t="s">
        <v>537</v>
      </c>
      <c r="E160" s="48" t="s">
        <v>66</v>
      </c>
      <c r="F160" s="92">
        <v>250</v>
      </c>
      <c r="G160" s="121">
        <v>250</v>
      </c>
      <c r="H160" s="120"/>
    </row>
    <row r="161" spans="1:8" ht="55.5" customHeight="1" outlineLevel="3">
      <c r="A161" s="47" t="s">
        <v>538</v>
      </c>
      <c r="B161" s="48" t="s">
        <v>41</v>
      </c>
      <c r="C161" s="48" t="s">
        <v>72</v>
      </c>
      <c r="D161" s="48" t="s">
        <v>306</v>
      </c>
      <c r="E161" s="48" t="s">
        <v>8</v>
      </c>
      <c r="F161" s="92">
        <f>F165+F162</f>
        <v>1435</v>
      </c>
      <c r="G161" s="92">
        <f>G165+G162</f>
        <v>1435</v>
      </c>
      <c r="H161" s="120"/>
    </row>
    <row r="162" spans="1:8" ht="37.5" outlineLevel="3">
      <c r="A162" s="47" t="s">
        <v>333</v>
      </c>
      <c r="B162" s="48" t="s">
        <v>41</v>
      </c>
      <c r="C162" s="48" t="s">
        <v>72</v>
      </c>
      <c r="D162" s="48" t="s">
        <v>334</v>
      </c>
      <c r="E162" s="48" t="s">
        <v>8</v>
      </c>
      <c r="F162" s="92">
        <f>F163</f>
        <v>35</v>
      </c>
      <c r="G162" s="92">
        <f>G163</f>
        <v>35</v>
      </c>
      <c r="H162" s="120"/>
    </row>
    <row r="163" spans="1:8" ht="37.5" outlineLevel="3">
      <c r="A163" s="47" t="s">
        <v>18</v>
      </c>
      <c r="B163" s="48" t="s">
        <v>41</v>
      </c>
      <c r="C163" s="48" t="s">
        <v>72</v>
      </c>
      <c r="D163" s="48" t="s">
        <v>334</v>
      </c>
      <c r="E163" s="48" t="s">
        <v>19</v>
      </c>
      <c r="F163" s="92">
        <f>F164</f>
        <v>35</v>
      </c>
      <c r="G163" s="92">
        <f>G164</f>
        <v>35</v>
      </c>
      <c r="H163" s="120"/>
    </row>
    <row r="164" spans="1:8" ht="37.5" customHeight="1" outlineLevel="3">
      <c r="A164" s="47" t="s">
        <v>20</v>
      </c>
      <c r="B164" s="48" t="s">
        <v>41</v>
      </c>
      <c r="C164" s="48" t="s">
        <v>72</v>
      </c>
      <c r="D164" s="48" t="s">
        <v>334</v>
      </c>
      <c r="E164" s="48" t="s">
        <v>21</v>
      </c>
      <c r="F164" s="92">
        <v>35</v>
      </c>
      <c r="G164" s="92">
        <v>35</v>
      </c>
      <c r="H164" s="120"/>
    </row>
    <row r="165" spans="1:8" ht="15" outlineLevel="5">
      <c r="A165" s="47" t="s">
        <v>73</v>
      </c>
      <c r="B165" s="48" t="s">
        <v>41</v>
      </c>
      <c r="C165" s="48" t="s">
        <v>72</v>
      </c>
      <c r="D165" s="48" t="s">
        <v>190</v>
      </c>
      <c r="E165" s="48" t="s">
        <v>8</v>
      </c>
      <c r="F165" s="90">
        <f>F166</f>
        <v>1400</v>
      </c>
      <c r="G165" s="90">
        <f>G166</f>
        <v>1400</v>
      </c>
      <c r="H165" s="120"/>
    </row>
    <row r="166" spans="1:8" ht="37.5" outlineLevel="6">
      <c r="A166" s="47" t="s">
        <v>18</v>
      </c>
      <c r="B166" s="48" t="s">
        <v>41</v>
      </c>
      <c r="C166" s="48" t="s">
        <v>72</v>
      </c>
      <c r="D166" s="48" t="s">
        <v>190</v>
      </c>
      <c r="E166" s="48" t="s">
        <v>19</v>
      </c>
      <c r="F166" s="90">
        <f>F167</f>
        <v>1400</v>
      </c>
      <c r="G166" s="90">
        <f>G167</f>
        <v>1400</v>
      </c>
      <c r="H166" s="120"/>
    </row>
    <row r="167" spans="1:8" ht="38.25" customHeight="1" outlineLevel="7">
      <c r="A167" s="47" t="s">
        <v>20</v>
      </c>
      <c r="B167" s="48" t="s">
        <v>41</v>
      </c>
      <c r="C167" s="48" t="s">
        <v>72</v>
      </c>
      <c r="D167" s="48" t="s">
        <v>190</v>
      </c>
      <c r="E167" s="48" t="s">
        <v>21</v>
      </c>
      <c r="F167" s="92">
        <v>1400</v>
      </c>
      <c r="G167" s="121">
        <v>1400</v>
      </c>
      <c r="H167" s="120"/>
    </row>
    <row r="168" spans="1:8" ht="15" outlineLevel="1">
      <c r="A168" s="47" t="s">
        <v>74</v>
      </c>
      <c r="B168" s="48" t="s">
        <v>41</v>
      </c>
      <c r="C168" s="48" t="s">
        <v>75</v>
      </c>
      <c r="D168" s="48" t="s">
        <v>163</v>
      </c>
      <c r="E168" s="48" t="s">
        <v>8</v>
      </c>
      <c r="F168" s="94">
        <f>F169+F175+F184</f>
        <v>3300</v>
      </c>
      <c r="G168" s="94">
        <f>G169+G175+G184</f>
        <v>3300</v>
      </c>
      <c r="H168" s="120"/>
    </row>
    <row r="169" spans="1:8" ht="15" outlineLevel="1">
      <c r="A169" s="47" t="s">
        <v>76</v>
      </c>
      <c r="B169" s="48" t="s">
        <v>41</v>
      </c>
      <c r="C169" s="48" t="s">
        <v>77</v>
      </c>
      <c r="D169" s="48" t="s">
        <v>163</v>
      </c>
      <c r="E169" s="48" t="s">
        <v>8</v>
      </c>
      <c r="F169" s="90">
        <f aca="true" t="shared" si="11" ref="F169:G173">F170</f>
        <v>1000</v>
      </c>
      <c r="G169" s="90">
        <f t="shared" si="11"/>
        <v>1000</v>
      </c>
      <c r="H169" s="120"/>
    </row>
    <row r="170" spans="1:8" ht="57" customHeight="1" outlineLevel="1">
      <c r="A170" s="47" t="s">
        <v>382</v>
      </c>
      <c r="B170" s="48" t="s">
        <v>41</v>
      </c>
      <c r="C170" s="48" t="s">
        <v>77</v>
      </c>
      <c r="D170" s="48" t="s">
        <v>187</v>
      </c>
      <c r="E170" s="48" t="s">
        <v>8</v>
      </c>
      <c r="F170" s="90">
        <f t="shared" si="11"/>
        <v>1000</v>
      </c>
      <c r="G170" s="90">
        <f t="shared" si="11"/>
        <v>1000</v>
      </c>
      <c r="H170" s="120"/>
    </row>
    <row r="171" spans="1:8" ht="56.25" outlineLevel="1">
      <c r="A171" s="47" t="s">
        <v>383</v>
      </c>
      <c r="B171" s="48" t="s">
        <v>41</v>
      </c>
      <c r="C171" s="48" t="s">
        <v>77</v>
      </c>
      <c r="D171" s="48" t="s">
        <v>191</v>
      </c>
      <c r="E171" s="48" t="s">
        <v>8</v>
      </c>
      <c r="F171" s="90">
        <f t="shared" si="11"/>
        <v>1000</v>
      </c>
      <c r="G171" s="90">
        <f t="shared" si="11"/>
        <v>1000</v>
      </c>
      <c r="H171" s="120"/>
    </row>
    <row r="172" spans="1:8" ht="73.5" customHeight="1" outlineLevel="1">
      <c r="A172" s="55" t="s">
        <v>78</v>
      </c>
      <c r="B172" s="48" t="s">
        <v>41</v>
      </c>
      <c r="C172" s="48" t="s">
        <v>77</v>
      </c>
      <c r="D172" s="48" t="s">
        <v>192</v>
      </c>
      <c r="E172" s="48" t="s">
        <v>8</v>
      </c>
      <c r="F172" s="90">
        <f t="shared" si="11"/>
        <v>1000</v>
      </c>
      <c r="G172" s="90">
        <f t="shared" si="11"/>
        <v>1000</v>
      </c>
      <c r="H172" s="120"/>
    </row>
    <row r="173" spans="1:8" ht="37.5" outlineLevel="1">
      <c r="A173" s="47" t="s">
        <v>18</v>
      </c>
      <c r="B173" s="48" t="s">
        <v>41</v>
      </c>
      <c r="C173" s="48" t="s">
        <v>77</v>
      </c>
      <c r="D173" s="48" t="s">
        <v>192</v>
      </c>
      <c r="E173" s="48" t="s">
        <v>19</v>
      </c>
      <c r="F173" s="90">
        <f t="shared" si="11"/>
        <v>1000</v>
      </c>
      <c r="G173" s="90">
        <f t="shared" si="11"/>
        <v>1000</v>
      </c>
      <c r="H173" s="120"/>
    </row>
    <row r="174" spans="1:8" ht="36.75" customHeight="1" outlineLevel="1">
      <c r="A174" s="47" t="s">
        <v>20</v>
      </c>
      <c r="B174" s="48" t="s">
        <v>41</v>
      </c>
      <c r="C174" s="48" t="s">
        <v>77</v>
      </c>
      <c r="D174" s="48" t="s">
        <v>192</v>
      </c>
      <c r="E174" s="48" t="s">
        <v>21</v>
      </c>
      <c r="F174" s="92">
        <v>1000</v>
      </c>
      <c r="G174" s="121">
        <v>1000</v>
      </c>
      <c r="H174" s="120"/>
    </row>
    <row r="175" spans="1:8" ht="15" outlineLevel="1">
      <c r="A175" s="47" t="s">
        <v>79</v>
      </c>
      <c r="B175" s="48" t="s">
        <v>41</v>
      </c>
      <c r="C175" s="48" t="s">
        <v>80</v>
      </c>
      <c r="D175" s="48" t="s">
        <v>163</v>
      </c>
      <c r="E175" s="48" t="s">
        <v>8</v>
      </c>
      <c r="F175" s="90">
        <f aca="true" t="shared" si="12" ref="F175:G179">F176</f>
        <v>2050</v>
      </c>
      <c r="G175" s="90">
        <f t="shared" si="12"/>
        <v>2050</v>
      </c>
      <c r="H175" s="120"/>
    </row>
    <row r="176" spans="1:8" ht="53.25" customHeight="1" outlineLevel="1">
      <c r="A176" s="47" t="s">
        <v>382</v>
      </c>
      <c r="B176" s="48" t="s">
        <v>41</v>
      </c>
      <c r="C176" s="48" t="s">
        <v>80</v>
      </c>
      <c r="D176" s="48" t="s">
        <v>187</v>
      </c>
      <c r="E176" s="48" t="s">
        <v>8</v>
      </c>
      <c r="F176" s="90">
        <f t="shared" si="12"/>
        <v>2050</v>
      </c>
      <c r="G176" s="90">
        <f t="shared" si="12"/>
        <v>2050</v>
      </c>
      <c r="H176" s="120"/>
    </row>
    <row r="177" spans="1:8" ht="56.25" outlineLevel="1">
      <c r="A177" s="47" t="s">
        <v>383</v>
      </c>
      <c r="B177" s="48" t="s">
        <v>41</v>
      </c>
      <c r="C177" s="48" t="s">
        <v>80</v>
      </c>
      <c r="D177" s="48" t="s">
        <v>191</v>
      </c>
      <c r="E177" s="48" t="s">
        <v>8</v>
      </c>
      <c r="F177" s="90">
        <f>F178+F181</f>
        <v>2050</v>
      </c>
      <c r="G177" s="90">
        <f>G178+G181</f>
        <v>2050</v>
      </c>
      <c r="H177" s="120"/>
    </row>
    <row r="178" spans="1:8" ht="72" customHeight="1" outlineLevel="1">
      <c r="A178" s="55" t="s">
        <v>81</v>
      </c>
      <c r="B178" s="48" t="s">
        <v>41</v>
      </c>
      <c r="C178" s="48" t="s">
        <v>80</v>
      </c>
      <c r="D178" s="48" t="s">
        <v>193</v>
      </c>
      <c r="E178" s="48" t="s">
        <v>8</v>
      </c>
      <c r="F178" s="90">
        <f t="shared" si="12"/>
        <v>1000</v>
      </c>
      <c r="G178" s="90">
        <f t="shared" si="12"/>
        <v>1000</v>
      </c>
      <c r="H178" s="120"/>
    </row>
    <row r="179" spans="1:8" ht="37.5" outlineLevel="1">
      <c r="A179" s="47" t="s">
        <v>18</v>
      </c>
      <c r="B179" s="48" t="s">
        <v>41</v>
      </c>
      <c r="C179" s="48" t="s">
        <v>80</v>
      </c>
      <c r="D179" s="48" t="s">
        <v>193</v>
      </c>
      <c r="E179" s="48" t="s">
        <v>19</v>
      </c>
      <c r="F179" s="90">
        <f t="shared" si="12"/>
        <v>1000</v>
      </c>
      <c r="G179" s="90">
        <f t="shared" si="12"/>
        <v>1000</v>
      </c>
      <c r="H179" s="120"/>
    </row>
    <row r="180" spans="1:8" ht="37.5" customHeight="1" outlineLevel="1">
      <c r="A180" s="47" t="s">
        <v>20</v>
      </c>
      <c r="B180" s="48" t="s">
        <v>41</v>
      </c>
      <c r="C180" s="48" t="s">
        <v>80</v>
      </c>
      <c r="D180" s="48" t="s">
        <v>193</v>
      </c>
      <c r="E180" s="48" t="s">
        <v>21</v>
      </c>
      <c r="F180" s="92">
        <v>1000</v>
      </c>
      <c r="G180" s="121">
        <v>1000</v>
      </c>
      <c r="H180" s="120"/>
    </row>
    <row r="181" spans="1:8" ht="56.25" outlineLevel="1">
      <c r="A181" s="47" t="s">
        <v>395</v>
      </c>
      <c r="B181" s="48" t="s">
        <v>41</v>
      </c>
      <c r="C181" s="48" t="s">
        <v>80</v>
      </c>
      <c r="D181" s="48" t="s">
        <v>396</v>
      </c>
      <c r="E181" s="48" t="s">
        <v>8</v>
      </c>
      <c r="F181" s="92">
        <f>F182</f>
        <v>1050</v>
      </c>
      <c r="G181" s="92">
        <f>G182</f>
        <v>1050</v>
      </c>
      <c r="H181" s="120"/>
    </row>
    <row r="182" spans="1:8" ht="15" outlineLevel="1">
      <c r="A182" s="47" t="s">
        <v>22</v>
      </c>
      <c r="B182" s="48" t="s">
        <v>41</v>
      </c>
      <c r="C182" s="48" t="s">
        <v>80</v>
      </c>
      <c r="D182" s="48" t="s">
        <v>396</v>
      </c>
      <c r="E182" s="48" t="s">
        <v>23</v>
      </c>
      <c r="F182" s="92">
        <f>F183</f>
        <v>1050</v>
      </c>
      <c r="G182" s="92">
        <f>G183</f>
        <v>1050</v>
      </c>
      <c r="H182" s="120"/>
    </row>
    <row r="183" spans="1:8" ht="56.25" outlineLevel="1">
      <c r="A183" s="47" t="s">
        <v>65</v>
      </c>
      <c r="B183" s="48" t="s">
        <v>41</v>
      </c>
      <c r="C183" s="48" t="s">
        <v>80</v>
      </c>
      <c r="D183" s="48" t="s">
        <v>396</v>
      </c>
      <c r="E183" s="48" t="s">
        <v>66</v>
      </c>
      <c r="F183" s="92">
        <v>1050</v>
      </c>
      <c r="G183" s="92">
        <v>1050</v>
      </c>
      <c r="H183" s="120"/>
    </row>
    <row r="184" spans="1:8" ht="15" outlineLevel="1">
      <c r="A184" s="47" t="s">
        <v>82</v>
      </c>
      <c r="B184" s="48" t="s">
        <v>41</v>
      </c>
      <c r="C184" s="48" t="s">
        <v>83</v>
      </c>
      <c r="D184" s="48" t="s">
        <v>163</v>
      </c>
      <c r="E184" s="48" t="s">
        <v>8</v>
      </c>
      <c r="F184" s="90">
        <f aca="true" t="shared" si="13" ref="F184:G187">F185</f>
        <v>250</v>
      </c>
      <c r="G184" s="90">
        <f t="shared" si="13"/>
        <v>250</v>
      </c>
      <c r="H184" s="120"/>
    </row>
    <row r="185" spans="1:8" ht="55.5" customHeight="1" outlineLevel="1">
      <c r="A185" s="47" t="s">
        <v>382</v>
      </c>
      <c r="B185" s="48" t="s">
        <v>41</v>
      </c>
      <c r="C185" s="48" t="s">
        <v>83</v>
      </c>
      <c r="D185" s="48" t="s">
        <v>187</v>
      </c>
      <c r="E185" s="48" t="s">
        <v>8</v>
      </c>
      <c r="F185" s="90">
        <f t="shared" si="13"/>
        <v>250</v>
      </c>
      <c r="G185" s="90">
        <f t="shared" si="13"/>
        <v>250</v>
      </c>
      <c r="H185" s="120"/>
    </row>
    <row r="186" spans="1:8" ht="37.5" outlineLevel="1">
      <c r="A186" s="55" t="s">
        <v>84</v>
      </c>
      <c r="B186" s="48" t="s">
        <v>41</v>
      </c>
      <c r="C186" s="48" t="s">
        <v>83</v>
      </c>
      <c r="D186" s="48" t="s">
        <v>194</v>
      </c>
      <c r="E186" s="48" t="s">
        <v>8</v>
      </c>
      <c r="F186" s="90">
        <f t="shared" si="13"/>
        <v>250</v>
      </c>
      <c r="G186" s="90">
        <f t="shared" si="13"/>
        <v>250</v>
      </c>
      <c r="H186" s="120"/>
    </row>
    <row r="187" spans="1:8" ht="37.5" outlineLevel="1">
      <c r="A187" s="47" t="s">
        <v>18</v>
      </c>
      <c r="B187" s="48" t="s">
        <v>41</v>
      </c>
      <c r="C187" s="48" t="s">
        <v>83</v>
      </c>
      <c r="D187" s="48" t="s">
        <v>194</v>
      </c>
      <c r="E187" s="48" t="s">
        <v>19</v>
      </c>
      <c r="F187" s="90">
        <f t="shared" si="13"/>
        <v>250</v>
      </c>
      <c r="G187" s="90">
        <f t="shared" si="13"/>
        <v>250</v>
      </c>
      <c r="H187" s="120"/>
    </row>
    <row r="188" spans="1:8" ht="38.25" customHeight="1" outlineLevel="1">
      <c r="A188" s="47" t="s">
        <v>20</v>
      </c>
      <c r="B188" s="48" t="s">
        <v>41</v>
      </c>
      <c r="C188" s="48" t="s">
        <v>83</v>
      </c>
      <c r="D188" s="48" t="s">
        <v>194</v>
      </c>
      <c r="E188" s="48" t="s">
        <v>21</v>
      </c>
      <c r="F188" s="92">
        <v>250</v>
      </c>
      <c r="G188" s="121">
        <v>250</v>
      </c>
      <c r="H188" s="120"/>
    </row>
    <row r="189" spans="1:8" ht="15" outlineLevel="1">
      <c r="A189" s="47" t="s">
        <v>85</v>
      </c>
      <c r="B189" s="48" t="s">
        <v>41</v>
      </c>
      <c r="C189" s="48" t="s">
        <v>86</v>
      </c>
      <c r="D189" s="48" t="s">
        <v>163</v>
      </c>
      <c r="E189" s="48" t="s">
        <v>8</v>
      </c>
      <c r="F189" s="90">
        <f>F190</f>
        <v>175</v>
      </c>
      <c r="G189" s="90">
        <f>G190</f>
        <v>175</v>
      </c>
      <c r="H189" s="120"/>
    </row>
    <row r="190" spans="1:8" ht="19.5" customHeight="1" outlineLevel="2">
      <c r="A190" s="47" t="s">
        <v>87</v>
      </c>
      <c r="B190" s="48" t="s">
        <v>41</v>
      </c>
      <c r="C190" s="48" t="s">
        <v>88</v>
      </c>
      <c r="D190" s="48" t="s">
        <v>163</v>
      </c>
      <c r="E190" s="48" t="s">
        <v>8</v>
      </c>
      <c r="F190" s="90">
        <f>F191</f>
        <v>175</v>
      </c>
      <c r="G190" s="90">
        <f>G191</f>
        <v>175</v>
      </c>
      <c r="H190" s="120"/>
    </row>
    <row r="191" spans="1:8" ht="37.5" customHeight="1" outlineLevel="3">
      <c r="A191" s="47" t="s">
        <v>425</v>
      </c>
      <c r="B191" s="48" t="s">
        <v>41</v>
      </c>
      <c r="C191" s="48" t="s">
        <v>88</v>
      </c>
      <c r="D191" s="48" t="s">
        <v>195</v>
      </c>
      <c r="E191" s="48" t="s">
        <v>8</v>
      </c>
      <c r="F191" s="90">
        <f>F192+F196+F199</f>
        <v>175</v>
      </c>
      <c r="G191" s="90">
        <f>G192+G196+G199</f>
        <v>175</v>
      </c>
      <c r="H191" s="120"/>
    </row>
    <row r="192" spans="1:8" ht="56.25" customHeight="1" outlineLevel="3">
      <c r="A192" s="47" t="s">
        <v>539</v>
      </c>
      <c r="B192" s="48" t="s">
        <v>41</v>
      </c>
      <c r="C192" s="48" t="s">
        <v>88</v>
      </c>
      <c r="D192" s="48" t="s">
        <v>364</v>
      </c>
      <c r="E192" s="48" t="s">
        <v>8</v>
      </c>
      <c r="F192" s="90">
        <f aca="true" t="shared" si="14" ref="F192:G194">F193</f>
        <v>100</v>
      </c>
      <c r="G192" s="90">
        <f t="shared" si="14"/>
        <v>100</v>
      </c>
      <c r="H192" s="120"/>
    </row>
    <row r="193" spans="1:8" ht="37.5" outlineLevel="3">
      <c r="A193" s="47" t="s">
        <v>365</v>
      </c>
      <c r="B193" s="48" t="s">
        <v>41</v>
      </c>
      <c r="C193" s="48" t="s">
        <v>88</v>
      </c>
      <c r="D193" s="48" t="s">
        <v>366</v>
      </c>
      <c r="E193" s="48" t="s">
        <v>8</v>
      </c>
      <c r="F193" s="90">
        <f t="shared" si="14"/>
        <v>100</v>
      </c>
      <c r="G193" s="90">
        <f t="shared" si="14"/>
        <v>100</v>
      </c>
      <c r="H193" s="120"/>
    </row>
    <row r="194" spans="1:8" ht="37.5" outlineLevel="3">
      <c r="A194" s="47" t="s">
        <v>18</v>
      </c>
      <c r="B194" s="48" t="s">
        <v>41</v>
      </c>
      <c r="C194" s="48" t="s">
        <v>88</v>
      </c>
      <c r="D194" s="48" t="s">
        <v>366</v>
      </c>
      <c r="E194" s="48" t="s">
        <v>19</v>
      </c>
      <c r="F194" s="90">
        <f t="shared" si="14"/>
        <v>100</v>
      </c>
      <c r="G194" s="90">
        <f t="shared" si="14"/>
        <v>100</v>
      </c>
      <c r="H194" s="120"/>
    </row>
    <row r="195" spans="1:8" ht="37.5" customHeight="1" outlineLevel="3">
      <c r="A195" s="47" t="s">
        <v>20</v>
      </c>
      <c r="B195" s="48" t="s">
        <v>41</v>
      </c>
      <c r="C195" s="48" t="s">
        <v>88</v>
      </c>
      <c r="D195" s="48" t="s">
        <v>366</v>
      </c>
      <c r="E195" s="48" t="s">
        <v>21</v>
      </c>
      <c r="F195" s="90">
        <v>100</v>
      </c>
      <c r="G195" s="90">
        <v>100</v>
      </c>
      <c r="H195" s="120"/>
    </row>
    <row r="196" spans="1:8" ht="37.5" outlineLevel="5">
      <c r="A196" s="47" t="s">
        <v>90</v>
      </c>
      <c r="B196" s="48" t="s">
        <v>41</v>
      </c>
      <c r="C196" s="48" t="s">
        <v>88</v>
      </c>
      <c r="D196" s="48" t="s">
        <v>196</v>
      </c>
      <c r="E196" s="48" t="s">
        <v>8</v>
      </c>
      <c r="F196" s="90">
        <f>F197</f>
        <v>45</v>
      </c>
      <c r="G196" s="90">
        <f>G197</f>
        <v>45</v>
      </c>
      <c r="H196" s="120"/>
    </row>
    <row r="197" spans="1:8" ht="37.5" outlineLevel="6">
      <c r="A197" s="47" t="s">
        <v>18</v>
      </c>
      <c r="B197" s="48" t="s">
        <v>41</v>
      </c>
      <c r="C197" s="48" t="s">
        <v>88</v>
      </c>
      <c r="D197" s="48" t="s">
        <v>196</v>
      </c>
      <c r="E197" s="48" t="s">
        <v>19</v>
      </c>
      <c r="F197" s="90">
        <f>F198</f>
        <v>45</v>
      </c>
      <c r="G197" s="90">
        <f>G198</f>
        <v>45</v>
      </c>
      <c r="H197" s="120"/>
    </row>
    <row r="198" spans="1:8" ht="38.25" customHeight="1" outlineLevel="7">
      <c r="A198" s="47" t="s">
        <v>20</v>
      </c>
      <c r="B198" s="48" t="s">
        <v>41</v>
      </c>
      <c r="C198" s="48" t="s">
        <v>88</v>
      </c>
      <c r="D198" s="48" t="s">
        <v>196</v>
      </c>
      <c r="E198" s="48" t="s">
        <v>21</v>
      </c>
      <c r="F198" s="92">
        <v>45</v>
      </c>
      <c r="G198" s="121">
        <v>45</v>
      </c>
      <c r="H198" s="120"/>
    </row>
    <row r="199" spans="1:8" ht="15" outlineLevel="5">
      <c r="A199" s="47" t="s">
        <v>89</v>
      </c>
      <c r="B199" s="48" t="s">
        <v>41</v>
      </c>
      <c r="C199" s="48" t="s">
        <v>88</v>
      </c>
      <c r="D199" s="48" t="s">
        <v>367</v>
      </c>
      <c r="E199" s="48" t="s">
        <v>8</v>
      </c>
      <c r="F199" s="90">
        <f>F200</f>
        <v>30</v>
      </c>
      <c r="G199" s="90">
        <f>G200</f>
        <v>30</v>
      </c>
      <c r="H199" s="120"/>
    </row>
    <row r="200" spans="1:8" ht="37.5" outlineLevel="6">
      <c r="A200" s="47" t="s">
        <v>18</v>
      </c>
      <c r="B200" s="48" t="s">
        <v>41</v>
      </c>
      <c r="C200" s="48" t="s">
        <v>88</v>
      </c>
      <c r="D200" s="48" t="s">
        <v>367</v>
      </c>
      <c r="E200" s="48" t="s">
        <v>19</v>
      </c>
      <c r="F200" s="90">
        <f>F201</f>
        <v>30</v>
      </c>
      <c r="G200" s="90">
        <f>G201</f>
        <v>30</v>
      </c>
      <c r="H200" s="120"/>
    </row>
    <row r="201" spans="1:8" ht="37.5" customHeight="1" outlineLevel="7">
      <c r="A201" s="47" t="s">
        <v>20</v>
      </c>
      <c r="B201" s="48" t="s">
        <v>41</v>
      </c>
      <c r="C201" s="48" t="s">
        <v>88</v>
      </c>
      <c r="D201" s="48" t="s">
        <v>367</v>
      </c>
      <c r="E201" s="48" t="s">
        <v>21</v>
      </c>
      <c r="F201" s="92">
        <v>30</v>
      </c>
      <c r="G201" s="121">
        <v>30</v>
      </c>
      <c r="H201" s="120"/>
    </row>
    <row r="202" spans="1:8" ht="15" outlineLevel="1">
      <c r="A202" s="47" t="s">
        <v>91</v>
      </c>
      <c r="B202" s="48" t="s">
        <v>41</v>
      </c>
      <c r="C202" s="48" t="s">
        <v>92</v>
      </c>
      <c r="D202" s="48" t="s">
        <v>163</v>
      </c>
      <c r="E202" s="48" t="s">
        <v>8</v>
      </c>
      <c r="F202" s="90">
        <f>F203</f>
        <v>12151.6</v>
      </c>
      <c r="G202" s="90">
        <f>G203</f>
        <v>12151.6</v>
      </c>
      <c r="H202" s="120"/>
    </row>
    <row r="203" spans="1:8" ht="15" outlineLevel="2">
      <c r="A203" s="47" t="s">
        <v>418</v>
      </c>
      <c r="B203" s="48" t="s">
        <v>41</v>
      </c>
      <c r="C203" s="48" t="s">
        <v>417</v>
      </c>
      <c r="D203" s="48" t="s">
        <v>163</v>
      </c>
      <c r="E203" s="48" t="s">
        <v>8</v>
      </c>
      <c r="F203" s="90">
        <f aca="true" t="shared" si="15" ref="F203:G206">F204</f>
        <v>12151.6</v>
      </c>
      <c r="G203" s="90">
        <f t="shared" si="15"/>
        <v>12151.6</v>
      </c>
      <c r="H203" s="120"/>
    </row>
    <row r="204" spans="1:8" ht="35.25" customHeight="1" outlineLevel="3">
      <c r="A204" s="47" t="s">
        <v>426</v>
      </c>
      <c r="B204" s="48" t="s">
        <v>41</v>
      </c>
      <c r="C204" s="48" t="s">
        <v>417</v>
      </c>
      <c r="D204" s="48" t="s">
        <v>197</v>
      </c>
      <c r="E204" s="48" t="s">
        <v>8</v>
      </c>
      <c r="F204" s="90">
        <f t="shared" si="15"/>
        <v>12151.6</v>
      </c>
      <c r="G204" s="90">
        <f t="shared" si="15"/>
        <v>12151.6</v>
      </c>
      <c r="H204" s="120"/>
    </row>
    <row r="205" spans="1:8" ht="56.25" outlineLevel="5">
      <c r="A205" s="47" t="s">
        <v>95</v>
      </c>
      <c r="B205" s="48" t="s">
        <v>41</v>
      </c>
      <c r="C205" s="48" t="s">
        <v>417</v>
      </c>
      <c r="D205" s="48" t="s">
        <v>198</v>
      </c>
      <c r="E205" s="48" t="s">
        <v>8</v>
      </c>
      <c r="F205" s="90">
        <f t="shared" si="15"/>
        <v>12151.6</v>
      </c>
      <c r="G205" s="90">
        <f t="shared" si="15"/>
        <v>12151.6</v>
      </c>
      <c r="H205" s="120"/>
    </row>
    <row r="206" spans="1:8" ht="38.25" customHeight="1" outlineLevel="6">
      <c r="A206" s="47" t="s">
        <v>53</v>
      </c>
      <c r="B206" s="48" t="s">
        <v>41</v>
      </c>
      <c r="C206" s="48" t="s">
        <v>417</v>
      </c>
      <c r="D206" s="48" t="s">
        <v>198</v>
      </c>
      <c r="E206" s="48" t="s">
        <v>54</v>
      </c>
      <c r="F206" s="90">
        <f t="shared" si="15"/>
        <v>12151.6</v>
      </c>
      <c r="G206" s="90">
        <f t="shared" si="15"/>
        <v>12151.6</v>
      </c>
      <c r="H206" s="120"/>
    </row>
    <row r="207" spans="1:8" ht="15" outlineLevel="7">
      <c r="A207" s="47" t="s">
        <v>96</v>
      </c>
      <c r="B207" s="48" t="s">
        <v>41</v>
      </c>
      <c r="C207" s="48" t="s">
        <v>417</v>
      </c>
      <c r="D207" s="48" t="s">
        <v>198</v>
      </c>
      <c r="E207" s="48" t="s">
        <v>97</v>
      </c>
      <c r="F207" s="92">
        <v>12151.6</v>
      </c>
      <c r="G207" s="121">
        <v>12151.6</v>
      </c>
      <c r="H207" s="120"/>
    </row>
    <row r="208" spans="1:8" ht="15" outlineLevel="1">
      <c r="A208" s="47" t="s">
        <v>102</v>
      </c>
      <c r="B208" s="48" t="s">
        <v>41</v>
      </c>
      <c r="C208" s="48" t="s">
        <v>103</v>
      </c>
      <c r="D208" s="48" t="s">
        <v>163</v>
      </c>
      <c r="E208" s="48" t="s">
        <v>8</v>
      </c>
      <c r="F208" s="90">
        <f>F209</f>
        <v>6463.18</v>
      </c>
      <c r="G208" s="90">
        <f>G209</f>
        <v>6463.18</v>
      </c>
      <c r="H208" s="120"/>
    </row>
    <row r="209" spans="1:8" ht="15" outlineLevel="2">
      <c r="A209" s="47" t="s">
        <v>104</v>
      </c>
      <c r="B209" s="48" t="s">
        <v>41</v>
      </c>
      <c r="C209" s="48" t="s">
        <v>105</v>
      </c>
      <c r="D209" s="48" t="s">
        <v>163</v>
      </c>
      <c r="E209" s="48" t="s">
        <v>8</v>
      </c>
      <c r="F209" s="90">
        <f>F210</f>
        <v>6463.18</v>
      </c>
      <c r="G209" s="90">
        <f>G210</f>
        <v>6463.18</v>
      </c>
      <c r="H209" s="120"/>
    </row>
    <row r="210" spans="1:8" ht="37.5" customHeight="1" outlineLevel="3">
      <c r="A210" s="47" t="s">
        <v>426</v>
      </c>
      <c r="B210" s="48" t="s">
        <v>41</v>
      </c>
      <c r="C210" s="48" t="s">
        <v>105</v>
      </c>
      <c r="D210" s="48" t="s">
        <v>197</v>
      </c>
      <c r="E210" s="48" t="s">
        <v>8</v>
      </c>
      <c r="F210" s="90">
        <f>F214+F211</f>
        <v>6463.18</v>
      </c>
      <c r="G210" s="90">
        <f>G214+G211</f>
        <v>6463.18</v>
      </c>
      <c r="H210" s="120"/>
    </row>
    <row r="211" spans="1:8" ht="39" customHeight="1" outlineLevel="7">
      <c r="A211" s="57" t="s">
        <v>107</v>
      </c>
      <c r="B211" s="48" t="s">
        <v>41</v>
      </c>
      <c r="C211" s="48" t="s">
        <v>105</v>
      </c>
      <c r="D211" s="48" t="s">
        <v>202</v>
      </c>
      <c r="E211" s="48" t="s">
        <v>8</v>
      </c>
      <c r="F211" s="90">
        <f>F212</f>
        <v>5832.18</v>
      </c>
      <c r="G211" s="90">
        <f>G212</f>
        <v>5832.18</v>
      </c>
      <c r="H211" s="120"/>
    </row>
    <row r="212" spans="1:8" ht="38.25" customHeight="1" outlineLevel="7">
      <c r="A212" s="47" t="s">
        <v>53</v>
      </c>
      <c r="B212" s="48" t="s">
        <v>41</v>
      </c>
      <c r="C212" s="48" t="s">
        <v>105</v>
      </c>
      <c r="D212" s="48" t="s">
        <v>202</v>
      </c>
      <c r="E212" s="48" t="s">
        <v>54</v>
      </c>
      <c r="F212" s="90">
        <f>F213</f>
        <v>5832.18</v>
      </c>
      <c r="G212" s="90">
        <f>G213</f>
        <v>5832.18</v>
      </c>
      <c r="H212" s="120"/>
    </row>
    <row r="213" spans="1:8" ht="15" outlineLevel="7">
      <c r="A213" s="47" t="s">
        <v>96</v>
      </c>
      <c r="B213" s="48" t="s">
        <v>41</v>
      </c>
      <c r="C213" s="48" t="s">
        <v>105</v>
      </c>
      <c r="D213" s="48" t="s">
        <v>202</v>
      </c>
      <c r="E213" s="48" t="s">
        <v>97</v>
      </c>
      <c r="F213" s="92">
        <v>5832.18</v>
      </c>
      <c r="G213" s="121">
        <v>5832.18</v>
      </c>
      <c r="H213" s="120"/>
    </row>
    <row r="214" spans="1:8" ht="20.25" customHeight="1" outlineLevel="5">
      <c r="A214" s="47" t="s">
        <v>106</v>
      </c>
      <c r="B214" s="48" t="s">
        <v>41</v>
      </c>
      <c r="C214" s="48" t="s">
        <v>105</v>
      </c>
      <c r="D214" s="48" t="s">
        <v>201</v>
      </c>
      <c r="E214" s="48" t="s">
        <v>8</v>
      </c>
      <c r="F214" s="90">
        <f>F215+F217</f>
        <v>631</v>
      </c>
      <c r="G214" s="90">
        <f>G215+G217</f>
        <v>631</v>
      </c>
      <c r="H214" s="120"/>
    </row>
    <row r="215" spans="1:8" ht="39" customHeight="1" outlineLevel="6">
      <c r="A215" s="47" t="s">
        <v>53</v>
      </c>
      <c r="B215" s="48" t="s">
        <v>41</v>
      </c>
      <c r="C215" s="48" t="s">
        <v>105</v>
      </c>
      <c r="D215" s="48" t="s">
        <v>201</v>
      </c>
      <c r="E215" s="48" t="s">
        <v>54</v>
      </c>
      <c r="F215" s="90">
        <f>F216</f>
        <v>517</v>
      </c>
      <c r="G215" s="90">
        <f>G216</f>
        <v>517</v>
      </c>
      <c r="H215" s="120"/>
    </row>
    <row r="216" spans="1:8" ht="15" outlineLevel="7">
      <c r="A216" s="47" t="s">
        <v>96</v>
      </c>
      <c r="B216" s="48" t="s">
        <v>41</v>
      </c>
      <c r="C216" s="48" t="s">
        <v>105</v>
      </c>
      <c r="D216" s="48" t="s">
        <v>201</v>
      </c>
      <c r="E216" s="48" t="s">
        <v>97</v>
      </c>
      <c r="F216" s="92">
        <v>517</v>
      </c>
      <c r="G216" s="121">
        <v>517</v>
      </c>
      <c r="H216" s="120"/>
    </row>
    <row r="217" spans="1:8" ht="37.5" customHeight="1" outlineLevel="7">
      <c r="A217" s="47" t="s">
        <v>53</v>
      </c>
      <c r="B217" s="48" t="s">
        <v>41</v>
      </c>
      <c r="C217" s="48" t="s">
        <v>105</v>
      </c>
      <c r="D217" s="48" t="s">
        <v>201</v>
      </c>
      <c r="E217" s="48" t="s">
        <v>54</v>
      </c>
      <c r="F217" s="90">
        <f>F218</f>
        <v>114</v>
      </c>
      <c r="G217" s="90">
        <f>G218</f>
        <v>114</v>
      </c>
      <c r="H217" s="120"/>
    </row>
    <row r="218" spans="1:8" ht="39" customHeight="1" outlineLevel="7">
      <c r="A218" s="47" t="s">
        <v>540</v>
      </c>
      <c r="B218" s="48" t="s">
        <v>41</v>
      </c>
      <c r="C218" s="48" t="s">
        <v>105</v>
      </c>
      <c r="D218" s="48" t="s">
        <v>201</v>
      </c>
      <c r="E218" s="48" t="s">
        <v>410</v>
      </c>
      <c r="F218" s="92">
        <v>114</v>
      </c>
      <c r="G218" s="121">
        <v>114</v>
      </c>
      <c r="H218" s="120"/>
    </row>
    <row r="219" spans="1:8" ht="15" outlineLevel="1">
      <c r="A219" s="47" t="s">
        <v>108</v>
      </c>
      <c r="B219" s="48" t="s">
        <v>41</v>
      </c>
      <c r="C219" s="48" t="s">
        <v>109</v>
      </c>
      <c r="D219" s="48" t="s">
        <v>163</v>
      </c>
      <c r="E219" s="48" t="s">
        <v>8</v>
      </c>
      <c r="F219" s="90">
        <f>F220+F225</f>
        <v>3529.91</v>
      </c>
      <c r="G219" s="90">
        <f>G220+G225</f>
        <v>3529.91</v>
      </c>
      <c r="H219" s="120"/>
    </row>
    <row r="220" spans="1:8" ht="15" outlineLevel="2">
      <c r="A220" s="47" t="s">
        <v>110</v>
      </c>
      <c r="B220" s="48" t="s">
        <v>41</v>
      </c>
      <c r="C220" s="48" t="s">
        <v>111</v>
      </c>
      <c r="D220" s="48" t="s">
        <v>163</v>
      </c>
      <c r="E220" s="48" t="s">
        <v>8</v>
      </c>
      <c r="F220" s="90">
        <f aca="true" t="shared" si="16" ref="F220:G223">F221</f>
        <v>3146.41</v>
      </c>
      <c r="G220" s="90">
        <f t="shared" si="16"/>
        <v>3146.41</v>
      </c>
      <c r="H220" s="120"/>
    </row>
    <row r="221" spans="1:8" ht="37.5" outlineLevel="4">
      <c r="A221" s="47" t="s">
        <v>178</v>
      </c>
      <c r="B221" s="48" t="s">
        <v>41</v>
      </c>
      <c r="C221" s="48" t="s">
        <v>111</v>
      </c>
      <c r="D221" s="48" t="s">
        <v>164</v>
      </c>
      <c r="E221" s="48" t="s">
        <v>8</v>
      </c>
      <c r="F221" s="90">
        <f t="shared" si="16"/>
        <v>3146.41</v>
      </c>
      <c r="G221" s="90">
        <f t="shared" si="16"/>
        <v>3146.41</v>
      </c>
      <c r="H221" s="120"/>
    </row>
    <row r="222" spans="1:8" ht="15" outlineLevel="5">
      <c r="A222" s="47" t="s">
        <v>112</v>
      </c>
      <c r="B222" s="48" t="s">
        <v>41</v>
      </c>
      <c r="C222" s="48" t="s">
        <v>111</v>
      </c>
      <c r="D222" s="48" t="s">
        <v>203</v>
      </c>
      <c r="E222" s="48" t="s">
        <v>8</v>
      </c>
      <c r="F222" s="90">
        <f t="shared" si="16"/>
        <v>3146.41</v>
      </c>
      <c r="G222" s="90">
        <f t="shared" si="16"/>
        <v>3146.41</v>
      </c>
      <c r="H222" s="120"/>
    </row>
    <row r="223" spans="1:8" ht="20.25" customHeight="1" outlineLevel="6">
      <c r="A223" s="47" t="s">
        <v>113</v>
      </c>
      <c r="B223" s="48" t="s">
        <v>41</v>
      </c>
      <c r="C223" s="48" t="s">
        <v>111</v>
      </c>
      <c r="D223" s="48" t="s">
        <v>203</v>
      </c>
      <c r="E223" s="48" t="s">
        <v>114</v>
      </c>
      <c r="F223" s="90">
        <f t="shared" si="16"/>
        <v>3146.41</v>
      </c>
      <c r="G223" s="90">
        <f t="shared" si="16"/>
        <v>3146.41</v>
      </c>
      <c r="H223" s="120"/>
    </row>
    <row r="224" spans="1:8" ht="20.25" customHeight="1" outlineLevel="7">
      <c r="A224" s="47" t="s">
        <v>115</v>
      </c>
      <c r="B224" s="48" t="s">
        <v>41</v>
      </c>
      <c r="C224" s="48" t="s">
        <v>111</v>
      </c>
      <c r="D224" s="48" t="s">
        <v>203</v>
      </c>
      <c r="E224" s="48" t="s">
        <v>116</v>
      </c>
      <c r="F224" s="92">
        <v>3146.41</v>
      </c>
      <c r="G224" s="121">
        <v>3146.41</v>
      </c>
      <c r="H224" s="120"/>
    </row>
    <row r="225" spans="1:8" ht="15" outlineLevel="7">
      <c r="A225" s="47" t="s">
        <v>117</v>
      </c>
      <c r="B225" s="48" t="s">
        <v>41</v>
      </c>
      <c r="C225" s="48" t="s">
        <v>118</v>
      </c>
      <c r="D225" s="48" t="s">
        <v>163</v>
      </c>
      <c r="E225" s="48" t="s">
        <v>8</v>
      </c>
      <c r="F225" s="90">
        <f>F226</f>
        <v>383.5</v>
      </c>
      <c r="G225" s="90">
        <f>G226</f>
        <v>383.5</v>
      </c>
      <c r="H225" s="120"/>
    </row>
    <row r="226" spans="1:8" ht="37.5" customHeight="1" outlineLevel="7">
      <c r="A226" s="47" t="s">
        <v>423</v>
      </c>
      <c r="B226" s="48" t="s">
        <v>41</v>
      </c>
      <c r="C226" s="48" t="s">
        <v>118</v>
      </c>
      <c r="D226" s="48" t="s">
        <v>170</v>
      </c>
      <c r="E226" s="48" t="s">
        <v>8</v>
      </c>
      <c r="F226" s="90">
        <f>F227+F231</f>
        <v>383.5</v>
      </c>
      <c r="G226" s="90">
        <f>G227+G231</f>
        <v>383.5</v>
      </c>
      <c r="H226" s="120"/>
    </row>
    <row r="227" spans="1:8" ht="18" customHeight="1" outlineLevel="7">
      <c r="A227" s="47" t="s">
        <v>388</v>
      </c>
      <c r="B227" s="48" t="s">
        <v>41</v>
      </c>
      <c r="C227" s="48" t="s">
        <v>118</v>
      </c>
      <c r="D227" s="48" t="s">
        <v>204</v>
      </c>
      <c r="E227" s="48" t="s">
        <v>8</v>
      </c>
      <c r="F227" s="90">
        <f aca="true" t="shared" si="17" ref="F227:G229">F228</f>
        <v>210</v>
      </c>
      <c r="G227" s="90">
        <f t="shared" si="17"/>
        <v>210</v>
      </c>
      <c r="H227" s="120"/>
    </row>
    <row r="228" spans="1:8" ht="37.5" outlineLevel="7">
      <c r="A228" s="47" t="s">
        <v>122</v>
      </c>
      <c r="B228" s="48" t="s">
        <v>41</v>
      </c>
      <c r="C228" s="48" t="s">
        <v>118</v>
      </c>
      <c r="D228" s="48" t="s">
        <v>205</v>
      </c>
      <c r="E228" s="48" t="s">
        <v>8</v>
      </c>
      <c r="F228" s="90">
        <f t="shared" si="17"/>
        <v>210</v>
      </c>
      <c r="G228" s="90">
        <f t="shared" si="17"/>
        <v>210</v>
      </c>
      <c r="H228" s="120"/>
    </row>
    <row r="229" spans="1:8" ht="18.75" customHeight="1" outlineLevel="7">
      <c r="A229" s="47" t="s">
        <v>113</v>
      </c>
      <c r="B229" s="48" t="s">
        <v>41</v>
      </c>
      <c r="C229" s="48" t="s">
        <v>118</v>
      </c>
      <c r="D229" s="48" t="s">
        <v>205</v>
      </c>
      <c r="E229" s="48" t="s">
        <v>114</v>
      </c>
      <c r="F229" s="90">
        <f t="shared" si="17"/>
        <v>210</v>
      </c>
      <c r="G229" s="90">
        <f t="shared" si="17"/>
        <v>210</v>
      </c>
      <c r="H229" s="120"/>
    </row>
    <row r="230" spans="1:8" ht="37.5" outlineLevel="7">
      <c r="A230" s="47" t="s">
        <v>120</v>
      </c>
      <c r="B230" s="48" t="s">
        <v>41</v>
      </c>
      <c r="C230" s="48" t="s">
        <v>118</v>
      </c>
      <c r="D230" s="48" t="s">
        <v>205</v>
      </c>
      <c r="E230" s="48" t="s">
        <v>121</v>
      </c>
      <c r="F230" s="92">
        <v>210</v>
      </c>
      <c r="G230" s="121">
        <v>210</v>
      </c>
      <c r="H230" s="123"/>
    </row>
    <row r="231" spans="1:8" ht="37.5" outlineLevel="7">
      <c r="A231" s="47" t="s">
        <v>119</v>
      </c>
      <c r="B231" s="48" t="s">
        <v>41</v>
      </c>
      <c r="C231" s="48" t="s">
        <v>118</v>
      </c>
      <c r="D231" s="48" t="s">
        <v>541</v>
      </c>
      <c r="E231" s="48" t="s">
        <v>8</v>
      </c>
      <c r="F231" s="90">
        <f>F232</f>
        <v>173.5</v>
      </c>
      <c r="G231" s="90">
        <f>G232</f>
        <v>173.5</v>
      </c>
      <c r="H231" s="120"/>
    </row>
    <row r="232" spans="1:8" ht="20.25" customHeight="1" outlineLevel="7">
      <c r="A232" s="47" t="s">
        <v>113</v>
      </c>
      <c r="B232" s="48" t="s">
        <v>41</v>
      </c>
      <c r="C232" s="48" t="s">
        <v>118</v>
      </c>
      <c r="D232" s="48" t="s">
        <v>541</v>
      </c>
      <c r="E232" s="48" t="s">
        <v>114</v>
      </c>
      <c r="F232" s="90">
        <f>F233</f>
        <v>173.5</v>
      </c>
      <c r="G232" s="90">
        <f>G233</f>
        <v>173.5</v>
      </c>
      <c r="H232" s="120"/>
    </row>
    <row r="233" spans="1:8" ht="37.5" outlineLevel="1">
      <c r="A233" s="47" t="s">
        <v>120</v>
      </c>
      <c r="B233" s="48" t="s">
        <v>41</v>
      </c>
      <c r="C233" s="48" t="s">
        <v>118</v>
      </c>
      <c r="D233" s="48" t="s">
        <v>541</v>
      </c>
      <c r="E233" s="48" t="s">
        <v>121</v>
      </c>
      <c r="F233" s="92">
        <v>173.5</v>
      </c>
      <c r="G233" s="121">
        <v>173.5</v>
      </c>
      <c r="H233" s="120"/>
    </row>
    <row r="234" spans="1:8" ht="15" outlineLevel="7">
      <c r="A234" s="47" t="s">
        <v>123</v>
      </c>
      <c r="B234" s="48" t="s">
        <v>41</v>
      </c>
      <c r="C234" s="48" t="s">
        <v>124</v>
      </c>
      <c r="D234" s="48" t="s">
        <v>163</v>
      </c>
      <c r="E234" s="48" t="s">
        <v>8</v>
      </c>
      <c r="F234" s="90">
        <f aca="true" t="shared" si="18" ref="F234:G238">F235</f>
        <v>561</v>
      </c>
      <c r="G234" s="90">
        <f t="shared" si="18"/>
        <v>561</v>
      </c>
      <c r="H234" s="120"/>
    </row>
    <row r="235" spans="1:8" ht="20.25" customHeight="1" outlineLevel="7">
      <c r="A235" s="47" t="s">
        <v>125</v>
      </c>
      <c r="B235" s="48" t="s">
        <v>41</v>
      </c>
      <c r="C235" s="48" t="s">
        <v>126</v>
      </c>
      <c r="D235" s="48" t="s">
        <v>163</v>
      </c>
      <c r="E235" s="48" t="s">
        <v>8</v>
      </c>
      <c r="F235" s="90">
        <f t="shared" si="18"/>
        <v>561</v>
      </c>
      <c r="G235" s="90">
        <f t="shared" si="18"/>
        <v>561</v>
      </c>
      <c r="H235" s="120"/>
    </row>
    <row r="236" spans="1:8" ht="56.25" outlineLevel="7">
      <c r="A236" s="47" t="s">
        <v>390</v>
      </c>
      <c r="B236" s="48" t="s">
        <v>41</v>
      </c>
      <c r="C236" s="48" t="s">
        <v>126</v>
      </c>
      <c r="D236" s="48" t="s">
        <v>299</v>
      </c>
      <c r="E236" s="48" t="s">
        <v>8</v>
      </c>
      <c r="F236" s="90">
        <f t="shared" si="18"/>
        <v>561</v>
      </c>
      <c r="G236" s="90">
        <f t="shared" si="18"/>
        <v>561</v>
      </c>
      <c r="H236" s="120"/>
    </row>
    <row r="237" spans="1:8" ht="37.5" outlineLevel="7">
      <c r="A237" s="47" t="s">
        <v>127</v>
      </c>
      <c r="B237" s="48" t="s">
        <v>41</v>
      </c>
      <c r="C237" s="48" t="s">
        <v>126</v>
      </c>
      <c r="D237" s="48" t="s">
        <v>300</v>
      </c>
      <c r="E237" s="48" t="s">
        <v>8</v>
      </c>
      <c r="F237" s="90">
        <f t="shared" si="18"/>
        <v>561</v>
      </c>
      <c r="G237" s="90">
        <f t="shared" si="18"/>
        <v>561</v>
      </c>
      <c r="H237" s="120"/>
    </row>
    <row r="238" spans="1:8" ht="36.75" customHeight="1" outlineLevel="7">
      <c r="A238" s="47" t="s">
        <v>18</v>
      </c>
      <c r="B238" s="48" t="s">
        <v>41</v>
      </c>
      <c r="C238" s="48" t="s">
        <v>126</v>
      </c>
      <c r="D238" s="48" t="s">
        <v>300</v>
      </c>
      <c r="E238" s="48" t="s">
        <v>19</v>
      </c>
      <c r="F238" s="90">
        <f t="shared" si="18"/>
        <v>561</v>
      </c>
      <c r="G238" s="90">
        <f t="shared" si="18"/>
        <v>561</v>
      </c>
      <c r="H238" s="120"/>
    </row>
    <row r="239" spans="1:8" ht="37.5" outlineLevel="7">
      <c r="A239" s="47" t="s">
        <v>20</v>
      </c>
      <c r="B239" s="48" t="s">
        <v>41</v>
      </c>
      <c r="C239" s="48" t="s">
        <v>126</v>
      </c>
      <c r="D239" s="48" t="s">
        <v>300</v>
      </c>
      <c r="E239" s="48" t="s">
        <v>21</v>
      </c>
      <c r="F239" s="92">
        <v>561</v>
      </c>
      <c r="G239" s="121">
        <v>561</v>
      </c>
      <c r="H239" s="120"/>
    </row>
    <row r="240" spans="1:8" ht="15" outlineLevel="1">
      <c r="A240" s="47" t="s">
        <v>128</v>
      </c>
      <c r="B240" s="48" t="s">
        <v>41</v>
      </c>
      <c r="C240" s="48" t="s">
        <v>129</v>
      </c>
      <c r="D240" s="48" t="s">
        <v>163</v>
      </c>
      <c r="E240" s="48" t="s">
        <v>8</v>
      </c>
      <c r="F240" s="90">
        <f aca="true" t="shared" si="19" ref="F240:G245">F241</f>
        <v>810.96</v>
      </c>
      <c r="G240" s="90">
        <f t="shared" si="19"/>
        <v>810.96</v>
      </c>
      <c r="H240" s="120"/>
    </row>
    <row r="241" spans="1:8" ht="15" outlineLevel="2">
      <c r="A241" s="47" t="s">
        <v>130</v>
      </c>
      <c r="B241" s="48" t="s">
        <v>41</v>
      </c>
      <c r="C241" s="48" t="s">
        <v>131</v>
      </c>
      <c r="D241" s="48" t="s">
        <v>163</v>
      </c>
      <c r="E241" s="48" t="s">
        <v>8</v>
      </c>
      <c r="F241" s="90">
        <f t="shared" si="19"/>
        <v>810.96</v>
      </c>
      <c r="G241" s="90">
        <f t="shared" si="19"/>
        <v>810.96</v>
      </c>
      <c r="H241" s="120"/>
    </row>
    <row r="242" spans="1:8" ht="56.25" outlineLevel="3">
      <c r="A242" s="47" t="s">
        <v>380</v>
      </c>
      <c r="B242" s="48" t="s">
        <v>41</v>
      </c>
      <c r="C242" s="48" t="s">
        <v>131</v>
      </c>
      <c r="D242" s="48" t="s">
        <v>166</v>
      </c>
      <c r="E242" s="48" t="s">
        <v>8</v>
      </c>
      <c r="F242" s="90">
        <f t="shared" si="19"/>
        <v>810.96</v>
      </c>
      <c r="G242" s="90">
        <f t="shared" si="19"/>
        <v>810.96</v>
      </c>
      <c r="H242" s="120"/>
    </row>
    <row r="243" spans="1:8" ht="39" customHeight="1" outlineLevel="4">
      <c r="A243" s="53" t="s">
        <v>542</v>
      </c>
      <c r="B243" s="48" t="s">
        <v>41</v>
      </c>
      <c r="C243" s="48" t="s">
        <v>131</v>
      </c>
      <c r="D243" s="48" t="s">
        <v>368</v>
      </c>
      <c r="E243" s="48" t="s">
        <v>8</v>
      </c>
      <c r="F243" s="90">
        <f t="shared" si="19"/>
        <v>810.96</v>
      </c>
      <c r="G243" s="90">
        <f t="shared" si="19"/>
        <v>810.96</v>
      </c>
      <c r="H243" s="120"/>
    </row>
    <row r="244" spans="1:8" ht="36" customHeight="1" outlineLevel="5">
      <c r="A244" s="47" t="s">
        <v>132</v>
      </c>
      <c r="B244" s="48" t="s">
        <v>41</v>
      </c>
      <c r="C244" s="48" t="s">
        <v>131</v>
      </c>
      <c r="D244" s="48" t="s">
        <v>369</v>
      </c>
      <c r="E244" s="48" t="s">
        <v>8</v>
      </c>
      <c r="F244" s="90">
        <f t="shared" si="19"/>
        <v>810.96</v>
      </c>
      <c r="G244" s="90">
        <f t="shared" si="19"/>
        <v>810.96</v>
      </c>
      <c r="H244" s="120"/>
    </row>
    <row r="245" spans="1:8" ht="37.5" customHeight="1" outlineLevel="6">
      <c r="A245" s="47" t="s">
        <v>53</v>
      </c>
      <c r="B245" s="48" t="s">
        <v>41</v>
      </c>
      <c r="C245" s="48" t="s">
        <v>131</v>
      </c>
      <c r="D245" s="48" t="s">
        <v>369</v>
      </c>
      <c r="E245" s="48" t="s">
        <v>54</v>
      </c>
      <c r="F245" s="90">
        <f t="shared" si="19"/>
        <v>810.96</v>
      </c>
      <c r="G245" s="90">
        <f t="shared" si="19"/>
        <v>810.96</v>
      </c>
      <c r="H245" s="120"/>
    </row>
    <row r="246" spans="1:8" ht="15" outlineLevel="7">
      <c r="A246" s="47" t="s">
        <v>55</v>
      </c>
      <c r="B246" s="48" t="s">
        <v>41</v>
      </c>
      <c r="C246" s="48" t="s">
        <v>131</v>
      </c>
      <c r="D246" s="48" t="s">
        <v>369</v>
      </c>
      <c r="E246" s="48" t="s">
        <v>56</v>
      </c>
      <c r="F246" s="92">
        <f>440.63+370.33</f>
        <v>810.96</v>
      </c>
      <c r="G246" s="121">
        <f>440.63+370.33</f>
        <v>810.96</v>
      </c>
      <c r="H246" s="120"/>
    </row>
    <row r="247" spans="1:8" s="3" customFormat="1" ht="37.5">
      <c r="A247" s="45" t="s">
        <v>133</v>
      </c>
      <c r="B247" s="46" t="s">
        <v>134</v>
      </c>
      <c r="C247" s="46" t="s">
        <v>7</v>
      </c>
      <c r="D247" s="46" t="s">
        <v>163</v>
      </c>
      <c r="E247" s="46" t="s">
        <v>8</v>
      </c>
      <c r="F247" s="89">
        <f>F248</f>
        <v>4927.93</v>
      </c>
      <c r="G247" s="89">
        <f>G248</f>
        <v>4927.93</v>
      </c>
      <c r="H247" s="119"/>
    </row>
    <row r="248" spans="1:8" ht="15" outlineLevel="1">
      <c r="A248" s="47" t="s">
        <v>9</v>
      </c>
      <c r="B248" s="48" t="s">
        <v>134</v>
      </c>
      <c r="C248" s="48" t="s">
        <v>10</v>
      </c>
      <c r="D248" s="48" t="s">
        <v>163</v>
      </c>
      <c r="E248" s="48" t="s">
        <v>8</v>
      </c>
      <c r="F248" s="90">
        <f>F249+F264+F269</f>
        <v>4927.93</v>
      </c>
      <c r="G248" s="90">
        <f>G249+G264+G269</f>
        <v>4927.93</v>
      </c>
      <c r="H248" s="120"/>
    </row>
    <row r="249" spans="1:8" ht="56.25" customHeight="1" outlineLevel="2">
      <c r="A249" s="47" t="s">
        <v>135</v>
      </c>
      <c r="B249" s="48" t="s">
        <v>134</v>
      </c>
      <c r="C249" s="48" t="s">
        <v>136</v>
      </c>
      <c r="D249" s="48" t="s">
        <v>163</v>
      </c>
      <c r="E249" s="48" t="s">
        <v>8</v>
      </c>
      <c r="F249" s="90">
        <f>F250</f>
        <v>3933.48</v>
      </c>
      <c r="G249" s="90">
        <f>G250</f>
        <v>3933.48</v>
      </c>
      <c r="H249" s="120"/>
    </row>
    <row r="250" spans="1:8" ht="37.5" outlineLevel="4">
      <c r="A250" s="47" t="s">
        <v>178</v>
      </c>
      <c r="B250" s="48" t="s">
        <v>134</v>
      </c>
      <c r="C250" s="48" t="s">
        <v>136</v>
      </c>
      <c r="D250" s="48" t="s">
        <v>164</v>
      </c>
      <c r="E250" s="48" t="s">
        <v>8</v>
      </c>
      <c r="F250" s="90">
        <f>F251+F254+F261</f>
        <v>3933.48</v>
      </c>
      <c r="G250" s="90">
        <f>G251+G254+G261</f>
        <v>3933.48</v>
      </c>
      <c r="H250" s="120"/>
    </row>
    <row r="251" spans="1:8" ht="18.75" customHeight="1" outlineLevel="5">
      <c r="A251" s="47" t="s">
        <v>137</v>
      </c>
      <c r="B251" s="48" t="s">
        <v>134</v>
      </c>
      <c r="C251" s="48" t="s">
        <v>136</v>
      </c>
      <c r="D251" s="48" t="s">
        <v>206</v>
      </c>
      <c r="E251" s="48" t="s">
        <v>8</v>
      </c>
      <c r="F251" s="90">
        <f>F252</f>
        <v>1756.7</v>
      </c>
      <c r="G251" s="90">
        <f>G252</f>
        <v>1756.7</v>
      </c>
      <c r="H251" s="120"/>
    </row>
    <row r="252" spans="1:8" ht="73.5" customHeight="1" outlineLevel="6">
      <c r="A252" s="47" t="s">
        <v>14</v>
      </c>
      <c r="B252" s="48" t="s">
        <v>134</v>
      </c>
      <c r="C252" s="48" t="s">
        <v>136</v>
      </c>
      <c r="D252" s="48" t="s">
        <v>206</v>
      </c>
      <c r="E252" s="48" t="s">
        <v>15</v>
      </c>
      <c r="F252" s="90">
        <f>F253</f>
        <v>1756.7</v>
      </c>
      <c r="G252" s="90">
        <f>G253</f>
        <v>1756.7</v>
      </c>
      <c r="H252" s="120"/>
    </row>
    <row r="253" spans="1:8" ht="37.5" outlineLevel="7">
      <c r="A253" s="47" t="s">
        <v>16</v>
      </c>
      <c r="B253" s="48" t="s">
        <v>134</v>
      </c>
      <c r="C253" s="48" t="s">
        <v>136</v>
      </c>
      <c r="D253" s="48" t="s">
        <v>206</v>
      </c>
      <c r="E253" s="48" t="s">
        <v>17</v>
      </c>
      <c r="F253" s="92">
        <v>1756.7</v>
      </c>
      <c r="G253" s="121">
        <v>1756.7</v>
      </c>
      <c r="H253" s="120"/>
    </row>
    <row r="254" spans="1:8" ht="56.25" outlineLevel="5">
      <c r="A254" s="47" t="s">
        <v>13</v>
      </c>
      <c r="B254" s="48" t="s">
        <v>134</v>
      </c>
      <c r="C254" s="48" t="s">
        <v>136</v>
      </c>
      <c r="D254" s="48" t="s">
        <v>165</v>
      </c>
      <c r="E254" s="48" t="s">
        <v>8</v>
      </c>
      <c r="F254" s="90">
        <f>F255+F257+F259</f>
        <v>1996.78</v>
      </c>
      <c r="G254" s="90">
        <f>G255+G257+G259</f>
        <v>1996.78</v>
      </c>
      <c r="H254" s="120"/>
    </row>
    <row r="255" spans="1:8" ht="73.5" customHeight="1" outlineLevel="6">
      <c r="A255" s="47" t="s">
        <v>14</v>
      </c>
      <c r="B255" s="48" t="s">
        <v>134</v>
      </c>
      <c r="C255" s="48" t="s">
        <v>136</v>
      </c>
      <c r="D255" s="48" t="s">
        <v>165</v>
      </c>
      <c r="E255" s="48" t="s">
        <v>15</v>
      </c>
      <c r="F255" s="90">
        <f>F256</f>
        <v>1848.28</v>
      </c>
      <c r="G255" s="90">
        <f>G256</f>
        <v>1848.28</v>
      </c>
      <c r="H255" s="120"/>
    </row>
    <row r="256" spans="1:8" ht="37.5" outlineLevel="7">
      <c r="A256" s="47" t="s">
        <v>16</v>
      </c>
      <c r="B256" s="48" t="s">
        <v>134</v>
      </c>
      <c r="C256" s="48" t="s">
        <v>136</v>
      </c>
      <c r="D256" s="48" t="s">
        <v>165</v>
      </c>
      <c r="E256" s="48" t="s">
        <v>17</v>
      </c>
      <c r="F256" s="92">
        <v>1848.28</v>
      </c>
      <c r="G256" s="121">
        <v>1848.28</v>
      </c>
      <c r="H256" s="120"/>
    </row>
    <row r="257" spans="1:8" ht="37.5" outlineLevel="6">
      <c r="A257" s="47" t="s">
        <v>18</v>
      </c>
      <c r="B257" s="48" t="s">
        <v>134</v>
      </c>
      <c r="C257" s="48" t="s">
        <v>136</v>
      </c>
      <c r="D257" s="48" t="s">
        <v>165</v>
      </c>
      <c r="E257" s="48" t="s">
        <v>19</v>
      </c>
      <c r="F257" s="90">
        <f>F258</f>
        <v>143</v>
      </c>
      <c r="G257" s="90">
        <f>G258</f>
        <v>143</v>
      </c>
      <c r="H257" s="120"/>
    </row>
    <row r="258" spans="1:8" ht="38.25" customHeight="1" outlineLevel="7">
      <c r="A258" s="47" t="s">
        <v>20</v>
      </c>
      <c r="B258" s="48" t="s">
        <v>134</v>
      </c>
      <c r="C258" s="48" t="s">
        <v>136</v>
      </c>
      <c r="D258" s="48" t="s">
        <v>165</v>
      </c>
      <c r="E258" s="48" t="s">
        <v>21</v>
      </c>
      <c r="F258" s="92">
        <v>143</v>
      </c>
      <c r="G258" s="121">
        <v>143</v>
      </c>
      <c r="H258" s="120"/>
    </row>
    <row r="259" spans="1:8" ht="15" outlineLevel="6">
      <c r="A259" s="47" t="s">
        <v>22</v>
      </c>
      <c r="B259" s="48" t="s">
        <v>134</v>
      </c>
      <c r="C259" s="48" t="s">
        <v>136</v>
      </c>
      <c r="D259" s="48" t="s">
        <v>165</v>
      </c>
      <c r="E259" s="48" t="s">
        <v>23</v>
      </c>
      <c r="F259" s="90">
        <f>F260</f>
        <v>5.5</v>
      </c>
      <c r="G259" s="90">
        <f>G260</f>
        <v>5.5</v>
      </c>
      <c r="H259" s="120"/>
    </row>
    <row r="260" spans="1:8" ht="15" outlineLevel="7">
      <c r="A260" s="47" t="s">
        <v>24</v>
      </c>
      <c r="B260" s="48" t="s">
        <v>134</v>
      </c>
      <c r="C260" s="48" t="s">
        <v>136</v>
      </c>
      <c r="D260" s="48" t="s">
        <v>165</v>
      </c>
      <c r="E260" s="48" t="s">
        <v>25</v>
      </c>
      <c r="F260" s="92">
        <v>5.5</v>
      </c>
      <c r="G260" s="121">
        <v>5.5</v>
      </c>
      <c r="H260" s="120"/>
    </row>
    <row r="261" spans="1:8" ht="21" customHeight="1" outlineLevel="5">
      <c r="A261" s="47" t="s">
        <v>138</v>
      </c>
      <c r="B261" s="48" t="s">
        <v>134</v>
      </c>
      <c r="C261" s="48" t="s">
        <v>136</v>
      </c>
      <c r="D261" s="48" t="s">
        <v>207</v>
      </c>
      <c r="E261" s="48" t="s">
        <v>8</v>
      </c>
      <c r="F261" s="90">
        <f>F262</f>
        <v>180</v>
      </c>
      <c r="G261" s="90">
        <f>G262</f>
        <v>180</v>
      </c>
      <c r="H261" s="120"/>
    </row>
    <row r="262" spans="1:8" ht="75" customHeight="1" outlineLevel="6">
      <c r="A262" s="47" t="s">
        <v>14</v>
      </c>
      <c r="B262" s="48" t="s">
        <v>134</v>
      </c>
      <c r="C262" s="48" t="s">
        <v>136</v>
      </c>
      <c r="D262" s="48" t="s">
        <v>207</v>
      </c>
      <c r="E262" s="48" t="s">
        <v>15</v>
      </c>
      <c r="F262" s="90">
        <f>F263</f>
        <v>180</v>
      </c>
      <c r="G262" s="90">
        <f>G263</f>
        <v>180</v>
      </c>
      <c r="H262" s="120"/>
    </row>
    <row r="263" spans="1:8" ht="37.5" outlineLevel="7">
      <c r="A263" s="47" t="s">
        <v>16</v>
      </c>
      <c r="B263" s="48" t="s">
        <v>134</v>
      </c>
      <c r="C263" s="48" t="s">
        <v>136</v>
      </c>
      <c r="D263" s="48" t="s">
        <v>207</v>
      </c>
      <c r="E263" s="48" t="s">
        <v>17</v>
      </c>
      <c r="F263" s="92">
        <v>180</v>
      </c>
      <c r="G263" s="121">
        <v>180</v>
      </c>
      <c r="H263" s="120"/>
    </row>
    <row r="264" spans="1:8" ht="56.25" outlineLevel="2">
      <c r="A264" s="47" t="s">
        <v>11</v>
      </c>
      <c r="B264" s="48" t="s">
        <v>134</v>
      </c>
      <c r="C264" s="48" t="s">
        <v>12</v>
      </c>
      <c r="D264" s="48" t="s">
        <v>163</v>
      </c>
      <c r="E264" s="48" t="s">
        <v>8</v>
      </c>
      <c r="F264" s="90">
        <f aca="true" t="shared" si="20" ref="F264:G267">F265</f>
        <v>976.45</v>
      </c>
      <c r="G264" s="90">
        <f t="shared" si="20"/>
        <v>976.45</v>
      </c>
      <c r="H264" s="120"/>
    </row>
    <row r="265" spans="1:8" ht="37.5" outlineLevel="4">
      <c r="A265" s="47" t="s">
        <v>178</v>
      </c>
      <c r="B265" s="48" t="s">
        <v>134</v>
      </c>
      <c r="C265" s="48" t="s">
        <v>12</v>
      </c>
      <c r="D265" s="48" t="s">
        <v>164</v>
      </c>
      <c r="E265" s="48" t="s">
        <v>8</v>
      </c>
      <c r="F265" s="90">
        <f t="shared" si="20"/>
        <v>976.45</v>
      </c>
      <c r="G265" s="90">
        <f t="shared" si="20"/>
        <v>976.45</v>
      </c>
      <c r="H265" s="120"/>
    </row>
    <row r="266" spans="1:8" ht="15" outlineLevel="5">
      <c r="A266" s="47" t="s">
        <v>152</v>
      </c>
      <c r="B266" s="48" t="s">
        <v>134</v>
      </c>
      <c r="C266" s="48" t="s">
        <v>12</v>
      </c>
      <c r="D266" s="48" t="s">
        <v>208</v>
      </c>
      <c r="E266" s="48" t="s">
        <v>8</v>
      </c>
      <c r="F266" s="90">
        <f t="shared" si="20"/>
        <v>976.45</v>
      </c>
      <c r="G266" s="90">
        <f t="shared" si="20"/>
        <v>976.45</v>
      </c>
      <c r="H266" s="120"/>
    </row>
    <row r="267" spans="1:8" ht="74.25" customHeight="1" outlineLevel="6">
      <c r="A267" s="47" t="s">
        <v>14</v>
      </c>
      <c r="B267" s="48" t="s">
        <v>134</v>
      </c>
      <c r="C267" s="48" t="s">
        <v>12</v>
      </c>
      <c r="D267" s="48" t="s">
        <v>208</v>
      </c>
      <c r="E267" s="48" t="s">
        <v>15</v>
      </c>
      <c r="F267" s="90">
        <f t="shared" si="20"/>
        <v>976.45</v>
      </c>
      <c r="G267" s="90">
        <f t="shared" si="20"/>
        <v>976.45</v>
      </c>
      <c r="H267" s="120"/>
    </row>
    <row r="268" spans="1:8" ht="37.5" outlineLevel="7">
      <c r="A268" s="47" t="s">
        <v>16</v>
      </c>
      <c r="B268" s="48" t="s">
        <v>134</v>
      </c>
      <c r="C268" s="48" t="s">
        <v>12</v>
      </c>
      <c r="D268" s="48" t="s">
        <v>208</v>
      </c>
      <c r="E268" s="48" t="s">
        <v>17</v>
      </c>
      <c r="F268" s="92">
        <v>976.45</v>
      </c>
      <c r="G268" s="121">
        <v>976.45</v>
      </c>
      <c r="H268" s="120"/>
    </row>
    <row r="269" spans="1:8" ht="15" outlineLevel="2">
      <c r="A269" s="47" t="s">
        <v>26</v>
      </c>
      <c r="B269" s="48" t="s">
        <v>134</v>
      </c>
      <c r="C269" s="48" t="s">
        <v>27</v>
      </c>
      <c r="D269" s="48" t="s">
        <v>163</v>
      </c>
      <c r="E269" s="48" t="s">
        <v>8</v>
      </c>
      <c r="F269" s="90">
        <f aca="true" t="shared" si="21" ref="F269:G273">F270</f>
        <v>18</v>
      </c>
      <c r="G269" s="90">
        <f t="shared" si="21"/>
        <v>18</v>
      </c>
      <c r="H269" s="120"/>
    </row>
    <row r="270" spans="1:8" ht="56.25" outlineLevel="3">
      <c r="A270" s="47" t="s">
        <v>380</v>
      </c>
      <c r="B270" s="48" t="s">
        <v>134</v>
      </c>
      <c r="C270" s="48" t="s">
        <v>27</v>
      </c>
      <c r="D270" s="48" t="s">
        <v>166</v>
      </c>
      <c r="E270" s="48" t="s">
        <v>8</v>
      </c>
      <c r="F270" s="90">
        <f t="shared" si="21"/>
        <v>18</v>
      </c>
      <c r="G270" s="90">
        <f t="shared" si="21"/>
        <v>18</v>
      </c>
      <c r="H270" s="120"/>
    </row>
    <row r="271" spans="1:8" ht="37.5" outlineLevel="4">
      <c r="A271" s="47" t="s">
        <v>381</v>
      </c>
      <c r="B271" s="48" t="s">
        <v>134</v>
      </c>
      <c r="C271" s="48" t="s">
        <v>27</v>
      </c>
      <c r="D271" s="48" t="s">
        <v>174</v>
      </c>
      <c r="E271" s="48" t="s">
        <v>8</v>
      </c>
      <c r="F271" s="90">
        <f t="shared" si="21"/>
        <v>18</v>
      </c>
      <c r="G271" s="90">
        <f t="shared" si="21"/>
        <v>18</v>
      </c>
      <c r="H271" s="120"/>
    </row>
    <row r="272" spans="1:8" ht="15" outlineLevel="5">
      <c r="A272" s="47" t="s">
        <v>29</v>
      </c>
      <c r="B272" s="48" t="s">
        <v>134</v>
      </c>
      <c r="C272" s="48" t="s">
        <v>27</v>
      </c>
      <c r="D272" s="48" t="s">
        <v>169</v>
      </c>
      <c r="E272" s="48" t="s">
        <v>8</v>
      </c>
      <c r="F272" s="90">
        <f t="shared" si="21"/>
        <v>18</v>
      </c>
      <c r="G272" s="90">
        <f t="shared" si="21"/>
        <v>18</v>
      </c>
      <c r="H272" s="120"/>
    </row>
    <row r="273" spans="1:8" ht="37.5" outlineLevel="6">
      <c r="A273" s="47" t="s">
        <v>18</v>
      </c>
      <c r="B273" s="48" t="s">
        <v>134</v>
      </c>
      <c r="C273" s="48" t="s">
        <v>27</v>
      </c>
      <c r="D273" s="48" t="s">
        <v>169</v>
      </c>
      <c r="E273" s="48" t="s">
        <v>19</v>
      </c>
      <c r="F273" s="90">
        <f t="shared" si="21"/>
        <v>18</v>
      </c>
      <c r="G273" s="90">
        <f t="shared" si="21"/>
        <v>18</v>
      </c>
      <c r="H273" s="120"/>
    </row>
    <row r="274" spans="1:8" ht="40.5" customHeight="1" outlineLevel="7">
      <c r="A274" s="47" t="s">
        <v>20</v>
      </c>
      <c r="B274" s="48" t="s">
        <v>134</v>
      </c>
      <c r="C274" s="48" t="s">
        <v>27</v>
      </c>
      <c r="D274" s="48" t="s">
        <v>169</v>
      </c>
      <c r="E274" s="48" t="s">
        <v>21</v>
      </c>
      <c r="F274" s="92">
        <v>18</v>
      </c>
      <c r="G274" s="121">
        <v>18</v>
      </c>
      <c r="H274" s="120"/>
    </row>
    <row r="275" spans="1:9" s="3" customFormat="1" ht="36.75" customHeight="1">
      <c r="A275" s="45" t="s">
        <v>139</v>
      </c>
      <c r="B275" s="46" t="s">
        <v>140</v>
      </c>
      <c r="C275" s="46" t="s">
        <v>7</v>
      </c>
      <c r="D275" s="46" t="s">
        <v>163</v>
      </c>
      <c r="E275" s="46" t="s">
        <v>8</v>
      </c>
      <c r="F275" s="89">
        <f>F276+F344</f>
        <v>358991.7</v>
      </c>
      <c r="G275" s="89">
        <f>G276+G344</f>
        <v>358991.7</v>
      </c>
      <c r="H275" s="119"/>
      <c r="I275" s="7">
        <f>F275-F283-F298-F301-F319-F348</f>
        <v>118170.70000000001</v>
      </c>
    </row>
    <row r="276" spans="1:8" ht="15" outlineLevel="1">
      <c r="A276" s="47" t="s">
        <v>91</v>
      </c>
      <c r="B276" s="48" t="s">
        <v>140</v>
      </c>
      <c r="C276" s="48" t="s">
        <v>92</v>
      </c>
      <c r="D276" s="48" t="s">
        <v>163</v>
      </c>
      <c r="E276" s="48" t="s">
        <v>8</v>
      </c>
      <c r="F276" s="90">
        <f>F277+F289+F313+F327+F304</f>
        <v>355611.7</v>
      </c>
      <c r="G276" s="90">
        <f>G277+G289+G313+G327+G304</f>
        <v>355611.7</v>
      </c>
      <c r="H276" s="120"/>
    </row>
    <row r="277" spans="1:8" ht="15" outlineLevel="2">
      <c r="A277" s="47" t="s">
        <v>141</v>
      </c>
      <c r="B277" s="48" t="s">
        <v>140</v>
      </c>
      <c r="C277" s="48" t="s">
        <v>142</v>
      </c>
      <c r="D277" s="48" t="s">
        <v>163</v>
      </c>
      <c r="E277" s="48" t="s">
        <v>8</v>
      </c>
      <c r="F277" s="90">
        <f>F278</f>
        <v>80138.4</v>
      </c>
      <c r="G277" s="90">
        <f>G278</f>
        <v>80138.4</v>
      </c>
      <c r="H277" s="120"/>
    </row>
    <row r="278" spans="1:8" ht="36.75" customHeight="1" outlineLevel="3">
      <c r="A278" s="47" t="s">
        <v>427</v>
      </c>
      <c r="B278" s="48" t="s">
        <v>140</v>
      </c>
      <c r="C278" s="48" t="s">
        <v>142</v>
      </c>
      <c r="D278" s="48" t="s">
        <v>199</v>
      </c>
      <c r="E278" s="48" t="s">
        <v>8</v>
      </c>
      <c r="F278" s="90">
        <f>F279</f>
        <v>80138.4</v>
      </c>
      <c r="G278" s="90">
        <f>G279</f>
        <v>80138.4</v>
      </c>
      <c r="H278" s="120"/>
    </row>
    <row r="279" spans="1:8" ht="40.5" customHeight="1" outlineLevel="4">
      <c r="A279" s="47" t="s">
        <v>389</v>
      </c>
      <c r="B279" s="48" t="s">
        <v>140</v>
      </c>
      <c r="C279" s="48" t="s">
        <v>142</v>
      </c>
      <c r="D279" s="48" t="s">
        <v>200</v>
      </c>
      <c r="E279" s="48" t="s">
        <v>8</v>
      </c>
      <c r="F279" s="90">
        <f>F286+F280+F283</f>
        <v>80138.4</v>
      </c>
      <c r="G279" s="90">
        <f>G286+G280+G283</f>
        <v>80138.4</v>
      </c>
      <c r="H279" s="120"/>
    </row>
    <row r="280" spans="1:8" ht="56.25" outlineLevel="5">
      <c r="A280" s="47" t="s">
        <v>144</v>
      </c>
      <c r="B280" s="48" t="s">
        <v>140</v>
      </c>
      <c r="C280" s="48" t="s">
        <v>142</v>
      </c>
      <c r="D280" s="48" t="s">
        <v>210</v>
      </c>
      <c r="E280" s="48" t="s">
        <v>8</v>
      </c>
      <c r="F280" s="90">
        <f>F281</f>
        <v>31168.7</v>
      </c>
      <c r="G280" s="90">
        <f>G281</f>
        <v>31168.7</v>
      </c>
      <c r="H280" s="120"/>
    </row>
    <row r="281" spans="1:8" ht="37.5" customHeight="1" outlineLevel="6">
      <c r="A281" s="47" t="s">
        <v>53</v>
      </c>
      <c r="B281" s="48" t="s">
        <v>140</v>
      </c>
      <c r="C281" s="48" t="s">
        <v>142</v>
      </c>
      <c r="D281" s="48" t="s">
        <v>210</v>
      </c>
      <c r="E281" s="48" t="s">
        <v>54</v>
      </c>
      <c r="F281" s="90">
        <f>F282</f>
        <v>31168.7</v>
      </c>
      <c r="G281" s="90">
        <f>G282</f>
        <v>31168.7</v>
      </c>
      <c r="H281" s="120"/>
    </row>
    <row r="282" spans="1:8" ht="15" outlineLevel="7">
      <c r="A282" s="47" t="s">
        <v>96</v>
      </c>
      <c r="B282" s="48" t="s">
        <v>140</v>
      </c>
      <c r="C282" s="48" t="s">
        <v>142</v>
      </c>
      <c r="D282" s="48" t="s">
        <v>210</v>
      </c>
      <c r="E282" s="48" t="s">
        <v>97</v>
      </c>
      <c r="F282" s="92">
        <v>31168.7</v>
      </c>
      <c r="G282" s="121">
        <v>31168.7</v>
      </c>
      <c r="H282" s="120"/>
    </row>
    <row r="283" spans="1:8" ht="111.75" customHeight="1" outlineLevel="7">
      <c r="A283" s="21" t="s">
        <v>527</v>
      </c>
      <c r="B283" s="48" t="s">
        <v>140</v>
      </c>
      <c r="C283" s="48" t="s">
        <v>142</v>
      </c>
      <c r="D283" s="48" t="s">
        <v>211</v>
      </c>
      <c r="E283" s="48" t="s">
        <v>8</v>
      </c>
      <c r="F283" s="90">
        <f>F284</f>
        <v>48841</v>
      </c>
      <c r="G283" s="90">
        <f>G284</f>
        <v>48841</v>
      </c>
      <c r="H283" s="120"/>
    </row>
    <row r="284" spans="1:8" ht="38.25" customHeight="1" outlineLevel="7">
      <c r="A284" s="47" t="s">
        <v>53</v>
      </c>
      <c r="B284" s="48" t="s">
        <v>140</v>
      </c>
      <c r="C284" s="48" t="s">
        <v>142</v>
      </c>
      <c r="D284" s="48" t="s">
        <v>211</v>
      </c>
      <c r="E284" s="48" t="s">
        <v>54</v>
      </c>
      <c r="F284" s="90">
        <f>F285</f>
        <v>48841</v>
      </c>
      <c r="G284" s="90">
        <f>G285</f>
        <v>48841</v>
      </c>
      <c r="H284" s="120"/>
    </row>
    <row r="285" spans="1:8" ht="15" outlineLevel="7">
      <c r="A285" s="47" t="s">
        <v>96</v>
      </c>
      <c r="B285" s="48" t="s">
        <v>140</v>
      </c>
      <c r="C285" s="48" t="s">
        <v>142</v>
      </c>
      <c r="D285" s="48" t="s">
        <v>211</v>
      </c>
      <c r="E285" s="48" t="s">
        <v>97</v>
      </c>
      <c r="F285" s="92">
        <v>48841</v>
      </c>
      <c r="G285" s="121">
        <v>48841</v>
      </c>
      <c r="H285" s="120"/>
    </row>
    <row r="286" spans="1:8" ht="19.5" customHeight="1" outlineLevel="5">
      <c r="A286" s="47" t="s">
        <v>143</v>
      </c>
      <c r="B286" s="48" t="s">
        <v>140</v>
      </c>
      <c r="C286" s="48" t="s">
        <v>142</v>
      </c>
      <c r="D286" s="48" t="s">
        <v>209</v>
      </c>
      <c r="E286" s="48" t="s">
        <v>8</v>
      </c>
      <c r="F286" s="90">
        <f>F287</f>
        <v>128.7</v>
      </c>
      <c r="G286" s="90">
        <f>G287</f>
        <v>128.7</v>
      </c>
      <c r="H286" s="120"/>
    </row>
    <row r="287" spans="1:8" ht="37.5" customHeight="1" outlineLevel="6">
      <c r="A287" s="47" t="s">
        <v>53</v>
      </c>
      <c r="B287" s="48" t="s">
        <v>140</v>
      </c>
      <c r="C287" s="48" t="s">
        <v>142</v>
      </c>
      <c r="D287" s="48" t="s">
        <v>209</v>
      </c>
      <c r="E287" s="48" t="s">
        <v>54</v>
      </c>
      <c r="F287" s="90">
        <f>F288</f>
        <v>128.7</v>
      </c>
      <c r="G287" s="90">
        <f>G288</f>
        <v>128.7</v>
      </c>
      <c r="H287" s="120"/>
    </row>
    <row r="288" spans="1:8" ht="15" outlineLevel="7">
      <c r="A288" s="47" t="s">
        <v>96</v>
      </c>
      <c r="B288" s="48" t="s">
        <v>140</v>
      </c>
      <c r="C288" s="48" t="s">
        <v>142</v>
      </c>
      <c r="D288" s="48" t="s">
        <v>209</v>
      </c>
      <c r="E288" s="48" t="s">
        <v>97</v>
      </c>
      <c r="F288" s="92">
        <v>128.7</v>
      </c>
      <c r="G288" s="121">
        <v>128.7</v>
      </c>
      <c r="H288" s="120"/>
    </row>
    <row r="289" spans="1:8" ht="15" outlineLevel="2">
      <c r="A289" s="47" t="s">
        <v>93</v>
      </c>
      <c r="B289" s="48" t="s">
        <v>140</v>
      </c>
      <c r="C289" s="48" t="s">
        <v>94</v>
      </c>
      <c r="D289" s="48" t="s">
        <v>163</v>
      </c>
      <c r="E289" s="48" t="s">
        <v>8</v>
      </c>
      <c r="F289" s="90">
        <f>F290</f>
        <v>238611.65</v>
      </c>
      <c r="G289" s="90">
        <f>G290</f>
        <v>238611.65</v>
      </c>
      <c r="H289" s="120"/>
    </row>
    <row r="290" spans="1:8" ht="37.5" customHeight="1" outlineLevel="3">
      <c r="A290" s="47" t="s">
        <v>427</v>
      </c>
      <c r="B290" s="48" t="s">
        <v>140</v>
      </c>
      <c r="C290" s="48" t="s">
        <v>94</v>
      </c>
      <c r="D290" s="48" t="s">
        <v>199</v>
      </c>
      <c r="E290" s="48" t="s">
        <v>8</v>
      </c>
      <c r="F290" s="90">
        <f>F291</f>
        <v>238611.65</v>
      </c>
      <c r="G290" s="90">
        <f>G291</f>
        <v>238611.65</v>
      </c>
      <c r="H290" s="120"/>
    </row>
    <row r="291" spans="1:8" ht="36" customHeight="1" outlineLevel="4">
      <c r="A291" s="47" t="s">
        <v>428</v>
      </c>
      <c r="B291" s="48" t="s">
        <v>140</v>
      </c>
      <c r="C291" s="48" t="s">
        <v>94</v>
      </c>
      <c r="D291" s="48" t="s">
        <v>212</v>
      </c>
      <c r="E291" s="48" t="s">
        <v>8</v>
      </c>
      <c r="F291" s="90">
        <f>+F295+F292+F301+F298</f>
        <v>238611.65</v>
      </c>
      <c r="G291" s="90">
        <f>+G295+G292+G301+G298</f>
        <v>238611.65</v>
      </c>
      <c r="H291" s="120"/>
    </row>
    <row r="292" spans="1:8" ht="37.5" outlineLevel="7">
      <c r="A292" s="58" t="s">
        <v>145</v>
      </c>
      <c r="B292" s="48" t="s">
        <v>140</v>
      </c>
      <c r="C292" s="48" t="s">
        <v>94</v>
      </c>
      <c r="D292" s="48" t="s">
        <v>213</v>
      </c>
      <c r="E292" s="48" t="s">
        <v>8</v>
      </c>
      <c r="F292" s="90">
        <f>F293</f>
        <v>663.4</v>
      </c>
      <c r="G292" s="90">
        <f>G293</f>
        <v>663.4</v>
      </c>
      <c r="H292" s="120"/>
    </row>
    <row r="293" spans="1:8" ht="36.75" customHeight="1" outlineLevel="7">
      <c r="A293" s="47" t="s">
        <v>53</v>
      </c>
      <c r="B293" s="48" t="s">
        <v>140</v>
      </c>
      <c r="C293" s="48" t="s">
        <v>94</v>
      </c>
      <c r="D293" s="48" t="s">
        <v>213</v>
      </c>
      <c r="E293" s="48" t="s">
        <v>54</v>
      </c>
      <c r="F293" s="90">
        <f>F294</f>
        <v>663.4</v>
      </c>
      <c r="G293" s="90">
        <f>G294</f>
        <v>663.4</v>
      </c>
      <c r="H293" s="120"/>
    </row>
    <row r="294" spans="1:8" ht="15" outlineLevel="7">
      <c r="A294" s="47" t="s">
        <v>96</v>
      </c>
      <c r="B294" s="48" t="s">
        <v>140</v>
      </c>
      <c r="C294" s="48" t="s">
        <v>94</v>
      </c>
      <c r="D294" s="48" t="s">
        <v>213</v>
      </c>
      <c r="E294" s="48" t="s">
        <v>97</v>
      </c>
      <c r="F294" s="92">
        <v>663.4</v>
      </c>
      <c r="G294" s="121">
        <v>663.4</v>
      </c>
      <c r="H294" s="120"/>
    </row>
    <row r="295" spans="1:8" ht="56.25" outlineLevel="5">
      <c r="A295" s="47" t="s">
        <v>146</v>
      </c>
      <c r="B295" s="48" t="s">
        <v>140</v>
      </c>
      <c r="C295" s="48" t="s">
        <v>94</v>
      </c>
      <c r="D295" s="48" t="s">
        <v>214</v>
      </c>
      <c r="E295" s="48" t="s">
        <v>8</v>
      </c>
      <c r="F295" s="90">
        <f>F296</f>
        <v>52070.25</v>
      </c>
      <c r="G295" s="90">
        <f>G296</f>
        <v>52070.25</v>
      </c>
      <c r="H295" s="120"/>
    </row>
    <row r="296" spans="1:8" ht="39.75" customHeight="1" outlineLevel="6">
      <c r="A296" s="47" t="s">
        <v>53</v>
      </c>
      <c r="B296" s="48" t="s">
        <v>140</v>
      </c>
      <c r="C296" s="48" t="s">
        <v>94</v>
      </c>
      <c r="D296" s="48" t="s">
        <v>214</v>
      </c>
      <c r="E296" s="48" t="s">
        <v>54</v>
      </c>
      <c r="F296" s="90">
        <f>F297</f>
        <v>52070.25</v>
      </c>
      <c r="G296" s="90">
        <f>G297</f>
        <v>52070.25</v>
      </c>
      <c r="H296" s="120"/>
    </row>
    <row r="297" spans="1:8" ht="15" outlineLevel="7">
      <c r="A297" s="47" t="s">
        <v>96</v>
      </c>
      <c r="B297" s="48" t="s">
        <v>140</v>
      </c>
      <c r="C297" s="48" t="s">
        <v>94</v>
      </c>
      <c r="D297" s="48" t="s">
        <v>214</v>
      </c>
      <c r="E297" s="48" t="s">
        <v>97</v>
      </c>
      <c r="F297" s="92">
        <v>52070.25</v>
      </c>
      <c r="G297" s="121">
        <v>52070.25</v>
      </c>
      <c r="H297" s="120"/>
    </row>
    <row r="298" spans="1:8" ht="132.75" customHeight="1" outlineLevel="5">
      <c r="A298" s="21" t="s">
        <v>521</v>
      </c>
      <c r="B298" s="48" t="s">
        <v>140</v>
      </c>
      <c r="C298" s="48" t="s">
        <v>94</v>
      </c>
      <c r="D298" s="48" t="s">
        <v>216</v>
      </c>
      <c r="E298" s="48" t="s">
        <v>8</v>
      </c>
      <c r="F298" s="90">
        <f>F299</f>
        <v>182561</v>
      </c>
      <c r="G298" s="90">
        <f>G299</f>
        <v>182561</v>
      </c>
      <c r="H298" s="120"/>
    </row>
    <row r="299" spans="1:8" ht="39.75" customHeight="1" outlineLevel="5">
      <c r="A299" s="47" t="s">
        <v>53</v>
      </c>
      <c r="B299" s="48" t="s">
        <v>140</v>
      </c>
      <c r="C299" s="48" t="s">
        <v>94</v>
      </c>
      <c r="D299" s="48" t="s">
        <v>216</v>
      </c>
      <c r="E299" s="48" t="s">
        <v>54</v>
      </c>
      <c r="F299" s="90">
        <f>F300</f>
        <v>182561</v>
      </c>
      <c r="G299" s="90">
        <f>G300</f>
        <v>182561</v>
      </c>
      <c r="H299" s="120"/>
    </row>
    <row r="300" spans="1:8" ht="15" outlineLevel="5">
      <c r="A300" s="47" t="s">
        <v>96</v>
      </c>
      <c r="B300" s="48" t="s">
        <v>140</v>
      </c>
      <c r="C300" s="48" t="s">
        <v>94</v>
      </c>
      <c r="D300" s="48" t="s">
        <v>216</v>
      </c>
      <c r="E300" s="48" t="s">
        <v>97</v>
      </c>
      <c r="F300" s="92">
        <v>182561</v>
      </c>
      <c r="G300" s="121">
        <v>182561</v>
      </c>
      <c r="H300" s="120"/>
    </row>
    <row r="301" spans="1:8" ht="131.25" outlineLevel="5">
      <c r="A301" s="21" t="s">
        <v>543</v>
      </c>
      <c r="B301" s="48" t="s">
        <v>140</v>
      </c>
      <c r="C301" s="48" t="s">
        <v>94</v>
      </c>
      <c r="D301" s="48" t="s">
        <v>215</v>
      </c>
      <c r="E301" s="48" t="s">
        <v>8</v>
      </c>
      <c r="F301" s="90">
        <f>F302</f>
        <v>3317</v>
      </c>
      <c r="G301" s="90">
        <f>G302</f>
        <v>3317</v>
      </c>
      <c r="H301" s="120"/>
    </row>
    <row r="302" spans="1:8" ht="39.75" customHeight="1" outlineLevel="5">
      <c r="A302" s="47" t="s">
        <v>53</v>
      </c>
      <c r="B302" s="48" t="s">
        <v>140</v>
      </c>
      <c r="C302" s="48" t="s">
        <v>94</v>
      </c>
      <c r="D302" s="48" t="s">
        <v>215</v>
      </c>
      <c r="E302" s="48" t="s">
        <v>54</v>
      </c>
      <c r="F302" s="90">
        <f>F303</f>
        <v>3317</v>
      </c>
      <c r="G302" s="90">
        <f>G303</f>
        <v>3317</v>
      </c>
      <c r="H302" s="120"/>
    </row>
    <row r="303" spans="1:8" ht="15" outlineLevel="5">
      <c r="A303" s="47" t="s">
        <v>96</v>
      </c>
      <c r="B303" s="48" t="s">
        <v>140</v>
      </c>
      <c r="C303" s="48" t="s">
        <v>94</v>
      </c>
      <c r="D303" s="48" t="s">
        <v>215</v>
      </c>
      <c r="E303" s="48" t="s">
        <v>97</v>
      </c>
      <c r="F303" s="92">
        <v>3317</v>
      </c>
      <c r="G303" s="121">
        <v>3317</v>
      </c>
      <c r="H303" s="120"/>
    </row>
    <row r="304" spans="1:8" ht="15" outlineLevel="5">
      <c r="A304" s="47" t="s">
        <v>418</v>
      </c>
      <c r="B304" s="48" t="s">
        <v>140</v>
      </c>
      <c r="C304" s="48" t="s">
        <v>417</v>
      </c>
      <c r="D304" s="48" t="s">
        <v>163</v>
      </c>
      <c r="E304" s="48" t="s">
        <v>8</v>
      </c>
      <c r="F304" s="92">
        <f>F305</f>
        <v>17839.75</v>
      </c>
      <c r="G304" s="92">
        <f>G305</f>
        <v>17839.75</v>
      </c>
      <c r="H304" s="120"/>
    </row>
    <row r="305" spans="1:8" ht="36" customHeight="1" outlineLevel="5">
      <c r="A305" s="47" t="s">
        <v>427</v>
      </c>
      <c r="B305" s="48" t="s">
        <v>140</v>
      </c>
      <c r="C305" s="48" t="s">
        <v>417</v>
      </c>
      <c r="D305" s="48" t="s">
        <v>199</v>
      </c>
      <c r="E305" s="48" t="s">
        <v>8</v>
      </c>
      <c r="F305" s="92">
        <f>F306</f>
        <v>17839.75</v>
      </c>
      <c r="G305" s="92">
        <f>G306</f>
        <v>17839.75</v>
      </c>
      <c r="H305" s="120"/>
    </row>
    <row r="306" spans="1:8" ht="56.25" outlineLevel="4">
      <c r="A306" s="47" t="s">
        <v>376</v>
      </c>
      <c r="B306" s="48" t="s">
        <v>140</v>
      </c>
      <c r="C306" s="48" t="s">
        <v>417</v>
      </c>
      <c r="D306" s="48" t="s">
        <v>217</v>
      </c>
      <c r="E306" s="48" t="s">
        <v>8</v>
      </c>
      <c r="F306" s="90">
        <f>F310+F307</f>
        <v>17839.75</v>
      </c>
      <c r="G306" s="90">
        <f>G310+G307</f>
        <v>17839.75</v>
      </c>
      <c r="H306" s="120"/>
    </row>
    <row r="307" spans="1:8" ht="56.25" outlineLevel="5">
      <c r="A307" s="47" t="s">
        <v>147</v>
      </c>
      <c r="B307" s="48" t="s">
        <v>140</v>
      </c>
      <c r="C307" s="48" t="s">
        <v>417</v>
      </c>
      <c r="D307" s="48" t="s">
        <v>219</v>
      </c>
      <c r="E307" s="48" t="s">
        <v>8</v>
      </c>
      <c r="F307" s="90">
        <f>F308</f>
        <v>17769.45</v>
      </c>
      <c r="G307" s="90">
        <f>G308</f>
        <v>17769.45</v>
      </c>
      <c r="H307" s="120"/>
    </row>
    <row r="308" spans="1:8" ht="41.25" customHeight="1" outlineLevel="6">
      <c r="A308" s="47" t="s">
        <v>53</v>
      </c>
      <c r="B308" s="48" t="s">
        <v>140</v>
      </c>
      <c r="C308" s="48" t="s">
        <v>417</v>
      </c>
      <c r="D308" s="48" t="s">
        <v>219</v>
      </c>
      <c r="E308" s="48" t="s">
        <v>54</v>
      </c>
      <c r="F308" s="90">
        <f>F309</f>
        <v>17769.45</v>
      </c>
      <c r="G308" s="90">
        <f>G309</f>
        <v>17769.45</v>
      </c>
      <c r="H308" s="120"/>
    </row>
    <row r="309" spans="1:8" ht="15" outlineLevel="7">
      <c r="A309" s="47" t="s">
        <v>96</v>
      </c>
      <c r="B309" s="48" t="s">
        <v>140</v>
      </c>
      <c r="C309" s="48" t="s">
        <v>417</v>
      </c>
      <c r="D309" s="48" t="s">
        <v>219</v>
      </c>
      <c r="E309" s="48" t="s">
        <v>97</v>
      </c>
      <c r="F309" s="92">
        <v>17769.45</v>
      </c>
      <c r="G309" s="121">
        <v>17769.45</v>
      </c>
      <c r="H309" s="120"/>
    </row>
    <row r="310" spans="1:8" ht="19.5" customHeight="1" outlineLevel="5">
      <c r="A310" s="47" t="s">
        <v>143</v>
      </c>
      <c r="B310" s="48" t="s">
        <v>140</v>
      </c>
      <c r="C310" s="48" t="s">
        <v>417</v>
      </c>
      <c r="D310" s="48" t="s">
        <v>218</v>
      </c>
      <c r="E310" s="48" t="s">
        <v>8</v>
      </c>
      <c r="F310" s="90">
        <f>F311</f>
        <v>70.3</v>
      </c>
      <c r="G310" s="90">
        <f>G311</f>
        <v>70.3</v>
      </c>
      <c r="H310" s="120"/>
    </row>
    <row r="311" spans="1:8" ht="37.5" customHeight="1" outlineLevel="6">
      <c r="A311" s="47" t="s">
        <v>53</v>
      </c>
      <c r="B311" s="48" t="s">
        <v>140</v>
      </c>
      <c r="C311" s="48" t="s">
        <v>417</v>
      </c>
      <c r="D311" s="48" t="s">
        <v>218</v>
      </c>
      <c r="E311" s="48" t="s">
        <v>54</v>
      </c>
      <c r="F311" s="90">
        <f>F312</f>
        <v>70.3</v>
      </c>
      <c r="G311" s="90">
        <f>G312</f>
        <v>70.3</v>
      </c>
      <c r="H311" s="120"/>
    </row>
    <row r="312" spans="1:8" ht="15" outlineLevel="7">
      <c r="A312" s="47" t="s">
        <v>96</v>
      </c>
      <c r="B312" s="48" t="s">
        <v>140</v>
      </c>
      <c r="C312" s="48" t="s">
        <v>417</v>
      </c>
      <c r="D312" s="48" t="s">
        <v>218</v>
      </c>
      <c r="E312" s="48" t="s">
        <v>97</v>
      </c>
      <c r="F312" s="92">
        <v>70.3</v>
      </c>
      <c r="G312" s="121">
        <v>70.3</v>
      </c>
      <c r="H312" s="120"/>
    </row>
    <row r="313" spans="1:8" ht="15" outlineLevel="2">
      <c r="A313" s="47" t="s">
        <v>98</v>
      </c>
      <c r="B313" s="48" t="s">
        <v>140</v>
      </c>
      <c r="C313" s="48" t="s">
        <v>99</v>
      </c>
      <c r="D313" s="48" t="s">
        <v>163</v>
      </c>
      <c r="E313" s="48" t="s">
        <v>8</v>
      </c>
      <c r="F313" s="90">
        <f>F314</f>
        <v>2866</v>
      </c>
      <c r="G313" s="90">
        <f>G314</f>
        <v>2866</v>
      </c>
      <c r="H313" s="120"/>
    </row>
    <row r="314" spans="1:8" ht="36" customHeight="1" outlineLevel="3">
      <c r="A314" s="47" t="s">
        <v>427</v>
      </c>
      <c r="B314" s="48" t="s">
        <v>140</v>
      </c>
      <c r="C314" s="48" t="s">
        <v>99</v>
      </c>
      <c r="D314" s="48" t="s">
        <v>199</v>
      </c>
      <c r="E314" s="48" t="s">
        <v>8</v>
      </c>
      <c r="F314" s="90">
        <f>F315+F324</f>
        <v>2866</v>
      </c>
      <c r="G314" s="90">
        <f>G315+G324</f>
        <v>2866</v>
      </c>
      <c r="H314" s="120"/>
    </row>
    <row r="315" spans="1:8" ht="37.5" customHeight="1" outlineLevel="3">
      <c r="A315" s="47" t="s">
        <v>428</v>
      </c>
      <c r="B315" s="48" t="s">
        <v>140</v>
      </c>
      <c r="C315" s="48" t="s">
        <v>99</v>
      </c>
      <c r="D315" s="48" t="s">
        <v>212</v>
      </c>
      <c r="E315" s="48" t="s">
        <v>8</v>
      </c>
      <c r="F315" s="90">
        <f>F319+F316</f>
        <v>2792</v>
      </c>
      <c r="G315" s="90">
        <f>G319+G316</f>
        <v>2792</v>
      </c>
      <c r="H315" s="120"/>
    </row>
    <row r="316" spans="1:8" ht="37.5" outlineLevel="3">
      <c r="A316" s="47" t="s">
        <v>100</v>
      </c>
      <c r="B316" s="48" t="s">
        <v>140</v>
      </c>
      <c r="C316" s="48" t="s">
        <v>99</v>
      </c>
      <c r="D316" s="48" t="s">
        <v>335</v>
      </c>
      <c r="E316" s="48" t="s">
        <v>8</v>
      </c>
      <c r="F316" s="90">
        <f>F317</f>
        <v>70</v>
      </c>
      <c r="G316" s="90">
        <f>G317</f>
        <v>70</v>
      </c>
      <c r="H316" s="120"/>
    </row>
    <row r="317" spans="1:8" ht="37.5" outlineLevel="3">
      <c r="A317" s="47" t="s">
        <v>18</v>
      </c>
      <c r="B317" s="48" t="s">
        <v>140</v>
      </c>
      <c r="C317" s="48" t="s">
        <v>99</v>
      </c>
      <c r="D317" s="48" t="s">
        <v>335</v>
      </c>
      <c r="E317" s="48" t="s">
        <v>19</v>
      </c>
      <c r="F317" s="90">
        <f>F318</f>
        <v>70</v>
      </c>
      <c r="G317" s="90">
        <f>G318</f>
        <v>70</v>
      </c>
      <c r="H317" s="120"/>
    </row>
    <row r="318" spans="1:8" ht="37.5" customHeight="1" outlineLevel="3">
      <c r="A318" s="47" t="s">
        <v>20</v>
      </c>
      <c r="B318" s="48" t="s">
        <v>140</v>
      </c>
      <c r="C318" s="48" t="s">
        <v>99</v>
      </c>
      <c r="D318" s="48" t="s">
        <v>335</v>
      </c>
      <c r="E318" s="48" t="s">
        <v>21</v>
      </c>
      <c r="F318" s="90">
        <v>70</v>
      </c>
      <c r="G318" s="121">
        <v>70</v>
      </c>
      <c r="H318" s="120"/>
    </row>
    <row r="319" spans="1:8" ht="113.25" customHeight="1" outlineLevel="3">
      <c r="A319" s="21" t="s">
        <v>528</v>
      </c>
      <c r="B319" s="48" t="s">
        <v>140</v>
      </c>
      <c r="C319" s="48" t="s">
        <v>99</v>
      </c>
      <c r="D319" s="48" t="s">
        <v>220</v>
      </c>
      <c r="E319" s="48" t="s">
        <v>8</v>
      </c>
      <c r="F319" s="90">
        <f>F322+F320</f>
        <v>2722</v>
      </c>
      <c r="G319" s="90">
        <f>G322+G320</f>
        <v>2722</v>
      </c>
      <c r="H319" s="120"/>
    </row>
    <row r="320" spans="1:8" ht="19.5" customHeight="1" outlineLevel="3">
      <c r="A320" s="47" t="s">
        <v>113</v>
      </c>
      <c r="B320" s="48" t="s">
        <v>140</v>
      </c>
      <c r="C320" s="48" t="s">
        <v>99</v>
      </c>
      <c r="D320" s="48" t="s">
        <v>220</v>
      </c>
      <c r="E320" s="48" t="s">
        <v>114</v>
      </c>
      <c r="F320" s="90">
        <f>F321</f>
        <v>300</v>
      </c>
      <c r="G320" s="90">
        <f>G321</f>
        <v>300</v>
      </c>
      <c r="H320" s="120"/>
    </row>
    <row r="321" spans="1:8" ht="37.5" outlineLevel="3">
      <c r="A321" s="47" t="s">
        <v>120</v>
      </c>
      <c r="B321" s="48" t="s">
        <v>140</v>
      </c>
      <c r="C321" s="48" t="s">
        <v>99</v>
      </c>
      <c r="D321" s="48" t="s">
        <v>220</v>
      </c>
      <c r="E321" s="48" t="s">
        <v>121</v>
      </c>
      <c r="F321" s="90">
        <v>300</v>
      </c>
      <c r="G321" s="121">
        <v>300</v>
      </c>
      <c r="H321" s="120"/>
    </row>
    <row r="322" spans="1:8" ht="37.5" customHeight="1" outlineLevel="3">
      <c r="A322" s="47" t="s">
        <v>53</v>
      </c>
      <c r="B322" s="48" t="s">
        <v>140</v>
      </c>
      <c r="C322" s="48" t="s">
        <v>99</v>
      </c>
      <c r="D322" s="48" t="s">
        <v>220</v>
      </c>
      <c r="E322" s="48" t="s">
        <v>54</v>
      </c>
      <c r="F322" s="90">
        <f>F323</f>
        <v>2422</v>
      </c>
      <c r="G322" s="90">
        <f>G323</f>
        <v>2422</v>
      </c>
      <c r="H322" s="120"/>
    </row>
    <row r="323" spans="1:8" ht="15" outlineLevel="3">
      <c r="A323" s="47" t="s">
        <v>96</v>
      </c>
      <c r="B323" s="48" t="s">
        <v>140</v>
      </c>
      <c r="C323" s="48" t="s">
        <v>99</v>
      </c>
      <c r="D323" s="48" t="s">
        <v>220</v>
      </c>
      <c r="E323" s="48" t="s">
        <v>97</v>
      </c>
      <c r="F323" s="90">
        <v>2422</v>
      </c>
      <c r="G323" s="121">
        <v>2422</v>
      </c>
      <c r="H323" s="120"/>
    </row>
    <row r="324" spans="1:8" ht="15" outlineLevel="7">
      <c r="A324" s="47" t="s">
        <v>101</v>
      </c>
      <c r="B324" s="48" t="s">
        <v>140</v>
      </c>
      <c r="C324" s="48" t="s">
        <v>99</v>
      </c>
      <c r="D324" s="48" t="s">
        <v>221</v>
      </c>
      <c r="E324" s="48" t="s">
        <v>8</v>
      </c>
      <c r="F324" s="90">
        <f>F325</f>
        <v>74</v>
      </c>
      <c r="G324" s="90">
        <f>G325</f>
        <v>74</v>
      </c>
      <c r="H324" s="120"/>
    </row>
    <row r="325" spans="1:8" ht="37.5" outlineLevel="7">
      <c r="A325" s="47" t="s">
        <v>18</v>
      </c>
      <c r="B325" s="48" t="s">
        <v>140</v>
      </c>
      <c r="C325" s="48" t="s">
        <v>99</v>
      </c>
      <c r="D325" s="48" t="s">
        <v>221</v>
      </c>
      <c r="E325" s="48" t="s">
        <v>19</v>
      </c>
      <c r="F325" s="90">
        <f>F326</f>
        <v>74</v>
      </c>
      <c r="G325" s="90">
        <f>G326</f>
        <v>74</v>
      </c>
      <c r="H325" s="120"/>
    </row>
    <row r="326" spans="1:8" ht="37.5" customHeight="1" outlineLevel="7">
      <c r="A326" s="47" t="s">
        <v>20</v>
      </c>
      <c r="B326" s="48" t="s">
        <v>140</v>
      </c>
      <c r="C326" s="48" t="s">
        <v>99</v>
      </c>
      <c r="D326" s="48" t="s">
        <v>221</v>
      </c>
      <c r="E326" s="48" t="s">
        <v>21</v>
      </c>
      <c r="F326" s="92">
        <v>74</v>
      </c>
      <c r="G326" s="121">
        <v>74</v>
      </c>
      <c r="H326" s="120"/>
    </row>
    <row r="327" spans="1:8" ht="15" outlineLevel="2">
      <c r="A327" s="47" t="s">
        <v>148</v>
      </c>
      <c r="B327" s="48" t="s">
        <v>140</v>
      </c>
      <c r="C327" s="48" t="s">
        <v>149</v>
      </c>
      <c r="D327" s="48" t="s">
        <v>163</v>
      </c>
      <c r="E327" s="48" t="s">
        <v>8</v>
      </c>
      <c r="F327" s="90">
        <f>F328</f>
        <v>16155.9</v>
      </c>
      <c r="G327" s="90">
        <f>G328</f>
        <v>16155.9</v>
      </c>
      <c r="H327" s="120"/>
    </row>
    <row r="328" spans="1:8" ht="39" customHeight="1" outlineLevel="3">
      <c r="A328" s="47" t="s">
        <v>427</v>
      </c>
      <c r="B328" s="48" t="s">
        <v>140</v>
      </c>
      <c r="C328" s="48" t="s">
        <v>149</v>
      </c>
      <c r="D328" s="48" t="s">
        <v>199</v>
      </c>
      <c r="E328" s="48" t="s">
        <v>8</v>
      </c>
      <c r="F328" s="90">
        <f>F329+F334+F341</f>
        <v>16155.9</v>
      </c>
      <c r="G328" s="90">
        <f>G329+G334+G341</f>
        <v>16155.9</v>
      </c>
      <c r="H328" s="120"/>
    </row>
    <row r="329" spans="1:8" ht="56.25" outlineLevel="5">
      <c r="A329" s="47" t="s">
        <v>13</v>
      </c>
      <c r="B329" s="48" t="s">
        <v>140</v>
      </c>
      <c r="C329" s="48" t="s">
        <v>149</v>
      </c>
      <c r="D329" s="48" t="s">
        <v>222</v>
      </c>
      <c r="E329" s="48" t="s">
        <v>8</v>
      </c>
      <c r="F329" s="90">
        <f>F330+F332</f>
        <v>2589.2000000000003</v>
      </c>
      <c r="G329" s="90">
        <f>G330+G332</f>
        <v>2589.2000000000003</v>
      </c>
      <c r="H329" s="120"/>
    </row>
    <row r="330" spans="1:8" ht="73.5" customHeight="1" outlineLevel="6">
      <c r="A330" s="47" t="s">
        <v>14</v>
      </c>
      <c r="B330" s="48" t="s">
        <v>140</v>
      </c>
      <c r="C330" s="48" t="s">
        <v>149</v>
      </c>
      <c r="D330" s="48" t="s">
        <v>222</v>
      </c>
      <c r="E330" s="48" t="s">
        <v>15</v>
      </c>
      <c r="F330" s="90">
        <f>F331</f>
        <v>2547.4</v>
      </c>
      <c r="G330" s="90">
        <f>G331</f>
        <v>2547.4</v>
      </c>
      <c r="H330" s="120"/>
    </row>
    <row r="331" spans="1:8" ht="37.5" outlineLevel="7">
      <c r="A331" s="47" t="s">
        <v>16</v>
      </c>
      <c r="B331" s="48" t="s">
        <v>140</v>
      </c>
      <c r="C331" s="48" t="s">
        <v>149</v>
      </c>
      <c r="D331" s="48" t="s">
        <v>222</v>
      </c>
      <c r="E331" s="48" t="s">
        <v>17</v>
      </c>
      <c r="F331" s="92">
        <v>2547.4</v>
      </c>
      <c r="G331" s="121">
        <v>2547.4</v>
      </c>
      <c r="H331" s="120"/>
    </row>
    <row r="332" spans="1:8" ht="37.5" outlineLevel="6">
      <c r="A332" s="47" t="s">
        <v>18</v>
      </c>
      <c r="B332" s="48" t="s">
        <v>140</v>
      </c>
      <c r="C332" s="48" t="s">
        <v>149</v>
      </c>
      <c r="D332" s="48" t="s">
        <v>222</v>
      </c>
      <c r="E332" s="48" t="s">
        <v>19</v>
      </c>
      <c r="F332" s="90">
        <f>F333</f>
        <v>41.8</v>
      </c>
      <c r="G332" s="90">
        <f>G333</f>
        <v>41.8</v>
      </c>
      <c r="H332" s="120"/>
    </row>
    <row r="333" spans="1:8" ht="38.25" customHeight="1" outlineLevel="7">
      <c r="A333" s="47" t="s">
        <v>20</v>
      </c>
      <c r="B333" s="48" t="s">
        <v>140</v>
      </c>
      <c r="C333" s="48" t="s">
        <v>149</v>
      </c>
      <c r="D333" s="48" t="s">
        <v>222</v>
      </c>
      <c r="E333" s="48" t="s">
        <v>21</v>
      </c>
      <c r="F333" s="92">
        <v>41.8</v>
      </c>
      <c r="G333" s="121">
        <v>41.8</v>
      </c>
      <c r="H333" s="120"/>
    </row>
    <row r="334" spans="1:8" ht="37.5" customHeight="1" outlineLevel="5">
      <c r="A334" s="47" t="s">
        <v>49</v>
      </c>
      <c r="B334" s="48" t="s">
        <v>140</v>
      </c>
      <c r="C334" s="48" t="s">
        <v>149</v>
      </c>
      <c r="D334" s="48" t="s">
        <v>223</v>
      </c>
      <c r="E334" s="48" t="s">
        <v>8</v>
      </c>
      <c r="F334" s="90">
        <f>F335+F337+F339</f>
        <v>12078.4</v>
      </c>
      <c r="G334" s="90">
        <f>G335+G337+G339</f>
        <v>12078.4</v>
      </c>
      <c r="H334" s="120"/>
    </row>
    <row r="335" spans="1:8" ht="75" customHeight="1" outlineLevel="6">
      <c r="A335" s="47" t="s">
        <v>14</v>
      </c>
      <c r="B335" s="48" t="s">
        <v>140</v>
      </c>
      <c r="C335" s="48" t="s">
        <v>149</v>
      </c>
      <c r="D335" s="48" t="s">
        <v>223</v>
      </c>
      <c r="E335" s="48" t="s">
        <v>15</v>
      </c>
      <c r="F335" s="90">
        <f>F336</f>
        <v>9460.3</v>
      </c>
      <c r="G335" s="90">
        <f>G336</f>
        <v>9460.3</v>
      </c>
      <c r="H335" s="120"/>
    </row>
    <row r="336" spans="1:8" ht="20.25" customHeight="1" outlineLevel="7">
      <c r="A336" s="47" t="s">
        <v>50</v>
      </c>
      <c r="B336" s="48" t="s">
        <v>140</v>
      </c>
      <c r="C336" s="48" t="s">
        <v>149</v>
      </c>
      <c r="D336" s="48" t="s">
        <v>223</v>
      </c>
      <c r="E336" s="48" t="s">
        <v>51</v>
      </c>
      <c r="F336" s="92">
        <v>9460.3</v>
      </c>
      <c r="G336" s="121">
        <v>9460.3</v>
      </c>
      <c r="H336" s="120"/>
    </row>
    <row r="337" spans="1:8" ht="37.5" outlineLevel="6">
      <c r="A337" s="47" t="s">
        <v>18</v>
      </c>
      <c r="B337" s="48" t="s">
        <v>140</v>
      </c>
      <c r="C337" s="48" t="s">
        <v>149</v>
      </c>
      <c r="D337" s="48" t="s">
        <v>223</v>
      </c>
      <c r="E337" s="48" t="s">
        <v>19</v>
      </c>
      <c r="F337" s="90">
        <f>F338</f>
        <v>2561.7</v>
      </c>
      <c r="G337" s="90">
        <f>G338</f>
        <v>2561.7</v>
      </c>
      <c r="H337" s="120"/>
    </row>
    <row r="338" spans="1:8" ht="37.5" customHeight="1" outlineLevel="7">
      <c r="A338" s="47" t="s">
        <v>20</v>
      </c>
      <c r="B338" s="48" t="s">
        <v>140</v>
      </c>
      <c r="C338" s="48" t="s">
        <v>149</v>
      </c>
      <c r="D338" s="48" t="s">
        <v>223</v>
      </c>
      <c r="E338" s="48" t="s">
        <v>21</v>
      </c>
      <c r="F338" s="92">
        <v>2561.7</v>
      </c>
      <c r="G338" s="121">
        <v>2561.7</v>
      </c>
      <c r="H338" s="120"/>
    </row>
    <row r="339" spans="1:8" ht="15" outlineLevel="6">
      <c r="A339" s="47" t="s">
        <v>22</v>
      </c>
      <c r="B339" s="48" t="s">
        <v>140</v>
      </c>
      <c r="C339" s="48" t="s">
        <v>149</v>
      </c>
      <c r="D339" s="48" t="s">
        <v>223</v>
      </c>
      <c r="E339" s="48" t="s">
        <v>23</v>
      </c>
      <c r="F339" s="90">
        <f>F340</f>
        <v>56.4</v>
      </c>
      <c r="G339" s="90">
        <f>G340</f>
        <v>56.4</v>
      </c>
      <c r="H339" s="120"/>
    </row>
    <row r="340" spans="1:8" ht="15" outlineLevel="7">
      <c r="A340" s="47" t="s">
        <v>24</v>
      </c>
      <c r="B340" s="48" t="s">
        <v>140</v>
      </c>
      <c r="C340" s="48" t="s">
        <v>149</v>
      </c>
      <c r="D340" s="48" t="s">
        <v>223</v>
      </c>
      <c r="E340" s="48" t="s">
        <v>25</v>
      </c>
      <c r="F340" s="92">
        <v>56.4</v>
      </c>
      <c r="G340" s="121">
        <v>56.4</v>
      </c>
      <c r="H340" s="120"/>
    </row>
    <row r="341" spans="1:8" ht="41.25" customHeight="1" outlineLevel="3">
      <c r="A341" s="57" t="s">
        <v>52</v>
      </c>
      <c r="B341" s="48" t="s">
        <v>140</v>
      </c>
      <c r="C341" s="48" t="s">
        <v>149</v>
      </c>
      <c r="D341" s="48" t="s">
        <v>224</v>
      </c>
      <c r="E341" s="48" t="s">
        <v>8</v>
      </c>
      <c r="F341" s="90">
        <f>F342</f>
        <v>1488.3</v>
      </c>
      <c r="G341" s="90">
        <f>G342</f>
        <v>1488.3</v>
      </c>
      <c r="H341" s="120"/>
    </row>
    <row r="342" spans="1:8" ht="39" customHeight="1" outlineLevel="3">
      <c r="A342" s="47" t="s">
        <v>53</v>
      </c>
      <c r="B342" s="48" t="s">
        <v>140</v>
      </c>
      <c r="C342" s="48" t="s">
        <v>149</v>
      </c>
      <c r="D342" s="48" t="s">
        <v>224</v>
      </c>
      <c r="E342" s="48" t="s">
        <v>54</v>
      </c>
      <c r="F342" s="90">
        <f>F343</f>
        <v>1488.3</v>
      </c>
      <c r="G342" s="90">
        <f>G343</f>
        <v>1488.3</v>
      </c>
      <c r="H342" s="120"/>
    </row>
    <row r="343" spans="1:8" ht="15" outlineLevel="3">
      <c r="A343" s="47" t="s">
        <v>55</v>
      </c>
      <c r="B343" s="48" t="s">
        <v>140</v>
      </c>
      <c r="C343" s="48" t="s">
        <v>149</v>
      </c>
      <c r="D343" s="48" t="s">
        <v>224</v>
      </c>
      <c r="E343" s="48" t="s">
        <v>56</v>
      </c>
      <c r="F343" s="92">
        <v>1488.3</v>
      </c>
      <c r="G343" s="121">
        <v>1488.3</v>
      </c>
      <c r="H343" s="120"/>
    </row>
    <row r="344" spans="1:8" ht="15" outlineLevel="3">
      <c r="A344" s="47" t="s">
        <v>108</v>
      </c>
      <c r="B344" s="48" t="s">
        <v>140</v>
      </c>
      <c r="C344" s="48" t="s">
        <v>109</v>
      </c>
      <c r="D344" s="48" t="s">
        <v>163</v>
      </c>
      <c r="E344" s="48" t="s">
        <v>8</v>
      </c>
      <c r="F344" s="90">
        <f aca="true" t="shared" si="22" ref="F344:G347">F345</f>
        <v>3380</v>
      </c>
      <c r="G344" s="90">
        <f t="shared" si="22"/>
        <v>3380</v>
      </c>
      <c r="H344" s="120"/>
    </row>
    <row r="345" spans="1:8" ht="15" outlineLevel="3">
      <c r="A345" s="47" t="s">
        <v>155</v>
      </c>
      <c r="B345" s="48" t="s">
        <v>140</v>
      </c>
      <c r="C345" s="48" t="s">
        <v>156</v>
      </c>
      <c r="D345" s="48" t="s">
        <v>163</v>
      </c>
      <c r="E345" s="48" t="s">
        <v>8</v>
      </c>
      <c r="F345" s="90">
        <f t="shared" si="22"/>
        <v>3380</v>
      </c>
      <c r="G345" s="90">
        <f t="shared" si="22"/>
        <v>3380</v>
      </c>
      <c r="H345" s="120"/>
    </row>
    <row r="346" spans="1:8" ht="36.75" customHeight="1" outlineLevel="3">
      <c r="A346" s="47" t="s">
        <v>427</v>
      </c>
      <c r="B346" s="48" t="s">
        <v>140</v>
      </c>
      <c r="C346" s="48" t="s">
        <v>156</v>
      </c>
      <c r="D346" s="48" t="s">
        <v>199</v>
      </c>
      <c r="E346" s="48" t="s">
        <v>8</v>
      </c>
      <c r="F346" s="90">
        <f t="shared" si="22"/>
        <v>3380</v>
      </c>
      <c r="G346" s="90">
        <f t="shared" si="22"/>
        <v>3380</v>
      </c>
      <c r="H346" s="120"/>
    </row>
    <row r="347" spans="1:8" ht="37.5" customHeight="1" outlineLevel="3">
      <c r="A347" s="47" t="s">
        <v>389</v>
      </c>
      <c r="B347" s="48" t="s">
        <v>140</v>
      </c>
      <c r="C347" s="48" t="s">
        <v>156</v>
      </c>
      <c r="D347" s="48" t="s">
        <v>200</v>
      </c>
      <c r="E347" s="48" t="s">
        <v>8</v>
      </c>
      <c r="F347" s="90">
        <f t="shared" si="22"/>
        <v>3380</v>
      </c>
      <c r="G347" s="90">
        <f t="shared" si="22"/>
        <v>3380</v>
      </c>
      <c r="H347" s="120"/>
    </row>
    <row r="348" spans="1:8" ht="150.75" customHeight="1" outlineLevel="3">
      <c r="A348" s="21" t="s">
        <v>544</v>
      </c>
      <c r="B348" s="48" t="s">
        <v>140</v>
      </c>
      <c r="C348" s="48" t="s">
        <v>156</v>
      </c>
      <c r="D348" s="48" t="s">
        <v>225</v>
      </c>
      <c r="E348" s="48" t="s">
        <v>8</v>
      </c>
      <c r="F348" s="90">
        <f>F349+F351</f>
        <v>3380</v>
      </c>
      <c r="G348" s="90">
        <f>G349+G351</f>
        <v>3380</v>
      </c>
      <c r="H348" s="120"/>
    </row>
    <row r="349" spans="1:8" ht="37.5" outlineLevel="3">
      <c r="A349" s="47" t="s">
        <v>18</v>
      </c>
      <c r="B349" s="48" t="s">
        <v>140</v>
      </c>
      <c r="C349" s="48" t="s">
        <v>156</v>
      </c>
      <c r="D349" s="48" t="s">
        <v>225</v>
      </c>
      <c r="E349" s="48" t="s">
        <v>19</v>
      </c>
      <c r="F349" s="90">
        <f>F350</f>
        <v>25</v>
      </c>
      <c r="G349" s="90">
        <f>G350</f>
        <v>25</v>
      </c>
      <c r="H349" s="120"/>
    </row>
    <row r="350" spans="1:8" ht="37.5" customHeight="1" outlineLevel="3">
      <c r="A350" s="47" t="s">
        <v>20</v>
      </c>
      <c r="B350" s="48" t="s">
        <v>140</v>
      </c>
      <c r="C350" s="48" t="s">
        <v>156</v>
      </c>
      <c r="D350" s="48" t="s">
        <v>225</v>
      </c>
      <c r="E350" s="48" t="s">
        <v>21</v>
      </c>
      <c r="F350" s="92">
        <v>25</v>
      </c>
      <c r="G350" s="121">
        <v>25</v>
      </c>
      <c r="H350" s="120"/>
    </row>
    <row r="351" spans="1:8" ht="20.25" customHeight="1" outlineLevel="3">
      <c r="A351" s="47" t="s">
        <v>113</v>
      </c>
      <c r="B351" s="48" t="s">
        <v>140</v>
      </c>
      <c r="C351" s="48" t="s">
        <v>156</v>
      </c>
      <c r="D351" s="48" t="s">
        <v>225</v>
      </c>
      <c r="E351" s="48" t="s">
        <v>114</v>
      </c>
      <c r="F351" s="90">
        <f>F352</f>
        <v>3355</v>
      </c>
      <c r="G351" s="90">
        <f>G352</f>
        <v>3355</v>
      </c>
      <c r="H351" s="120"/>
    </row>
    <row r="352" spans="1:8" ht="37.5" outlineLevel="3">
      <c r="A352" s="47" t="s">
        <v>120</v>
      </c>
      <c r="B352" s="48" t="s">
        <v>140</v>
      </c>
      <c r="C352" s="48" t="s">
        <v>156</v>
      </c>
      <c r="D352" s="48" t="s">
        <v>225</v>
      </c>
      <c r="E352" s="48" t="s">
        <v>121</v>
      </c>
      <c r="F352" s="92">
        <v>3355</v>
      </c>
      <c r="G352" s="121">
        <v>3355</v>
      </c>
      <c r="H352" s="120"/>
    </row>
    <row r="353" spans="1:8" s="3" customFormat="1" ht="15">
      <c r="A353" s="143" t="s">
        <v>150</v>
      </c>
      <c r="B353" s="143"/>
      <c r="C353" s="143"/>
      <c r="D353" s="143"/>
      <c r="E353" s="143"/>
      <c r="F353" s="89">
        <f>F13+F247+F275+F48</f>
        <v>477940.2540000001</v>
      </c>
      <c r="G353" s="89">
        <f>G13+G247+G275+G48</f>
        <v>475031.24900000007</v>
      </c>
      <c r="H353" s="119"/>
    </row>
    <row r="354" spans="1:8" s="3" customFormat="1" ht="15">
      <c r="A354" s="60"/>
      <c r="B354" s="61"/>
      <c r="C354" s="61"/>
      <c r="D354" s="61"/>
      <c r="E354" s="61"/>
      <c r="F354" s="95"/>
      <c r="G354" s="124"/>
      <c r="H354" s="119"/>
    </row>
    <row r="355" spans="1:8" ht="15">
      <c r="A355" s="62"/>
      <c r="B355" s="63"/>
      <c r="C355" s="63"/>
      <c r="D355" s="63"/>
      <c r="E355" s="63"/>
      <c r="F355" s="97">
        <f>'[1]прил8'!C9-'[1]прил 12'!F353</f>
        <v>218109.006375</v>
      </c>
      <c r="G355" s="97">
        <f>'[1]прил8'!D9-'[1]прил 12'!G353</f>
        <v>215518.9</v>
      </c>
      <c r="H355" s="120"/>
    </row>
    <row r="356" spans="3:8" ht="15">
      <c r="C356" s="65"/>
      <c r="F356" s="97">
        <f>F355-F353</f>
        <v>-259831.24762500008</v>
      </c>
      <c r="G356" s="97">
        <f>G355-G353</f>
        <v>-259512.34900000007</v>
      </c>
      <c r="H356" s="120"/>
    </row>
    <row r="357" spans="3:9" ht="15">
      <c r="C357" s="63"/>
      <c r="D357" s="63" t="s">
        <v>545</v>
      </c>
      <c r="E357" s="63"/>
      <c r="F357" s="97">
        <f>'[1]прил8'!C9*2.5%</f>
        <v>5592.538625000001</v>
      </c>
      <c r="G357" s="125">
        <f>'[1]прил8'!D9*5%</f>
        <v>11343.1</v>
      </c>
      <c r="H357" s="120"/>
      <c r="I357" s="2" t="s">
        <v>546</v>
      </c>
    </row>
    <row r="358" spans="3:8" ht="15">
      <c r="C358" s="65"/>
      <c r="F358" s="99">
        <f>'[1]прил8'!C45-'[1]прил 12'!F349-F357</f>
        <v>0.0003749999887077138</v>
      </c>
      <c r="G358" s="99">
        <f>'[1]прил8'!D45-'[1]прил 12'!G349-G357</f>
        <v>-8.185452315956354E-11</v>
      </c>
      <c r="H358" s="120"/>
    </row>
    <row r="359" spans="3:8" ht="15">
      <c r="C359" s="65"/>
      <c r="F359" s="99">
        <f>F355/213252</f>
        <v>1.0227759006949524</v>
      </c>
      <c r="G359" s="125">
        <f>'[1]прил8'!D9/213252</f>
        <v>1.0638212068351058</v>
      </c>
      <c r="H359" s="120"/>
    </row>
    <row r="360" spans="3:7" ht="15">
      <c r="C360" s="65"/>
      <c r="F360" s="99"/>
      <c r="G360" s="125"/>
    </row>
    <row r="361" spans="3:7" ht="15">
      <c r="C361" s="65"/>
      <c r="F361" s="99">
        <f>F353+F357</f>
        <v>483532.79262500006</v>
      </c>
      <c r="G361" s="99">
        <f>G353+G357</f>
        <v>486374.34900000005</v>
      </c>
    </row>
    <row r="362" spans="3:6" ht="15">
      <c r="C362" s="65"/>
      <c r="F362" s="126"/>
    </row>
    <row r="363" spans="3:6" ht="15">
      <c r="C363" s="65"/>
      <c r="F363" s="126"/>
    </row>
    <row r="364" spans="3:6" ht="15">
      <c r="C364" s="65"/>
      <c r="F364" s="126"/>
    </row>
    <row r="365" spans="3:6" ht="15">
      <c r="C365" s="65"/>
      <c r="F365" s="126"/>
    </row>
    <row r="366" spans="3:6" ht="15">
      <c r="C366" s="65"/>
      <c r="F366" s="126"/>
    </row>
    <row r="367" spans="3:6" ht="15">
      <c r="C367" s="65"/>
      <c r="F367" s="126"/>
    </row>
    <row r="368" spans="3:6" ht="15">
      <c r="C368" s="65"/>
      <c r="F368" s="126"/>
    </row>
    <row r="369" spans="3:6" ht="15">
      <c r="C369" s="65"/>
      <c r="F369" s="126"/>
    </row>
    <row r="370" spans="1:6" ht="15">
      <c r="A370" s="17"/>
      <c r="C370" s="65"/>
      <c r="F370" s="126"/>
    </row>
    <row r="371" spans="1:3" ht="15">
      <c r="A371" s="17"/>
      <c r="C371" s="65"/>
    </row>
    <row r="372" spans="1:7" ht="15">
      <c r="A372" s="17"/>
      <c r="D372" s="65"/>
      <c r="F372" s="126"/>
      <c r="G372" s="126"/>
    </row>
    <row r="373" spans="1:7" ht="15">
      <c r="A373" s="17"/>
      <c r="D373" s="65"/>
      <c r="F373" s="126"/>
      <c r="G373" s="126"/>
    </row>
    <row r="374" spans="1:7" ht="15">
      <c r="A374" s="17"/>
      <c r="D374" s="65"/>
      <c r="F374" s="126"/>
      <c r="G374" s="126"/>
    </row>
    <row r="375" spans="1:7" ht="15">
      <c r="A375" s="17"/>
      <c r="D375" s="65"/>
      <c r="F375" s="126"/>
      <c r="G375" s="126"/>
    </row>
    <row r="376" spans="1:7" ht="15">
      <c r="A376" s="17"/>
      <c r="D376" s="65"/>
      <c r="F376" s="126"/>
      <c r="G376" s="126"/>
    </row>
    <row r="377" spans="1:7" ht="15">
      <c r="A377" s="17"/>
      <c r="D377" s="65"/>
      <c r="F377" s="126"/>
      <c r="G377" s="126"/>
    </row>
    <row r="378" spans="1:7" ht="15">
      <c r="A378" s="17"/>
      <c r="D378" s="65"/>
      <c r="F378" s="126"/>
      <c r="G378" s="126"/>
    </row>
    <row r="379" spans="1:8" ht="15">
      <c r="A379" s="17"/>
      <c r="D379" s="65"/>
      <c r="F379" s="126"/>
      <c r="G379" s="126"/>
      <c r="H379" s="4"/>
    </row>
    <row r="380" spans="1:7" ht="15">
      <c r="A380" s="17"/>
      <c r="D380" s="65"/>
      <c r="F380" s="126"/>
      <c r="G380" s="126"/>
    </row>
    <row r="381" spans="1:7" ht="15">
      <c r="A381" s="17"/>
      <c r="D381" s="65"/>
      <c r="F381" s="126"/>
      <c r="G381" s="126"/>
    </row>
    <row r="382" spans="1:4" ht="15">
      <c r="A382" s="17"/>
      <c r="D382" s="65"/>
    </row>
    <row r="383" spans="1:7" ht="15">
      <c r="A383" s="17"/>
      <c r="D383" s="65"/>
      <c r="G383" s="64"/>
    </row>
    <row r="384" spans="1:7" ht="15">
      <c r="A384" s="17"/>
      <c r="D384" s="65"/>
      <c r="F384" s="126"/>
      <c r="G384" s="126"/>
    </row>
    <row r="385" spans="1:7" ht="15">
      <c r="A385" s="17"/>
      <c r="G385" s="64"/>
    </row>
    <row r="386" spans="1:7" ht="15">
      <c r="A386" s="17"/>
      <c r="F386" s="17"/>
      <c r="G386" s="64"/>
    </row>
    <row r="388" spans="1:7" ht="15">
      <c r="A388" s="17"/>
      <c r="F388" s="17"/>
      <c r="G388" s="64"/>
    </row>
  </sheetData>
  <mergeCells count="3">
    <mergeCell ref="A9:G9"/>
    <mergeCell ref="A10:G10"/>
    <mergeCell ref="A353:E353"/>
  </mergeCells>
  <printOptions/>
  <pageMargins left="0.7" right="0.7" top="0.75" bottom="0.75" header="0.3" footer="0.3"/>
  <pageSetup horizontalDpi="600" verticalDpi="600" orientation="portrait" paperSize="9" scale="61" r:id="rId1"/>
  <colBreaks count="1" manualBreakCount="1">
    <brk id="7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4"/>
  <sheetViews>
    <sheetView view="pageBreakPreview" zoomScale="95" zoomScaleSheetLayoutView="95" workbookViewId="0" topLeftCell="A1">
      <selection activeCell="E158" sqref="E158"/>
    </sheetView>
  </sheetViews>
  <sheetFormatPr defaultColWidth="9.140625" defaultRowHeight="15" outlineLevelRow="6"/>
  <cols>
    <col min="1" max="1" width="93.00390625" style="66" customWidth="1"/>
    <col min="2" max="2" width="9.421875" style="66" customWidth="1"/>
    <col min="3" max="3" width="16.7109375" style="66" customWidth="1"/>
    <col min="4" max="4" width="7.7109375" style="66" customWidth="1"/>
    <col min="5" max="5" width="13.7109375" style="66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05" t="s">
        <v>474</v>
      </c>
    </row>
    <row r="2" ht="15">
      <c r="E2" s="107" t="s">
        <v>499</v>
      </c>
    </row>
    <row r="3" ht="15">
      <c r="E3" s="107" t="s">
        <v>498</v>
      </c>
    </row>
    <row r="4" ht="15">
      <c r="E4" s="81"/>
    </row>
    <row r="5" ht="15">
      <c r="E5" s="67" t="s">
        <v>416</v>
      </c>
    </row>
    <row r="6" ht="15">
      <c r="E6" s="104" t="s">
        <v>472</v>
      </c>
    </row>
    <row r="7" ht="15">
      <c r="E7" s="104" t="s">
        <v>471</v>
      </c>
    </row>
    <row r="8" spans="3:5" ht="15">
      <c r="C8" s="80"/>
      <c r="D8" s="80"/>
      <c r="E8" s="104" t="s">
        <v>473</v>
      </c>
    </row>
    <row r="9" spans="1:5" ht="15">
      <c r="A9" s="145" t="s">
        <v>293</v>
      </c>
      <c r="B9" s="146"/>
      <c r="C9" s="146"/>
      <c r="D9" s="146"/>
      <c r="E9" s="146"/>
    </row>
    <row r="10" spans="1:5" ht="15">
      <c r="A10" s="140" t="s">
        <v>434</v>
      </c>
      <c r="B10" s="147"/>
      <c r="C10" s="147"/>
      <c r="D10" s="147"/>
      <c r="E10" s="147"/>
    </row>
    <row r="11" spans="1:5" ht="15">
      <c r="A11" s="140" t="s">
        <v>432</v>
      </c>
      <c r="B11" s="140"/>
      <c r="C11" s="140"/>
      <c r="D11" s="140"/>
      <c r="E11" s="140"/>
    </row>
    <row r="12" spans="1:5" ht="15">
      <c r="A12" s="140" t="s">
        <v>433</v>
      </c>
      <c r="B12" s="140"/>
      <c r="C12" s="140"/>
      <c r="D12" s="140"/>
      <c r="E12" s="140"/>
    </row>
    <row r="13" spans="1:5" ht="15">
      <c r="A13" s="140" t="s">
        <v>435</v>
      </c>
      <c r="B13" s="140"/>
      <c r="C13" s="140"/>
      <c r="D13" s="140"/>
      <c r="E13" s="140"/>
    </row>
    <row r="14" spans="1:5" ht="15">
      <c r="A14" s="40"/>
      <c r="B14" s="68"/>
      <c r="C14" s="68"/>
      <c r="D14" s="68"/>
      <c r="E14" s="69" t="s">
        <v>336</v>
      </c>
    </row>
    <row r="15" spans="1:5" ht="15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294</v>
      </c>
    </row>
    <row r="16" spans="1:7" s="3" customFormat="1" ht="15">
      <c r="A16" s="45" t="s">
        <v>9</v>
      </c>
      <c r="B16" s="46" t="s">
        <v>10</v>
      </c>
      <c r="C16" s="46" t="s">
        <v>163</v>
      </c>
      <c r="D16" s="46" t="s">
        <v>8</v>
      </c>
      <c r="E16" s="89">
        <f>E17+E22+E44+E37+E49+E64+E69</f>
        <v>69385.543</v>
      </c>
      <c r="G16" s="7"/>
    </row>
    <row r="17" spans="1:5" ht="37.5" outlineLevel="1">
      <c r="A17" s="47" t="s">
        <v>42</v>
      </c>
      <c r="B17" s="48" t="s">
        <v>43</v>
      </c>
      <c r="C17" s="48" t="s">
        <v>163</v>
      </c>
      <c r="D17" s="48" t="s">
        <v>8</v>
      </c>
      <c r="E17" s="90">
        <f>E18</f>
        <v>2039.78</v>
      </c>
    </row>
    <row r="18" spans="1:5" ht="15" outlineLevel="2">
      <c r="A18" s="47" t="s">
        <v>295</v>
      </c>
      <c r="B18" s="48" t="s">
        <v>43</v>
      </c>
      <c r="C18" s="48" t="s">
        <v>164</v>
      </c>
      <c r="D18" s="48" t="s">
        <v>8</v>
      </c>
      <c r="E18" s="90">
        <f>E19</f>
        <v>2039.78</v>
      </c>
    </row>
    <row r="19" spans="1:5" ht="15" outlineLevel="4">
      <c r="A19" s="47" t="s">
        <v>44</v>
      </c>
      <c r="B19" s="48" t="s">
        <v>43</v>
      </c>
      <c r="C19" s="48" t="s">
        <v>172</v>
      </c>
      <c r="D19" s="48" t="s">
        <v>8</v>
      </c>
      <c r="E19" s="90">
        <f>E20</f>
        <v>2039.78</v>
      </c>
    </row>
    <row r="20" spans="1:5" ht="57.75" customHeight="1" outlineLevel="5">
      <c r="A20" s="47" t="s">
        <v>14</v>
      </c>
      <c r="B20" s="48" t="s">
        <v>43</v>
      </c>
      <c r="C20" s="48" t="s">
        <v>172</v>
      </c>
      <c r="D20" s="48" t="s">
        <v>15</v>
      </c>
      <c r="E20" s="90">
        <f>E21</f>
        <v>2039.78</v>
      </c>
    </row>
    <row r="21" spans="1:5" ht="20.25" customHeight="1" outlineLevel="6">
      <c r="A21" s="47" t="s">
        <v>16</v>
      </c>
      <c r="B21" s="48" t="s">
        <v>43</v>
      </c>
      <c r="C21" s="48" t="s">
        <v>172</v>
      </c>
      <c r="D21" s="48" t="s">
        <v>17</v>
      </c>
      <c r="E21" s="90">
        <v>2039.78</v>
      </c>
    </row>
    <row r="22" spans="1:5" ht="40.5" customHeight="1" outlineLevel="1">
      <c r="A22" s="47" t="s">
        <v>135</v>
      </c>
      <c r="B22" s="48" t="s">
        <v>136</v>
      </c>
      <c r="C22" s="48" t="s">
        <v>163</v>
      </c>
      <c r="D22" s="48" t="s">
        <v>8</v>
      </c>
      <c r="E22" s="90">
        <f>E23</f>
        <v>3933.48</v>
      </c>
    </row>
    <row r="23" spans="1:5" ht="15" outlineLevel="3">
      <c r="A23" s="47" t="s">
        <v>295</v>
      </c>
      <c r="B23" s="48" t="s">
        <v>136</v>
      </c>
      <c r="C23" s="48" t="s">
        <v>164</v>
      </c>
      <c r="D23" s="48" t="s">
        <v>8</v>
      </c>
      <c r="E23" s="90">
        <f>E24+E27+E34</f>
        <v>3933.48</v>
      </c>
    </row>
    <row r="24" spans="1:5" ht="15" outlineLevel="4">
      <c r="A24" s="47" t="s">
        <v>137</v>
      </c>
      <c r="B24" s="48" t="s">
        <v>136</v>
      </c>
      <c r="C24" s="48" t="s">
        <v>206</v>
      </c>
      <c r="D24" s="48" t="s">
        <v>8</v>
      </c>
      <c r="E24" s="90">
        <f>E25</f>
        <v>1756.7</v>
      </c>
    </row>
    <row r="25" spans="1:5" ht="57.75" customHeight="1" outlineLevel="5">
      <c r="A25" s="47" t="s">
        <v>14</v>
      </c>
      <c r="B25" s="48" t="s">
        <v>136</v>
      </c>
      <c r="C25" s="48" t="s">
        <v>206</v>
      </c>
      <c r="D25" s="48" t="s">
        <v>15</v>
      </c>
      <c r="E25" s="90">
        <f>E26</f>
        <v>1756.7</v>
      </c>
    </row>
    <row r="26" spans="1:5" ht="21" customHeight="1" outlineLevel="6">
      <c r="A26" s="47" t="s">
        <v>16</v>
      </c>
      <c r="B26" s="48" t="s">
        <v>136</v>
      </c>
      <c r="C26" s="48" t="s">
        <v>206</v>
      </c>
      <c r="D26" s="48" t="s">
        <v>17</v>
      </c>
      <c r="E26" s="90">
        <v>1756.7</v>
      </c>
    </row>
    <row r="27" spans="1:5" ht="37.5" outlineLevel="4">
      <c r="A27" s="47" t="s">
        <v>13</v>
      </c>
      <c r="B27" s="48" t="s">
        <v>136</v>
      </c>
      <c r="C27" s="48" t="s">
        <v>165</v>
      </c>
      <c r="D27" s="48" t="s">
        <v>8</v>
      </c>
      <c r="E27" s="90">
        <f>E28+E30+E32</f>
        <v>1996.78</v>
      </c>
    </row>
    <row r="28" spans="1:5" ht="58.5" customHeight="1" outlineLevel="5">
      <c r="A28" s="47" t="s">
        <v>14</v>
      </c>
      <c r="B28" s="48" t="s">
        <v>136</v>
      </c>
      <c r="C28" s="48" t="s">
        <v>165</v>
      </c>
      <c r="D28" s="48" t="s">
        <v>15</v>
      </c>
      <c r="E28" s="90">
        <f>E29</f>
        <v>1848.28</v>
      </c>
    </row>
    <row r="29" spans="1:5" ht="21.75" customHeight="1" outlineLevel="6">
      <c r="A29" s="47" t="s">
        <v>16</v>
      </c>
      <c r="B29" s="48" t="s">
        <v>136</v>
      </c>
      <c r="C29" s="48" t="s">
        <v>165</v>
      </c>
      <c r="D29" s="48" t="s">
        <v>17</v>
      </c>
      <c r="E29" s="90">
        <v>1848.28</v>
      </c>
    </row>
    <row r="30" spans="1:5" ht="21.75" customHeight="1" outlineLevel="5">
      <c r="A30" s="47" t="s">
        <v>18</v>
      </c>
      <c r="B30" s="48" t="s">
        <v>136</v>
      </c>
      <c r="C30" s="48" t="s">
        <v>165</v>
      </c>
      <c r="D30" s="48" t="s">
        <v>19</v>
      </c>
      <c r="E30" s="90">
        <f>E31</f>
        <v>143</v>
      </c>
    </row>
    <row r="31" spans="1:5" ht="21.75" customHeight="1" outlineLevel="6">
      <c r="A31" s="47" t="s">
        <v>20</v>
      </c>
      <c r="B31" s="48" t="s">
        <v>136</v>
      </c>
      <c r="C31" s="48" t="s">
        <v>165</v>
      </c>
      <c r="D31" s="48" t="s">
        <v>21</v>
      </c>
      <c r="E31" s="90">
        <v>143</v>
      </c>
    </row>
    <row r="32" spans="1:5" ht="15" outlineLevel="5">
      <c r="A32" s="47" t="s">
        <v>22</v>
      </c>
      <c r="B32" s="48" t="s">
        <v>136</v>
      </c>
      <c r="C32" s="48" t="s">
        <v>165</v>
      </c>
      <c r="D32" s="48" t="s">
        <v>23</v>
      </c>
      <c r="E32" s="90">
        <f>E33</f>
        <v>5.5</v>
      </c>
    </row>
    <row r="33" spans="1:5" ht="15" outlineLevel="6">
      <c r="A33" s="47" t="s">
        <v>24</v>
      </c>
      <c r="B33" s="48" t="s">
        <v>136</v>
      </c>
      <c r="C33" s="48" t="s">
        <v>165</v>
      </c>
      <c r="D33" s="48" t="s">
        <v>25</v>
      </c>
      <c r="E33" s="90">
        <v>5.5</v>
      </c>
    </row>
    <row r="34" spans="1:5" ht="15" outlineLevel="4">
      <c r="A34" s="47" t="s">
        <v>138</v>
      </c>
      <c r="B34" s="48" t="s">
        <v>136</v>
      </c>
      <c r="C34" s="48" t="s">
        <v>207</v>
      </c>
      <c r="D34" s="48" t="s">
        <v>8</v>
      </c>
      <c r="E34" s="90">
        <f>E35</f>
        <v>180</v>
      </c>
    </row>
    <row r="35" spans="1:5" ht="60" customHeight="1" outlineLevel="5">
      <c r="A35" s="47" t="s">
        <v>14</v>
      </c>
      <c r="B35" s="48" t="s">
        <v>136</v>
      </c>
      <c r="C35" s="48" t="s">
        <v>207</v>
      </c>
      <c r="D35" s="48" t="s">
        <v>15</v>
      </c>
      <c r="E35" s="90">
        <f>E36</f>
        <v>180</v>
      </c>
    </row>
    <row r="36" spans="1:5" ht="18.75" customHeight="1" outlineLevel="6">
      <c r="A36" s="47" t="s">
        <v>16</v>
      </c>
      <c r="B36" s="48" t="s">
        <v>136</v>
      </c>
      <c r="C36" s="48" t="s">
        <v>207</v>
      </c>
      <c r="D36" s="48" t="s">
        <v>17</v>
      </c>
      <c r="E36" s="90">
        <v>180</v>
      </c>
    </row>
    <row r="37" spans="1:5" ht="56.25" outlineLevel="1">
      <c r="A37" s="47" t="s">
        <v>45</v>
      </c>
      <c r="B37" s="48" t="s">
        <v>46</v>
      </c>
      <c r="C37" s="48" t="s">
        <v>163</v>
      </c>
      <c r="D37" s="48" t="s">
        <v>8</v>
      </c>
      <c r="E37" s="90">
        <f>E38</f>
        <v>12331.88</v>
      </c>
    </row>
    <row r="38" spans="1:5" ht="15" outlineLevel="3">
      <c r="A38" s="47" t="s">
        <v>295</v>
      </c>
      <c r="B38" s="48" t="s">
        <v>46</v>
      </c>
      <c r="C38" s="48" t="s">
        <v>164</v>
      </c>
      <c r="D38" s="48" t="s">
        <v>8</v>
      </c>
      <c r="E38" s="90">
        <f>E39</f>
        <v>12331.88</v>
      </c>
    </row>
    <row r="39" spans="1:5" ht="37.5" outlineLevel="4">
      <c r="A39" s="47" t="s">
        <v>13</v>
      </c>
      <c r="B39" s="48" t="s">
        <v>46</v>
      </c>
      <c r="C39" s="48" t="s">
        <v>165</v>
      </c>
      <c r="D39" s="48" t="s">
        <v>8</v>
      </c>
      <c r="E39" s="90">
        <f>E40+E42</f>
        <v>12331.88</v>
      </c>
    </row>
    <row r="40" spans="1:5" ht="58.5" customHeight="1" outlineLevel="5">
      <c r="A40" s="47" t="s">
        <v>14</v>
      </c>
      <c r="B40" s="48" t="s">
        <v>46</v>
      </c>
      <c r="C40" s="48" t="s">
        <v>165</v>
      </c>
      <c r="D40" s="48" t="s">
        <v>15</v>
      </c>
      <c r="E40" s="90">
        <f>E41</f>
        <v>12264.88</v>
      </c>
    </row>
    <row r="41" spans="1:5" ht="20.25" customHeight="1" outlineLevel="6">
      <c r="A41" s="47" t="s">
        <v>16</v>
      </c>
      <c r="B41" s="48" t="s">
        <v>46</v>
      </c>
      <c r="C41" s="48" t="s">
        <v>165</v>
      </c>
      <c r="D41" s="48" t="s">
        <v>17</v>
      </c>
      <c r="E41" s="90">
        <v>12264.88</v>
      </c>
    </row>
    <row r="42" spans="1:5" ht="20.25" customHeight="1" outlineLevel="5">
      <c r="A42" s="47" t="s">
        <v>18</v>
      </c>
      <c r="B42" s="48" t="s">
        <v>46</v>
      </c>
      <c r="C42" s="48" t="s">
        <v>165</v>
      </c>
      <c r="D42" s="48" t="s">
        <v>19</v>
      </c>
      <c r="E42" s="90">
        <f>E43</f>
        <v>67</v>
      </c>
    </row>
    <row r="43" spans="1:5" ht="37.5" outlineLevel="6">
      <c r="A43" s="47" t="s">
        <v>20</v>
      </c>
      <c r="B43" s="48" t="s">
        <v>46</v>
      </c>
      <c r="C43" s="48" t="s">
        <v>165</v>
      </c>
      <c r="D43" s="48" t="s">
        <v>21</v>
      </c>
      <c r="E43" s="90">
        <v>67</v>
      </c>
    </row>
    <row r="44" spans="1:5" ht="15" outlineLevel="6">
      <c r="A44" s="47" t="s">
        <v>467</v>
      </c>
      <c r="B44" s="48" t="s">
        <v>468</v>
      </c>
      <c r="C44" s="48" t="s">
        <v>163</v>
      </c>
      <c r="D44" s="48" t="s">
        <v>8</v>
      </c>
      <c r="E44" s="90">
        <f>E45</f>
        <v>266.472</v>
      </c>
    </row>
    <row r="45" spans="1:5" ht="21.75" customHeight="1" outlineLevel="6">
      <c r="A45" s="47" t="s">
        <v>178</v>
      </c>
      <c r="B45" s="48" t="s">
        <v>468</v>
      </c>
      <c r="C45" s="48" t="s">
        <v>164</v>
      </c>
      <c r="D45" s="48" t="s">
        <v>8</v>
      </c>
      <c r="E45" s="90">
        <f>E46</f>
        <v>266.472</v>
      </c>
    </row>
    <row r="46" spans="1:5" ht="77.25" customHeight="1" outlineLevel="6">
      <c r="A46" s="47" t="s">
        <v>469</v>
      </c>
      <c r="B46" s="48" t="s">
        <v>468</v>
      </c>
      <c r="C46" s="48" t="s">
        <v>470</v>
      </c>
      <c r="D46" s="48" t="s">
        <v>8</v>
      </c>
      <c r="E46" s="90">
        <f>E47</f>
        <v>266.472</v>
      </c>
    </row>
    <row r="47" spans="1:5" ht="18.75" customHeight="1" outlineLevel="6">
      <c r="A47" s="47" t="s">
        <v>18</v>
      </c>
      <c r="B47" s="48" t="s">
        <v>468</v>
      </c>
      <c r="C47" s="48" t="s">
        <v>470</v>
      </c>
      <c r="D47" s="48" t="s">
        <v>19</v>
      </c>
      <c r="E47" s="90">
        <f>E48</f>
        <v>266.472</v>
      </c>
    </row>
    <row r="48" spans="1:5" ht="37.5" outlineLevel="6">
      <c r="A48" s="47" t="s">
        <v>20</v>
      </c>
      <c r="B48" s="48" t="s">
        <v>468</v>
      </c>
      <c r="C48" s="48" t="s">
        <v>470</v>
      </c>
      <c r="D48" s="48" t="s">
        <v>21</v>
      </c>
      <c r="E48" s="90">
        <v>266.472</v>
      </c>
    </row>
    <row r="49" spans="1:5" ht="37.5" outlineLevel="1">
      <c r="A49" s="47" t="s">
        <v>11</v>
      </c>
      <c r="B49" s="48" t="s">
        <v>12</v>
      </c>
      <c r="C49" s="48" t="s">
        <v>163</v>
      </c>
      <c r="D49" s="48" t="s">
        <v>8</v>
      </c>
      <c r="E49" s="90">
        <f>E50</f>
        <v>6448.24</v>
      </c>
    </row>
    <row r="50" spans="1:5" ht="15" outlineLevel="3">
      <c r="A50" s="47" t="s">
        <v>295</v>
      </c>
      <c r="B50" s="48" t="s">
        <v>12</v>
      </c>
      <c r="C50" s="48" t="s">
        <v>164</v>
      </c>
      <c r="D50" s="48" t="s">
        <v>8</v>
      </c>
      <c r="E50" s="90">
        <f>E51+E58+E61</f>
        <v>6448.24</v>
      </c>
    </row>
    <row r="51" spans="1:5" ht="37.5" outlineLevel="4">
      <c r="A51" s="47" t="s">
        <v>13</v>
      </c>
      <c r="B51" s="48" t="s">
        <v>12</v>
      </c>
      <c r="C51" s="48" t="s">
        <v>165</v>
      </c>
      <c r="D51" s="48" t="s">
        <v>8</v>
      </c>
      <c r="E51" s="90">
        <f>E52+E54+E56</f>
        <v>4904.25</v>
      </c>
    </row>
    <row r="52" spans="1:5" ht="58.5" customHeight="1" outlineLevel="5">
      <c r="A52" s="47" t="s">
        <v>14</v>
      </c>
      <c r="B52" s="48" t="s">
        <v>12</v>
      </c>
      <c r="C52" s="48" t="s">
        <v>165</v>
      </c>
      <c r="D52" s="48" t="s">
        <v>15</v>
      </c>
      <c r="E52" s="90">
        <f>E53</f>
        <v>4769.85</v>
      </c>
    </row>
    <row r="53" spans="1:5" ht="18" customHeight="1" outlineLevel="6">
      <c r="A53" s="47" t="s">
        <v>16</v>
      </c>
      <c r="B53" s="48" t="s">
        <v>12</v>
      </c>
      <c r="C53" s="48" t="s">
        <v>165</v>
      </c>
      <c r="D53" s="48" t="s">
        <v>17</v>
      </c>
      <c r="E53" s="90">
        <v>4769.85</v>
      </c>
    </row>
    <row r="54" spans="1:5" ht="18" customHeight="1" outlineLevel="5">
      <c r="A54" s="47" t="s">
        <v>18</v>
      </c>
      <c r="B54" s="48" t="s">
        <v>12</v>
      </c>
      <c r="C54" s="48" t="s">
        <v>165</v>
      </c>
      <c r="D54" s="48" t="s">
        <v>19</v>
      </c>
      <c r="E54" s="90">
        <f>E55</f>
        <v>132.4</v>
      </c>
    </row>
    <row r="55" spans="1:5" ht="37.5" outlineLevel="6">
      <c r="A55" s="47" t="s">
        <v>20</v>
      </c>
      <c r="B55" s="48" t="s">
        <v>12</v>
      </c>
      <c r="C55" s="48" t="s">
        <v>165</v>
      </c>
      <c r="D55" s="48" t="s">
        <v>21</v>
      </c>
      <c r="E55" s="90">
        <v>132.4</v>
      </c>
    </row>
    <row r="56" spans="1:5" ht="15" outlineLevel="5">
      <c r="A56" s="47" t="s">
        <v>22</v>
      </c>
      <c r="B56" s="48" t="s">
        <v>12</v>
      </c>
      <c r="C56" s="48" t="s">
        <v>165</v>
      </c>
      <c r="D56" s="48" t="s">
        <v>23</v>
      </c>
      <c r="E56" s="90">
        <f>E57</f>
        <v>2</v>
      </c>
    </row>
    <row r="57" spans="1:5" ht="15" outlineLevel="6">
      <c r="A57" s="47" t="s">
        <v>24</v>
      </c>
      <c r="B57" s="48" t="s">
        <v>12</v>
      </c>
      <c r="C57" s="48" t="s">
        <v>165</v>
      </c>
      <c r="D57" s="48" t="s">
        <v>25</v>
      </c>
      <c r="E57" s="90">
        <v>2</v>
      </c>
    </row>
    <row r="58" spans="1:5" ht="15" outlineLevel="4">
      <c r="A58" s="47" t="s">
        <v>296</v>
      </c>
      <c r="B58" s="48" t="s">
        <v>12</v>
      </c>
      <c r="C58" s="48" t="s">
        <v>208</v>
      </c>
      <c r="D58" s="48" t="s">
        <v>8</v>
      </c>
      <c r="E58" s="90">
        <f>E59</f>
        <v>976.45</v>
      </c>
    </row>
    <row r="59" spans="1:5" ht="58.5" customHeight="1" outlineLevel="5">
      <c r="A59" s="47" t="s">
        <v>14</v>
      </c>
      <c r="B59" s="48" t="s">
        <v>12</v>
      </c>
      <c r="C59" s="48" t="s">
        <v>208</v>
      </c>
      <c r="D59" s="48" t="s">
        <v>15</v>
      </c>
      <c r="E59" s="90">
        <f>E60</f>
        <v>976.45</v>
      </c>
    </row>
    <row r="60" spans="1:5" ht="18.75" customHeight="1" outlineLevel="6">
      <c r="A60" s="47" t="s">
        <v>16</v>
      </c>
      <c r="B60" s="48" t="s">
        <v>12</v>
      </c>
      <c r="C60" s="48" t="s">
        <v>208</v>
      </c>
      <c r="D60" s="48" t="s">
        <v>17</v>
      </c>
      <c r="E60" s="90">
        <v>976.45</v>
      </c>
    </row>
    <row r="61" spans="1:5" ht="18.75" customHeight="1" outlineLevel="4">
      <c r="A61" s="47" t="s">
        <v>47</v>
      </c>
      <c r="B61" s="48" t="s">
        <v>12</v>
      </c>
      <c r="C61" s="48" t="s">
        <v>173</v>
      </c>
      <c r="D61" s="48" t="s">
        <v>8</v>
      </c>
      <c r="E61" s="90">
        <f>E62</f>
        <v>567.54</v>
      </c>
    </row>
    <row r="62" spans="1:5" ht="60" customHeight="1" outlineLevel="5">
      <c r="A62" s="47" t="s">
        <v>14</v>
      </c>
      <c r="B62" s="48" t="s">
        <v>12</v>
      </c>
      <c r="C62" s="48" t="s">
        <v>173</v>
      </c>
      <c r="D62" s="48" t="s">
        <v>15</v>
      </c>
      <c r="E62" s="90">
        <f>E63</f>
        <v>567.54</v>
      </c>
    </row>
    <row r="63" spans="1:5" ht="18.75" customHeight="1" outlineLevel="6">
      <c r="A63" s="47" t="s">
        <v>16</v>
      </c>
      <c r="B63" s="48" t="s">
        <v>12</v>
      </c>
      <c r="C63" s="48" t="s">
        <v>173</v>
      </c>
      <c r="D63" s="48" t="s">
        <v>17</v>
      </c>
      <c r="E63" s="90">
        <v>567.54</v>
      </c>
    </row>
    <row r="64" spans="1:5" ht="15" outlineLevel="6">
      <c r="A64" s="47" t="s">
        <v>403</v>
      </c>
      <c r="B64" s="48" t="s">
        <v>404</v>
      </c>
      <c r="C64" s="48" t="s">
        <v>163</v>
      </c>
      <c r="D64" s="48" t="s">
        <v>8</v>
      </c>
      <c r="E64" s="90">
        <f>E65</f>
        <v>132.18</v>
      </c>
    </row>
    <row r="65" spans="1:5" ht="15" outlineLevel="6">
      <c r="A65" s="47" t="s">
        <v>295</v>
      </c>
      <c r="B65" s="48" t="s">
        <v>404</v>
      </c>
      <c r="C65" s="48" t="s">
        <v>164</v>
      </c>
      <c r="D65" s="48" t="s">
        <v>8</v>
      </c>
      <c r="E65" s="90">
        <f>E66</f>
        <v>132.18</v>
      </c>
    </row>
    <row r="66" spans="1:5" ht="20.25" customHeight="1" outlineLevel="6">
      <c r="A66" s="47" t="s">
        <v>412</v>
      </c>
      <c r="B66" s="48" t="s">
        <v>404</v>
      </c>
      <c r="C66" s="48" t="s">
        <v>406</v>
      </c>
      <c r="D66" s="48" t="s">
        <v>8</v>
      </c>
      <c r="E66" s="90">
        <f>E67</f>
        <v>132.18</v>
      </c>
    </row>
    <row r="67" spans="1:5" ht="15" outlineLevel="6">
      <c r="A67" s="47" t="s">
        <v>22</v>
      </c>
      <c r="B67" s="48" t="s">
        <v>404</v>
      </c>
      <c r="C67" s="48" t="s">
        <v>406</v>
      </c>
      <c r="D67" s="48" t="s">
        <v>23</v>
      </c>
      <c r="E67" s="90">
        <f>E68</f>
        <v>132.18</v>
      </c>
    </row>
    <row r="68" spans="1:5" ht="15" outlineLevel="6">
      <c r="A68" s="47" t="s">
        <v>407</v>
      </c>
      <c r="B68" s="48" t="s">
        <v>404</v>
      </c>
      <c r="C68" s="48" t="s">
        <v>406</v>
      </c>
      <c r="D68" s="48" t="s">
        <v>408</v>
      </c>
      <c r="E68" s="90">
        <f>527.12-370.33-24.61</f>
        <v>132.18</v>
      </c>
    </row>
    <row r="69" spans="1:5" ht="15" outlineLevel="1">
      <c r="A69" s="47" t="s">
        <v>26</v>
      </c>
      <c r="B69" s="48" t="s">
        <v>27</v>
      </c>
      <c r="C69" s="48" t="s">
        <v>163</v>
      </c>
      <c r="D69" s="48" t="s">
        <v>8</v>
      </c>
      <c r="E69" s="90">
        <f>E70+E102+E95</f>
        <v>44233.511000000006</v>
      </c>
    </row>
    <row r="70" spans="1:5" ht="37.5" outlineLevel="2">
      <c r="A70" s="47" t="s">
        <v>380</v>
      </c>
      <c r="B70" s="48" t="s">
        <v>27</v>
      </c>
      <c r="C70" s="48" t="s">
        <v>166</v>
      </c>
      <c r="D70" s="48" t="s">
        <v>8</v>
      </c>
      <c r="E70" s="90">
        <f>E71+E78+E85+E92</f>
        <v>17547.75</v>
      </c>
    </row>
    <row r="71" spans="1:5" ht="15" outlineLevel="3">
      <c r="A71" s="47" t="s">
        <v>381</v>
      </c>
      <c r="B71" s="48" t="s">
        <v>27</v>
      </c>
      <c r="C71" s="48" t="s">
        <v>174</v>
      </c>
      <c r="D71" s="48" t="s">
        <v>8</v>
      </c>
      <c r="E71" s="90">
        <f>E72+E75</f>
        <v>879.95</v>
      </c>
    </row>
    <row r="72" spans="1:5" ht="37.5" outlineLevel="4">
      <c r="A72" s="47" t="s">
        <v>28</v>
      </c>
      <c r="B72" s="48" t="s">
        <v>27</v>
      </c>
      <c r="C72" s="48" t="s">
        <v>168</v>
      </c>
      <c r="D72" s="48" t="s">
        <v>8</v>
      </c>
      <c r="E72" s="90">
        <f>E73</f>
        <v>613.95</v>
      </c>
    </row>
    <row r="73" spans="1:5" ht="19.5" customHeight="1" outlineLevel="5">
      <c r="A73" s="47" t="s">
        <v>18</v>
      </c>
      <c r="B73" s="48" t="s">
        <v>27</v>
      </c>
      <c r="C73" s="48" t="s">
        <v>168</v>
      </c>
      <c r="D73" s="48" t="s">
        <v>19</v>
      </c>
      <c r="E73" s="90">
        <f>E74</f>
        <v>613.95</v>
      </c>
    </row>
    <row r="74" spans="1:5" ht="37.5" outlineLevel="6">
      <c r="A74" s="47" t="s">
        <v>20</v>
      </c>
      <c r="B74" s="48" t="s">
        <v>27</v>
      </c>
      <c r="C74" s="48" t="s">
        <v>168</v>
      </c>
      <c r="D74" s="48" t="s">
        <v>21</v>
      </c>
      <c r="E74" s="90">
        <f>395+218.95</f>
        <v>613.95</v>
      </c>
    </row>
    <row r="75" spans="1:5" ht="15" outlineLevel="4">
      <c r="A75" s="47" t="s">
        <v>29</v>
      </c>
      <c r="B75" s="48" t="s">
        <v>27</v>
      </c>
      <c r="C75" s="48" t="s">
        <v>169</v>
      </c>
      <c r="D75" s="48" t="s">
        <v>8</v>
      </c>
      <c r="E75" s="90">
        <f>E76</f>
        <v>266</v>
      </c>
    </row>
    <row r="76" spans="1:5" ht="20.25" customHeight="1" outlineLevel="5">
      <c r="A76" s="47" t="s">
        <v>18</v>
      </c>
      <c r="B76" s="48" t="s">
        <v>27</v>
      </c>
      <c r="C76" s="48" t="s">
        <v>169</v>
      </c>
      <c r="D76" s="48" t="s">
        <v>19</v>
      </c>
      <c r="E76" s="90">
        <f>E77</f>
        <v>266</v>
      </c>
    </row>
    <row r="77" spans="1:5" ht="37.5" outlineLevel="6">
      <c r="A77" s="47" t="s">
        <v>20</v>
      </c>
      <c r="B77" s="48" t="s">
        <v>27</v>
      </c>
      <c r="C77" s="48" t="s">
        <v>169</v>
      </c>
      <c r="D77" s="48" t="s">
        <v>21</v>
      </c>
      <c r="E77" s="90">
        <f>28+220+18</f>
        <v>266</v>
      </c>
    </row>
    <row r="78" spans="1:5" ht="56.25" outlineLevel="4">
      <c r="A78" s="47" t="s">
        <v>48</v>
      </c>
      <c r="B78" s="48" t="s">
        <v>27</v>
      </c>
      <c r="C78" s="48" t="s">
        <v>175</v>
      </c>
      <c r="D78" s="48" t="s">
        <v>8</v>
      </c>
      <c r="E78" s="90">
        <f>E79+E81</f>
        <v>1203.57</v>
      </c>
    </row>
    <row r="79" spans="1:5" ht="21.75" customHeight="1" outlineLevel="5">
      <c r="A79" s="47" t="s">
        <v>18</v>
      </c>
      <c r="B79" s="48" t="s">
        <v>27</v>
      </c>
      <c r="C79" s="48" t="s">
        <v>175</v>
      </c>
      <c r="D79" s="48" t="s">
        <v>19</v>
      </c>
      <c r="E79" s="90">
        <f>E80</f>
        <v>811.63</v>
      </c>
    </row>
    <row r="80" spans="1:5" ht="37.5" outlineLevel="6">
      <c r="A80" s="47" t="s">
        <v>20</v>
      </c>
      <c r="B80" s="48" t="s">
        <v>27</v>
      </c>
      <c r="C80" s="48" t="s">
        <v>175</v>
      </c>
      <c r="D80" s="48" t="s">
        <v>21</v>
      </c>
      <c r="E80" s="90">
        <v>811.63</v>
      </c>
    </row>
    <row r="81" spans="1:5" ht="15" outlineLevel="5">
      <c r="A81" s="47" t="s">
        <v>22</v>
      </c>
      <c r="B81" s="48" t="s">
        <v>27</v>
      </c>
      <c r="C81" s="48" t="s">
        <v>175</v>
      </c>
      <c r="D81" s="48" t="s">
        <v>23</v>
      </c>
      <c r="E81" s="90">
        <f>E82+E83+E84</f>
        <v>391.94</v>
      </c>
    </row>
    <row r="82" spans="1:5" ht="19.5" customHeight="1" outlineLevel="5">
      <c r="A82" s="47" t="s">
        <v>557</v>
      </c>
      <c r="B82" s="48" t="s">
        <v>27</v>
      </c>
      <c r="C82" s="48" t="s">
        <v>175</v>
      </c>
      <c r="D82" s="48" t="s">
        <v>558</v>
      </c>
      <c r="E82" s="90">
        <v>45.78</v>
      </c>
    </row>
    <row r="83" spans="1:5" ht="15" outlineLevel="6">
      <c r="A83" s="47" t="s">
        <v>24</v>
      </c>
      <c r="B83" s="48" t="s">
        <v>27</v>
      </c>
      <c r="C83" s="48" t="s">
        <v>175</v>
      </c>
      <c r="D83" s="48" t="s">
        <v>25</v>
      </c>
      <c r="E83" s="90">
        <v>192.68</v>
      </c>
    </row>
    <row r="84" spans="1:5" ht="15" outlineLevel="6">
      <c r="A84" s="47" t="s">
        <v>500</v>
      </c>
      <c r="B84" s="48" t="s">
        <v>27</v>
      </c>
      <c r="C84" s="48" t="s">
        <v>175</v>
      </c>
      <c r="D84" s="48" t="s">
        <v>501</v>
      </c>
      <c r="E84" s="90">
        <v>153.48</v>
      </c>
    </row>
    <row r="85" spans="1:5" ht="37.5" outlineLevel="4">
      <c r="A85" s="47" t="s">
        <v>49</v>
      </c>
      <c r="B85" s="48" t="s">
        <v>27</v>
      </c>
      <c r="C85" s="48" t="s">
        <v>176</v>
      </c>
      <c r="D85" s="48" t="s">
        <v>8</v>
      </c>
      <c r="E85" s="90">
        <f>E86+E88+E90</f>
        <v>13964.23</v>
      </c>
    </row>
    <row r="86" spans="1:5" ht="57.75" customHeight="1" outlineLevel="5">
      <c r="A86" s="47" t="s">
        <v>14</v>
      </c>
      <c r="B86" s="48" t="s">
        <v>27</v>
      </c>
      <c r="C86" s="48" t="s">
        <v>176</v>
      </c>
      <c r="D86" s="48" t="s">
        <v>15</v>
      </c>
      <c r="E86" s="90">
        <f>E87</f>
        <v>5830.77</v>
      </c>
    </row>
    <row r="87" spans="1:5" ht="15" outlineLevel="6">
      <c r="A87" s="47" t="s">
        <v>50</v>
      </c>
      <c r="B87" s="48" t="s">
        <v>27</v>
      </c>
      <c r="C87" s="48" t="s">
        <v>176</v>
      </c>
      <c r="D87" s="48" t="s">
        <v>51</v>
      </c>
      <c r="E87" s="90">
        <v>5830.77</v>
      </c>
    </row>
    <row r="88" spans="1:5" ht="20.25" customHeight="1" outlineLevel="5">
      <c r="A88" s="47" t="s">
        <v>18</v>
      </c>
      <c r="B88" s="48" t="s">
        <v>27</v>
      </c>
      <c r="C88" s="48" t="s">
        <v>176</v>
      </c>
      <c r="D88" s="48" t="s">
        <v>19</v>
      </c>
      <c r="E88" s="90">
        <f>E89</f>
        <v>7001.46</v>
      </c>
    </row>
    <row r="89" spans="1:5" ht="37.5" outlineLevel="6">
      <c r="A89" s="47" t="s">
        <v>20</v>
      </c>
      <c r="B89" s="48" t="s">
        <v>27</v>
      </c>
      <c r="C89" s="48" t="s">
        <v>176</v>
      </c>
      <c r="D89" s="48" t="s">
        <v>21</v>
      </c>
      <c r="E89" s="90">
        <v>7001.46</v>
      </c>
    </row>
    <row r="90" spans="1:5" ht="15" outlineLevel="5">
      <c r="A90" s="47" t="s">
        <v>22</v>
      </c>
      <c r="B90" s="48" t="s">
        <v>27</v>
      </c>
      <c r="C90" s="48" t="s">
        <v>176</v>
      </c>
      <c r="D90" s="48" t="s">
        <v>23</v>
      </c>
      <c r="E90" s="90">
        <f>E91</f>
        <v>1132</v>
      </c>
    </row>
    <row r="91" spans="1:5" ht="15" outlineLevel="6">
      <c r="A91" s="47" t="s">
        <v>24</v>
      </c>
      <c r="B91" s="48" t="s">
        <v>27</v>
      </c>
      <c r="C91" s="48" t="s">
        <v>176</v>
      </c>
      <c r="D91" s="48" t="s">
        <v>25</v>
      </c>
      <c r="E91" s="90">
        <v>1132</v>
      </c>
    </row>
    <row r="92" spans="1:5" ht="15" outlineLevel="6">
      <c r="A92" s="47" t="s">
        <v>494</v>
      </c>
      <c r="B92" s="48" t="s">
        <v>27</v>
      </c>
      <c r="C92" s="48" t="s">
        <v>495</v>
      </c>
      <c r="D92" s="48" t="s">
        <v>8</v>
      </c>
      <c r="E92" s="90">
        <f>E93</f>
        <v>1500</v>
      </c>
    </row>
    <row r="93" spans="1:5" ht="18.75" customHeight="1" outlineLevel="6">
      <c r="A93" s="47" t="s">
        <v>18</v>
      </c>
      <c r="B93" s="48" t="s">
        <v>27</v>
      </c>
      <c r="C93" s="48" t="s">
        <v>495</v>
      </c>
      <c r="D93" s="48" t="s">
        <v>19</v>
      </c>
      <c r="E93" s="90">
        <f>E94</f>
        <v>1500</v>
      </c>
    </row>
    <row r="94" spans="1:5" ht="37.5" outlineLevel="6">
      <c r="A94" s="47" t="s">
        <v>20</v>
      </c>
      <c r="B94" s="48" t="s">
        <v>27</v>
      </c>
      <c r="C94" s="48" t="s">
        <v>495</v>
      </c>
      <c r="D94" s="48" t="s">
        <v>21</v>
      </c>
      <c r="E94" s="90">
        <v>1500</v>
      </c>
    </row>
    <row r="95" spans="1:5" ht="57" customHeight="1" outlineLevel="6">
      <c r="A95" s="70" t="s">
        <v>424</v>
      </c>
      <c r="B95" s="71" t="s">
        <v>27</v>
      </c>
      <c r="C95" s="71" t="s">
        <v>177</v>
      </c>
      <c r="D95" s="71" t="s">
        <v>8</v>
      </c>
      <c r="E95" s="90">
        <f>E96+E99</f>
        <v>6256.048</v>
      </c>
    </row>
    <row r="96" spans="1:5" ht="37.5" outlineLevel="6">
      <c r="A96" s="70" t="s">
        <v>420</v>
      </c>
      <c r="B96" s="71" t="s">
        <v>27</v>
      </c>
      <c r="C96" s="71" t="s">
        <v>419</v>
      </c>
      <c r="D96" s="71" t="s">
        <v>8</v>
      </c>
      <c r="E96" s="90">
        <f>E97</f>
        <v>2237.314</v>
      </c>
    </row>
    <row r="97" spans="1:5" ht="37.5" outlineLevel="6">
      <c r="A97" s="70" t="s">
        <v>53</v>
      </c>
      <c r="B97" s="71" t="s">
        <v>27</v>
      </c>
      <c r="C97" s="71" t="s">
        <v>419</v>
      </c>
      <c r="D97" s="71" t="s">
        <v>54</v>
      </c>
      <c r="E97" s="90">
        <f>E98</f>
        <v>2237.314</v>
      </c>
    </row>
    <row r="98" spans="1:5" ht="15" outlineLevel="6">
      <c r="A98" s="70" t="s">
        <v>55</v>
      </c>
      <c r="B98" s="71" t="s">
        <v>27</v>
      </c>
      <c r="C98" s="71" t="s">
        <v>419</v>
      </c>
      <c r="D98" s="71" t="s">
        <v>56</v>
      </c>
      <c r="E98" s="90">
        <v>2237.314</v>
      </c>
    </row>
    <row r="99" spans="1:5" ht="57" customHeight="1" outlineLevel="6">
      <c r="A99" s="27" t="s">
        <v>447</v>
      </c>
      <c r="B99" s="71" t="s">
        <v>27</v>
      </c>
      <c r="C99" s="71" t="s">
        <v>409</v>
      </c>
      <c r="D99" s="71" t="s">
        <v>8</v>
      </c>
      <c r="E99" s="90">
        <f>E100</f>
        <v>4018.734</v>
      </c>
    </row>
    <row r="100" spans="1:5" ht="37.5" outlineLevel="6">
      <c r="A100" s="72" t="s">
        <v>53</v>
      </c>
      <c r="B100" s="71" t="s">
        <v>27</v>
      </c>
      <c r="C100" s="71" t="s">
        <v>409</v>
      </c>
      <c r="D100" s="71" t="s">
        <v>54</v>
      </c>
      <c r="E100" s="90">
        <f>E101</f>
        <v>4018.734</v>
      </c>
    </row>
    <row r="101" spans="1:5" ht="15" outlineLevel="6">
      <c r="A101" s="72" t="s">
        <v>55</v>
      </c>
      <c r="B101" s="71" t="s">
        <v>27</v>
      </c>
      <c r="C101" s="71" t="s">
        <v>409</v>
      </c>
      <c r="D101" s="71" t="s">
        <v>56</v>
      </c>
      <c r="E101" s="90">
        <v>4018.734</v>
      </c>
    </row>
    <row r="102" spans="1:5" ht="15" outlineLevel="2">
      <c r="A102" s="47" t="s">
        <v>295</v>
      </c>
      <c r="B102" s="48" t="s">
        <v>27</v>
      </c>
      <c r="C102" s="48" t="s">
        <v>164</v>
      </c>
      <c r="D102" s="48" t="s">
        <v>8</v>
      </c>
      <c r="E102" s="90">
        <f>E103+E109+E120+E125+E117+E130+E106+E114</f>
        <v>20429.713000000003</v>
      </c>
    </row>
    <row r="103" spans="1:5" ht="37.5" outlineLevel="4">
      <c r="A103" s="47" t="s">
        <v>13</v>
      </c>
      <c r="B103" s="48" t="s">
        <v>27</v>
      </c>
      <c r="C103" s="48" t="s">
        <v>165</v>
      </c>
      <c r="D103" s="48" t="s">
        <v>8</v>
      </c>
      <c r="E103" s="90">
        <f>E104</f>
        <v>15850.4</v>
      </c>
    </row>
    <row r="104" spans="1:5" ht="58.5" customHeight="1" outlineLevel="5">
      <c r="A104" s="47" t="s">
        <v>14</v>
      </c>
      <c r="B104" s="48" t="s">
        <v>27</v>
      </c>
      <c r="C104" s="48" t="s">
        <v>165</v>
      </c>
      <c r="D104" s="48" t="s">
        <v>15</v>
      </c>
      <c r="E104" s="90">
        <f>E105</f>
        <v>15850.4</v>
      </c>
    </row>
    <row r="105" spans="1:5" ht="20.25" customHeight="1" outlineLevel="6">
      <c r="A105" s="47" t="s">
        <v>16</v>
      </c>
      <c r="B105" s="48" t="s">
        <v>27</v>
      </c>
      <c r="C105" s="48" t="s">
        <v>165</v>
      </c>
      <c r="D105" s="48" t="s">
        <v>17</v>
      </c>
      <c r="E105" s="90">
        <v>15850.4</v>
      </c>
    </row>
    <row r="106" spans="1:5" ht="37.5" outlineLevel="6">
      <c r="A106" s="47" t="s">
        <v>360</v>
      </c>
      <c r="B106" s="48" t="s">
        <v>27</v>
      </c>
      <c r="C106" s="48" t="s">
        <v>361</v>
      </c>
      <c r="D106" s="48" t="s">
        <v>8</v>
      </c>
      <c r="E106" s="90">
        <f>E107</f>
        <v>73</v>
      </c>
    </row>
    <row r="107" spans="1:5" ht="57.75" customHeight="1" outlineLevel="6">
      <c r="A107" s="47" t="s">
        <v>14</v>
      </c>
      <c r="B107" s="48" t="s">
        <v>27</v>
      </c>
      <c r="C107" s="48" t="s">
        <v>361</v>
      </c>
      <c r="D107" s="48" t="s">
        <v>15</v>
      </c>
      <c r="E107" s="90">
        <f>E108</f>
        <v>73</v>
      </c>
    </row>
    <row r="108" spans="1:5" ht="21" customHeight="1" outlineLevel="6">
      <c r="A108" s="47" t="s">
        <v>16</v>
      </c>
      <c r="B108" s="48" t="s">
        <v>27</v>
      </c>
      <c r="C108" s="48" t="s">
        <v>361</v>
      </c>
      <c r="D108" s="48" t="s">
        <v>17</v>
      </c>
      <c r="E108" s="90">
        <f>70+3</f>
        <v>73</v>
      </c>
    </row>
    <row r="109" spans="1:5" ht="56.25" customHeight="1" outlineLevel="4">
      <c r="A109" s="21" t="s">
        <v>444</v>
      </c>
      <c r="B109" s="48" t="s">
        <v>27</v>
      </c>
      <c r="C109" s="48" t="s">
        <v>302</v>
      </c>
      <c r="D109" s="48" t="s">
        <v>8</v>
      </c>
      <c r="E109" s="90">
        <f>E110+E112</f>
        <v>1844</v>
      </c>
    </row>
    <row r="110" spans="1:5" ht="60.75" customHeight="1" outlineLevel="5">
      <c r="A110" s="47" t="s">
        <v>14</v>
      </c>
      <c r="B110" s="48" t="s">
        <v>27</v>
      </c>
      <c r="C110" s="48" t="s">
        <v>302</v>
      </c>
      <c r="D110" s="48" t="s">
        <v>15</v>
      </c>
      <c r="E110" s="90">
        <f>E111</f>
        <v>1202</v>
      </c>
    </row>
    <row r="111" spans="1:5" ht="20.25" customHeight="1" outlineLevel="6">
      <c r="A111" s="47" t="s">
        <v>16</v>
      </c>
      <c r="B111" s="48" t="s">
        <v>27</v>
      </c>
      <c r="C111" s="48" t="s">
        <v>302</v>
      </c>
      <c r="D111" s="48" t="s">
        <v>17</v>
      </c>
      <c r="E111" s="90">
        <v>1202</v>
      </c>
    </row>
    <row r="112" spans="1:5" ht="20.25" customHeight="1" outlineLevel="5">
      <c r="A112" s="47" t="s">
        <v>18</v>
      </c>
      <c r="B112" s="48" t="s">
        <v>27</v>
      </c>
      <c r="C112" s="48" t="s">
        <v>302</v>
      </c>
      <c r="D112" s="48" t="s">
        <v>19</v>
      </c>
      <c r="E112" s="90">
        <f>E113</f>
        <v>642</v>
      </c>
    </row>
    <row r="113" spans="1:5" ht="37.5" outlineLevel="6">
      <c r="A113" s="47" t="s">
        <v>20</v>
      </c>
      <c r="B113" s="48" t="s">
        <v>27</v>
      </c>
      <c r="C113" s="48" t="s">
        <v>302</v>
      </c>
      <c r="D113" s="48" t="s">
        <v>21</v>
      </c>
      <c r="E113" s="90">
        <v>642</v>
      </c>
    </row>
    <row r="114" spans="1:5" ht="37.5" outlineLevel="6">
      <c r="A114" s="47" t="s">
        <v>392</v>
      </c>
      <c r="B114" s="48" t="s">
        <v>27</v>
      </c>
      <c r="C114" s="48" t="s">
        <v>393</v>
      </c>
      <c r="D114" s="48" t="s">
        <v>8</v>
      </c>
      <c r="E114" s="90">
        <f>E115</f>
        <v>188</v>
      </c>
    </row>
    <row r="115" spans="1:5" ht="21" customHeight="1" outlineLevel="6">
      <c r="A115" s="47" t="s">
        <v>18</v>
      </c>
      <c r="B115" s="48" t="s">
        <v>27</v>
      </c>
      <c r="C115" s="48" t="s">
        <v>393</v>
      </c>
      <c r="D115" s="48" t="s">
        <v>19</v>
      </c>
      <c r="E115" s="90">
        <f>E116</f>
        <v>188</v>
      </c>
    </row>
    <row r="116" spans="1:5" ht="37.5" outlineLevel="6">
      <c r="A116" s="47" t="s">
        <v>20</v>
      </c>
      <c r="B116" s="48" t="s">
        <v>27</v>
      </c>
      <c r="C116" s="48" t="s">
        <v>393</v>
      </c>
      <c r="D116" s="48" t="s">
        <v>21</v>
      </c>
      <c r="E116" s="90">
        <v>188</v>
      </c>
    </row>
    <row r="117" spans="1:5" ht="15" outlineLevel="6">
      <c r="A117" s="47" t="s">
        <v>484</v>
      </c>
      <c r="B117" s="48" t="s">
        <v>27</v>
      </c>
      <c r="C117" s="48" t="s">
        <v>489</v>
      </c>
      <c r="D117" s="48" t="s">
        <v>8</v>
      </c>
      <c r="E117" s="90">
        <f>E118</f>
        <v>95</v>
      </c>
    </row>
    <row r="118" spans="1:5" ht="21.75" customHeight="1" outlineLevel="6">
      <c r="A118" s="47" t="s">
        <v>18</v>
      </c>
      <c r="B118" s="48" t="s">
        <v>27</v>
      </c>
      <c r="C118" s="48" t="s">
        <v>489</v>
      </c>
      <c r="D118" s="48" t="s">
        <v>19</v>
      </c>
      <c r="E118" s="90">
        <f>E119</f>
        <v>95</v>
      </c>
    </row>
    <row r="119" spans="1:5" ht="37.5" outlineLevel="6">
      <c r="A119" s="47" t="s">
        <v>20</v>
      </c>
      <c r="B119" s="48" t="s">
        <v>27</v>
      </c>
      <c r="C119" s="48" t="s">
        <v>489</v>
      </c>
      <c r="D119" s="48" t="s">
        <v>21</v>
      </c>
      <c r="E119" s="90">
        <v>95</v>
      </c>
    </row>
    <row r="120" spans="1:5" ht="75" outlineLevel="4">
      <c r="A120" s="21" t="s">
        <v>442</v>
      </c>
      <c r="B120" s="48" t="s">
        <v>27</v>
      </c>
      <c r="C120" s="48" t="s">
        <v>301</v>
      </c>
      <c r="D120" s="48" t="s">
        <v>8</v>
      </c>
      <c r="E120" s="90">
        <f>E121+E123</f>
        <v>1090.057</v>
      </c>
    </row>
    <row r="121" spans="1:5" ht="57.75" customHeight="1" outlineLevel="5">
      <c r="A121" s="47" t="s">
        <v>14</v>
      </c>
      <c r="B121" s="48" t="s">
        <v>27</v>
      </c>
      <c r="C121" s="48" t="s">
        <v>301</v>
      </c>
      <c r="D121" s="48" t="s">
        <v>15</v>
      </c>
      <c r="E121" s="90">
        <f>E122</f>
        <v>1018.057</v>
      </c>
    </row>
    <row r="122" spans="1:5" ht="18.75" customHeight="1" outlineLevel="6">
      <c r="A122" s="47" t="s">
        <v>16</v>
      </c>
      <c r="B122" s="48" t="s">
        <v>27</v>
      </c>
      <c r="C122" s="48" t="s">
        <v>301</v>
      </c>
      <c r="D122" s="48" t="s">
        <v>17</v>
      </c>
      <c r="E122" s="90">
        <v>1018.057</v>
      </c>
    </row>
    <row r="123" spans="1:5" ht="18.75" customHeight="1" outlineLevel="5">
      <c r="A123" s="47" t="s">
        <v>18</v>
      </c>
      <c r="B123" s="48" t="s">
        <v>27</v>
      </c>
      <c r="C123" s="48" t="s">
        <v>301</v>
      </c>
      <c r="D123" s="48" t="s">
        <v>19</v>
      </c>
      <c r="E123" s="90">
        <f>E124</f>
        <v>72</v>
      </c>
    </row>
    <row r="124" spans="1:5" ht="37.5" outlineLevel="6">
      <c r="A124" s="47" t="s">
        <v>20</v>
      </c>
      <c r="B124" s="48" t="s">
        <v>27</v>
      </c>
      <c r="C124" s="48" t="s">
        <v>301</v>
      </c>
      <c r="D124" s="48" t="s">
        <v>21</v>
      </c>
      <c r="E124" s="90">
        <v>72</v>
      </c>
    </row>
    <row r="125" spans="1:5" ht="56.25" outlineLevel="4">
      <c r="A125" s="21" t="s">
        <v>441</v>
      </c>
      <c r="B125" s="48" t="s">
        <v>27</v>
      </c>
      <c r="C125" s="48" t="s">
        <v>303</v>
      </c>
      <c r="D125" s="48" t="s">
        <v>8</v>
      </c>
      <c r="E125" s="90">
        <f>E126+E128</f>
        <v>706.969</v>
      </c>
    </row>
    <row r="126" spans="1:5" ht="59.25" customHeight="1" outlineLevel="5">
      <c r="A126" s="47" t="s">
        <v>14</v>
      </c>
      <c r="B126" s="48" t="s">
        <v>27</v>
      </c>
      <c r="C126" s="48" t="s">
        <v>303</v>
      </c>
      <c r="D126" s="48" t="s">
        <v>15</v>
      </c>
      <c r="E126" s="90">
        <f>E127</f>
        <v>657.529</v>
      </c>
    </row>
    <row r="127" spans="1:5" ht="21" customHeight="1" outlineLevel="6">
      <c r="A127" s="47" t="s">
        <v>16</v>
      </c>
      <c r="B127" s="48" t="s">
        <v>27</v>
      </c>
      <c r="C127" s="48" t="s">
        <v>303</v>
      </c>
      <c r="D127" s="48" t="s">
        <v>17</v>
      </c>
      <c r="E127" s="90">
        <v>657.529</v>
      </c>
    </row>
    <row r="128" spans="1:5" ht="21" customHeight="1" outlineLevel="6">
      <c r="A128" s="47" t="s">
        <v>18</v>
      </c>
      <c r="B128" s="48" t="s">
        <v>27</v>
      </c>
      <c r="C128" s="48" t="s">
        <v>303</v>
      </c>
      <c r="D128" s="48" t="s">
        <v>19</v>
      </c>
      <c r="E128" s="90">
        <f>E129</f>
        <v>49.44</v>
      </c>
    </row>
    <row r="129" spans="1:5" ht="37.5" outlineLevel="6">
      <c r="A129" s="47" t="s">
        <v>20</v>
      </c>
      <c r="B129" s="48" t="s">
        <v>27</v>
      </c>
      <c r="C129" s="48" t="s">
        <v>303</v>
      </c>
      <c r="D129" s="48" t="s">
        <v>21</v>
      </c>
      <c r="E129" s="90">
        <v>49.44</v>
      </c>
    </row>
    <row r="130" spans="1:5" ht="56.25" outlineLevel="4">
      <c r="A130" s="21" t="s">
        <v>443</v>
      </c>
      <c r="B130" s="48" t="s">
        <v>27</v>
      </c>
      <c r="C130" s="48" t="s">
        <v>304</v>
      </c>
      <c r="D130" s="48" t="s">
        <v>8</v>
      </c>
      <c r="E130" s="90">
        <f>E131+E133</f>
        <v>582.287</v>
      </c>
    </row>
    <row r="131" spans="1:5" ht="59.25" customHeight="1" outlineLevel="5">
      <c r="A131" s="47" t="s">
        <v>14</v>
      </c>
      <c r="B131" s="48" t="s">
        <v>27</v>
      </c>
      <c r="C131" s="48" t="s">
        <v>304</v>
      </c>
      <c r="D131" s="48" t="s">
        <v>15</v>
      </c>
      <c r="E131" s="90">
        <f>E132</f>
        <v>545.287</v>
      </c>
    </row>
    <row r="132" spans="1:5" ht="21" customHeight="1" outlineLevel="6">
      <c r="A132" s="47" t="s">
        <v>16</v>
      </c>
      <c r="B132" s="48" t="s">
        <v>27</v>
      </c>
      <c r="C132" s="48" t="s">
        <v>304</v>
      </c>
      <c r="D132" s="48" t="s">
        <v>17</v>
      </c>
      <c r="E132" s="90">
        <v>545.287</v>
      </c>
    </row>
    <row r="133" spans="1:5" ht="21" customHeight="1" outlineLevel="5">
      <c r="A133" s="47" t="s">
        <v>18</v>
      </c>
      <c r="B133" s="48" t="s">
        <v>27</v>
      </c>
      <c r="C133" s="48" t="s">
        <v>304</v>
      </c>
      <c r="D133" s="48" t="s">
        <v>19</v>
      </c>
      <c r="E133" s="90">
        <f>E134</f>
        <v>37</v>
      </c>
    </row>
    <row r="134" spans="1:5" ht="37.5" outlineLevel="6">
      <c r="A134" s="47" t="s">
        <v>20</v>
      </c>
      <c r="B134" s="48" t="s">
        <v>27</v>
      </c>
      <c r="C134" s="48" t="s">
        <v>304</v>
      </c>
      <c r="D134" s="48" t="s">
        <v>21</v>
      </c>
      <c r="E134" s="90">
        <v>37</v>
      </c>
    </row>
    <row r="135" spans="1:5" s="3" customFormat="1" ht="15">
      <c r="A135" s="45" t="s">
        <v>157</v>
      </c>
      <c r="B135" s="46" t="s">
        <v>30</v>
      </c>
      <c r="C135" s="46" t="s">
        <v>163</v>
      </c>
      <c r="D135" s="46" t="s">
        <v>8</v>
      </c>
      <c r="E135" s="89">
        <f>E136</f>
        <v>1170.5</v>
      </c>
    </row>
    <row r="136" spans="1:5" ht="15" outlineLevel="1">
      <c r="A136" s="47" t="s">
        <v>158</v>
      </c>
      <c r="B136" s="48" t="s">
        <v>159</v>
      </c>
      <c r="C136" s="48" t="s">
        <v>163</v>
      </c>
      <c r="D136" s="48" t="s">
        <v>8</v>
      </c>
      <c r="E136" s="90">
        <f>E137</f>
        <v>1170.5</v>
      </c>
    </row>
    <row r="137" spans="1:5" ht="15" outlineLevel="3">
      <c r="A137" s="47" t="s">
        <v>295</v>
      </c>
      <c r="B137" s="48" t="s">
        <v>159</v>
      </c>
      <c r="C137" s="48" t="s">
        <v>164</v>
      </c>
      <c r="D137" s="48" t="s">
        <v>8</v>
      </c>
      <c r="E137" s="90">
        <f>E138</f>
        <v>1170.5</v>
      </c>
    </row>
    <row r="138" spans="1:5" ht="75" outlineLevel="4">
      <c r="A138" s="21" t="s">
        <v>445</v>
      </c>
      <c r="B138" s="48" t="s">
        <v>159</v>
      </c>
      <c r="C138" s="48" t="s">
        <v>305</v>
      </c>
      <c r="D138" s="48" t="s">
        <v>8</v>
      </c>
      <c r="E138" s="90">
        <f>E139</f>
        <v>1170.5</v>
      </c>
    </row>
    <row r="139" spans="1:5" ht="15" outlineLevel="5">
      <c r="A139" s="47" t="s">
        <v>31</v>
      </c>
      <c r="B139" s="48" t="s">
        <v>159</v>
      </c>
      <c r="C139" s="48" t="s">
        <v>305</v>
      </c>
      <c r="D139" s="48" t="s">
        <v>32</v>
      </c>
      <c r="E139" s="90">
        <f>E140</f>
        <v>1170.5</v>
      </c>
    </row>
    <row r="140" spans="1:5" ht="15" outlineLevel="6">
      <c r="A140" s="47" t="s">
        <v>160</v>
      </c>
      <c r="B140" s="48" t="s">
        <v>159</v>
      </c>
      <c r="C140" s="48" t="s">
        <v>305</v>
      </c>
      <c r="D140" s="48" t="s">
        <v>161</v>
      </c>
      <c r="E140" s="90">
        <v>1170.5</v>
      </c>
    </row>
    <row r="141" spans="1:5" s="3" customFormat="1" ht="37.5">
      <c r="A141" s="45" t="s">
        <v>57</v>
      </c>
      <c r="B141" s="46" t="s">
        <v>58</v>
      </c>
      <c r="C141" s="46" t="s">
        <v>163</v>
      </c>
      <c r="D141" s="46" t="s">
        <v>8</v>
      </c>
      <c r="E141" s="89">
        <f>E142</f>
        <v>65</v>
      </c>
    </row>
    <row r="142" spans="1:5" ht="37.5" outlineLevel="1">
      <c r="A142" s="47" t="s">
        <v>59</v>
      </c>
      <c r="B142" s="48" t="s">
        <v>60</v>
      </c>
      <c r="C142" s="48" t="s">
        <v>163</v>
      </c>
      <c r="D142" s="48" t="s">
        <v>8</v>
      </c>
      <c r="E142" s="90">
        <f>E143</f>
        <v>65</v>
      </c>
    </row>
    <row r="143" spans="1:5" ht="15" outlineLevel="3">
      <c r="A143" s="47" t="s">
        <v>295</v>
      </c>
      <c r="B143" s="48" t="s">
        <v>60</v>
      </c>
      <c r="C143" s="48" t="s">
        <v>164</v>
      </c>
      <c r="D143" s="48" t="s">
        <v>8</v>
      </c>
      <c r="E143" s="90">
        <f>E144</f>
        <v>65</v>
      </c>
    </row>
    <row r="144" spans="1:5" ht="37.5" outlineLevel="4">
      <c r="A144" s="47" t="s">
        <v>61</v>
      </c>
      <c r="B144" s="48" t="s">
        <v>60</v>
      </c>
      <c r="C144" s="48" t="s">
        <v>183</v>
      </c>
      <c r="D144" s="48" t="s">
        <v>8</v>
      </c>
      <c r="E144" s="90">
        <f>E145</f>
        <v>65</v>
      </c>
    </row>
    <row r="145" spans="1:5" ht="21.75" customHeight="1" outlineLevel="5">
      <c r="A145" s="47" t="s">
        <v>18</v>
      </c>
      <c r="B145" s="48" t="s">
        <v>60</v>
      </c>
      <c r="C145" s="48" t="s">
        <v>183</v>
      </c>
      <c r="D145" s="48" t="s">
        <v>19</v>
      </c>
      <c r="E145" s="90">
        <f>E146</f>
        <v>65</v>
      </c>
    </row>
    <row r="146" spans="1:5" ht="37.5" outlineLevel="6">
      <c r="A146" s="47" t="s">
        <v>20</v>
      </c>
      <c r="B146" s="48" t="s">
        <v>60</v>
      </c>
      <c r="C146" s="48" t="s">
        <v>183</v>
      </c>
      <c r="D146" s="48" t="s">
        <v>21</v>
      </c>
      <c r="E146" s="90">
        <v>65</v>
      </c>
    </row>
    <row r="147" spans="1:5" s="3" customFormat="1" ht="15">
      <c r="A147" s="45" t="s">
        <v>151</v>
      </c>
      <c r="B147" s="46" t="s">
        <v>62</v>
      </c>
      <c r="C147" s="46" t="s">
        <v>163</v>
      </c>
      <c r="D147" s="46" t="s">
        <v>8</v>
      </c>
      <c r="E147" s="89">
        <f>E153+E164+E148+E158</f>
        <v>17978.497</v>
      </c>
    </row>
    <row r="148" spans="1:5" s="3" customFormat="1" ht="15">
      <c r="A148" s="47" t="s">
        <v>153</v>
      </c>
      <c r="B148" s="48" t="s">
        <v>154</v>
      </c>
      <c r="C148" s="48" t="s">
        <v>163</v>
      </c>
      <c r="D148" s="48" t="s">
        <v>8</v>
      </c>
      <c r="E148" s="90">
        <f>E149</f>
        <v>275.285</v>
      </c>
    </row>
    <row r="149" spans="1:5" s="3" customFormat="1" ht="15">
      <c r="A149" s="47" t="s">
        <v>295</v>
      </c>
      <c r="B149" s="48" t="s">
        <v>154</v>
      </c>
      <c r="C149" s="48" t="s">
        <v>164</v>
      </c>
      <c r="D149" s="48" t="s">
        <v>8</v>
      </c>
      <c r="E149" s="90">
        <f>E150</f>
        <v>275.285</v>
      </c>
    </row>
    <row r="150" spans="1:5" s="3" customFormat="1" ht="112.5">
      <c r="A150" s="21" t="s">
        <v>446</v>
      </c>
      <c r="B150" s="48" t="s">
        <v>154</v>
      </c>
      <c r="C150" s="48" t="s">
        <v>184</v>
      </c>
      <c r="D150" s="48" t="s">
        <v>8</v>
      </c>
      <c r="E150" s="90">
        <f>E151</f>
        <v>275.285</v>
      </c>
    </row>
    <row r="151" spans="1:5" s="3" customFormat="1" ht="20.25" customHeight="1">
      <c r="A151" s="47" t="s">
        <v>18</v>
      </c>
      <c r="B151" s="48" t="s">
        <v>154</v>
      </c>
      <c r="C151" s="48" t="s">
        <v>184</v>
      </c>
      <c r="D151" s="48" t="s">
        <v>19</v>
      </c>
      <c r="E151" s="90">
        <f>E152</f>
        <v>275.285</v>
      </c>
    </row>
    <row r="152" spans="1:5" s="3" customFormat="1" ht="37.5">
      <c r="A152" s="47" t="s">
        <v>20</v>
      </c>
      <c r="B152" s="48" t="s">
        <v>154</v>
      </c>
      <c r="C152" s="48" t="s">
        <v>184</v>
      </c>
      <c r="D152" s="48" t="s">
        <v>21</v>
      </c>
      <c r="E152" s="90">
        <v>275.285</v>
      </c>
    </row>
    <row r="153" spans="1:5" ht="15" outlineLevel="1">
      <c r="A153" s="47" t="s">
        <v>63</v>
      </c>
      <c r="B153" s="48" t="s">
        <v>64</v>
      </c>
      <c r="C153" s="48" t="s">
        <v>163</v>
      </c>
      <c r="D153" s="48" t="s">
        <v>8</v>
      </c>
      <c r="E153" s="90">
        <f>E154</f>
        <v>897.5</v>
      </c>
    </row>
    <row r="154" spans="1:5" ht="37.5" outlineLevel="2">
      <c r="A154" s="47" t="s">
        <v>423</v>
      </c>
      <c r="B154" s="48" t="s">
        <v>64</v>
      </c>
      <c r="C154" s="48" t="s">
        <v>170</v>
      </c>
      <c r="D154" s="48" t="s">
        <v>8</v>
      </c>
      <c r="E154" s="90">
        <f>E155</f>
        <v>897.5</v>
      </c>
    </row>
    <row r="155" spans="1:5" ht="19.5" customHeight="1" outlineLevel="4">
      <c r="A155" s="47" t="s">
        <v>297</v>
      </c>
      <c r="B155" s="48" t="s">
        <v>64</v>
      </c>
      <c r="C155" s="48" t="s">
        <v>185</v>
      </c>
      <c r="D155" s="48" t="s">
        <v>8</v>
      </c>
      <c r="E155" s="90">
        <f>E156</f>
        <v>897.5</v>
      </c>
    </row>
    <row r="156" spans="1:5" ht="15" outlineLevel="5">
      <c r="A156" s="47" t="s">
        <v>22</v>
      </c>
      <c r="B156" s="48" t="s">
        <v>64</v>
      </c>
      <c r="C156" s="48" t="s">
        <v>185</v>
      </c>
      <c r="D156" s="48" t="s">
        <v>23</v>
      </c>
      <c r="E156" s="90">
        <f>E157</f>
        <v>897.5</v>
      </c>
    </row>
    <row r="157" spans="1:5" ht="37.5" outlineLevel="6">
      <c r="A157" s="47" t="s">
        <v>65</v>
      </c>
      <c r="B157" s="48" t="s">
        <v>64</v>
      </c>
      <c r="C157" s="48" t="s">
        <v>185</v>
      </c>
      <c r="D157" s="48" t="s">
        <v>66</v>
      </c>
      <c r="E157" s="90">
        <v>897.5</v>
      </c>
    </row>
    <row r="158" spans="1:5" ht="15" outlineLevel="6">
      <c r="A158" s="47" t="s">
        <v>67</v>
      </c>
      <c r="B158" s="48" t="s">
        <v>68</v>
      </c>
      <c r="C158" s="48" t="s">
        <v>163</v>
      </c>
      <c r="D158" s="48" t="s">
        <v>8</v>
      </c>
      <c r="E158" s="90">
        <f>E159</f>
        <v>14819.712</v>
      </c>
    </row>
    <row r="159" spans="1:5" ht="56.25" outlineLevel="6">
      <c r="A159" s="47" t="s">
        <v>382</v>
      </c>
      <c r="B159" s="48" t="s">
        <v>68</v>
      </c>
      <c r="C159" s="48" t="s">
        <v>187</v>
      </c>
      <c r="D159" s="48" t="s">
        <v>8</v>
      </c>
      <c r="E159" s="90">
        <f>E160</f>
        <v>14819.712</v>
      </c>
    </row>
    <row r="160" spans="1:5" ht="37.5" outlineLevel="6">
      <c r="A160" s="47" t="s">
        <v>384</v>
      </c>
      <c r="B160" s="48" t="s">
        <v>68</v>
      </c>
      <c r="C160" s="48" t="s">
        <v>188</v>
      </c>
      <c r="D160" s="48" t="s">
        <v>8</v>
      </c>
      <c r="E160" s="90">
        <f>E161</f>
        <v>14819.712</v>
      </c>
    </row>
    <row r="161" spans="1:5" ht="56.25" outlineLevel="6">
      <c r="A161" s="47" t="s">
        <v>69</v>
      </c>
      <c r="B161" s="48" t="s">
        <v>68</v>
      </c>
      <c r="C161" s="48" t="s">
        <v>189</v>
      </c>
      <c r="D161" s="48" t="s">
        <v>8</v>
      </c>
      <c r="E161" s="90">
        <f>E162</f>
        <v>14819.712</v>
      </c>
    </row>
    <row r="162" spans="1:5" ht="20.25" customHeight="1" outlineLevel="6">
      <c r="A162" s="47" t="s">
        <v>18</v>
      </c>
      <c r="B162" s="48" t="s">
        <v>68</v>
      </c>
      <c r="C162" s="48" t="s">
        <v>189</v>
      </c>
      <c r="D162" s="48" t="s">
        <v>19</v>
      </c>
      <c r="E162" s="90">
        <f>E163</f>
        <v>14819.712</v>
      </c>
    </row>
    <row r="163" spans="1:5" ht="37.5" outlineLevel="6">
      <c r="A163" s="47" t="s">
        <v>20</v>
      </c>
      <c r="B163" s="48" t="s">
        <v>68</v>
      </c>
      <c r="C163" s="48" t="s">
        <v>189</v>
      </c>
      <c r="D163" s="48" t="s">
        <v>21</v>
      </c>
      <c r="E163" s="90">
        <v>14819.712</v>
      </c>
    </row>
    <row r="164" spans="1:5" ht="15" outlineLevel="1">
      <c r="A164" s="47" t="s">
        <v>71</v>
      </c>
      <c r="B164" s="48" t="s">
        <v>72</v>
      </c>
      <c r="C164" s="48" t="s">
        <v>163</v>
      </c>
      <c r="D164" s="48" t="s">
        <v>8</v>
      </c>
      <c r="E164" s="90">
        <f>E165</f>
        <v>1986</v>
      </c>
    </row>
    <row r="165" spans="1:5" ht="37.5" outlineLevel="1">
      <c r="A165" s="47" t="s">
        <v>423</v>
      </c>
      <c r="B165" s="48" t="s">
        <v>72</v>
      </c>
      <c r="C165" s="48" t="s">
        <v>170</v>
      </c>
      <c r="D165" s="48" t="s">
        <v>8</v>
      </c>
      <c r="E165" s="90">
        <f>E166</f>
        <v>1986</v>
      </c>
    </row>
    <row r="166" spans="1:5" ht="56.25" outlineLevel="1">
      <c r="A166" s="47" t="s">
        <v>379</v>
      </c>
      <c r="B166" s="48" t="s">
        <v>72</v>
      </c>
      <c r="C166" s="48" t="s">
        <v>306</v>
      </c>
      <c r="D166" s="48" t="s">
        <v>8</v>
      </c>
      <c r="E166" s="90">
        <f>E170+E167</f>
        <v>1986</v>
      </c>
    </row>
    <row r="167" spans="1:5" ht="19.5" customHeight="1" outlineLevel="1">
      <c r="A167" s="47" t="s">
        <v>333</v>
      </c>
      <c r="B167" s="48" t="s">
        <v>72</v>
      </c>
      <c r="C167" s="48" t="s">
        <v>334</v>
      </c>
      <c r="D167" s="48" t="s">
        <v>8</v>
      </c>
      <c r="E167" s="90">
        <f>E168</f>
        <v>35</v>
      </c>
    </row>
    <row r="168" spans="1:5" ht="19.5" customHeight="1" outlineLevel="1">
      <c r="A168" s="47" t="s">
        <v>18</v>
      </c>
      <c r="B168" s="48" t="s">
        <v>72</v>
      </c>
      <c r="C168" s="48" t="s">
        <v>334</v>
      </c>
      <c r="D168" s="48" t="s">
        <v>19</v>
      </c>
      <c r="E168" s="90">
        <f>E169</f>
        <v>35</v>
      </c>
    </row>
    <row r="169" spans="1:5" ht="37.5" outlineLevel="1">
      <c r="A169" s="47" t="s">
        <v>20</v>
      </c>
      <c r="B169" s="48" t="s">
        <v>72</v>
      </c>
      <c r="C169" s="48" t="s">
        <v>334</v>
      </c>
      <c r="D169" s="48" t="s">
        <v>21</v>
      </c>
      <c r="E169" s="90">
        <v>35</v>
      </c>
    </row>
    <row r="170" spans="1:5" ht="15" outlineLevel="4">
      <c r="A170" s="47" t="s">
        <v>73</v>
      </c>
      <c r="B170" s="48" t="s">
        <v>72</v>
      </c>
      <c r="C170" s="48" t="s">
        <v>190</v>
      </c>
      <c r="D170" s="48" t="s">
        <v>8</v>
      </c>
      <c r="E170" s="90">
        <f>E171</f>
        <v>1951</v>
      </c>
    </row>
    <row r="171" spans="1:5" ht="19.5" customHeight="1" outlineLevel="5">
      <c r="A171" s="47" t="s">
        <v>18</v>
      </c>
      <c r="B171" s="48" t="s">
        <v>72</v>
      </c>
      <c r="C171" s="48" t="s">
        <v>190</v>
      </c>
      <c r="D171" s="48" t="s">
        <v>19</v>
      </c>
      <c r="E171" s="90">
        <f>E172</f>
        <v>1951</v>
      </c>
    </row>
    <row r="172" spans="1:5" ht="37.5" outlineLevel="6">
      <c r="A172" s="47" t="s">
        <v>20</v>
      </c>
      <c r="B172" s="48" t="s">
        <v>72</v>
      </c>
      <c r="C172" s="48" t="s">
        <v>190</v>
      </c>
      <c r="D172" s="48" t="s">
        <v>21</v>
      </c>
      <c r="E172" s="90">
        <v>1951</v>
      </c>
    </row>
    <row r="173" spans="1:5" s="3" customFormat="1" ht="15">
      <c r="A173" s="45" t="s">
        <v>74</v>
      </c>
      <c r="B173" s="46" t="s">
        <v>75</v>
      </c>
      <c r="C173" s="46" t="s">
        <v>163</v>
      </c>
      <c r="D173" s="46" t="s">
        <v>8</v>
      </c>
      <c r="E173" s="89">
        <f>E174+E180+E195</f>
        <v>7665.585</v>
      </c>
    </row>
    <row r="174" spans="1:5" s="3" customFormat="1" ht="15">
      <c r="A174" s="47" t="s">
        <v>76</v>
      </c>
      <c r="B174" s="48" t="s">
        <v>77</v>
      </c>
      <c r="C174" s="48" t="s">
        <v>163</v>
      </c>
      <c r="D174" s="48" t="s">
        <v>8</v>
      </c>
      <c r="E174" s="90">
        <f>E175</f>
        <v>943.269</v>
      </c>
    </row>
    <row r="175" spans="1:5" s="3" customFormat="1" ht="56.25">
      <c r="A175" s="47" t="s">
        <v>382</v>
      </c>
      <c r="B175" s="48" t="s">
        <v>77</v>
      </c>
      <c r="C175" s="48" t="s">
        <v>187</v>
      </c>
      <c r="D175" s="48" t="s">
        <v>8</v>
      </c>
      <c r="E175" s="90">
        <f>E176</f>
        <v>943.269</v>
      </c>
    </row>
    <row r="176" spans="1:5" s="3" customFormat="1" ht="36.75" customHeight="1">
      <c r="A176" s="47" t="s">
        <v>383</v>
      </c>
      <c r="B176" s="48" t="s">
        <v>77</v>
      </c>
      <c r="C176" s="48" t="s">
        <v>191</v>
      </c>
      <c r="D176" s="48" t="s">
        <v>8</v>
      </c>
      <c r="E176" s="90">
        <f>E177</f>
        <v>943.269</v>
      </c>
    </row>
    <row r="177" spans="1:5" s="3" customFormat="1" ht="75">
      <c r="A177" s="73" t="s">
        <v>78</v>
      </c>
      <c r="B177" s="48" t="s">
        <v>77</v>
      </c>
      <c r="C177" s="48" t="s">
        <v>192</v>
      </c>
      <c r="D177" s="48" t="s">
        <v>8</v>
      </c>
      <c r="E177" s="90">
        <f>E178</f>
        <v>943.269</v>
      </c>
    </row>
    <row r="178" spans="1:5" s="3" customFormat="1" ht="22.5" customHeight="1">
      <c r="A178" s="47" t="s">
        <v>18</v>
      </c>
      <c r="B178" s="48" t="s">
        <v>77</v>
      </c>
      <c r="C178" s="48" t="s">
        <v>192</v>
      </c>
      <c r="D178" s="48" t="s">
        <v>19</v>
      </c>
      <c r="E178" s="90">
        <f>E179</f>
        <v>943.269</v>
      </c>
    </row>
    <row r="179" spans="1:5" s="3" customFormat="1" ht="37.5">
      <c r="A179" s="47" t="s">
        <v>20</v>
      </c>
      <c r="B179" s="48" t="s">
        <v>77</v>
      </c>
      <c r="C179" s="48" t="s">
        <v>192</v>
      </c>
      <c r="D179" s="48" t="s">
        <v>21</v>
      </c>
      <c r="E179" s="90">
        <v>943.269</v>
      </c>
    </row>
    <row r="180" spans="1:5" s="3" customFormat="1" ht="15">
      <c r="A180" s="47" t="s">
        <v>79</v>
      </c>
      <c r="B180" s="48" t="s">
        <v>80</v>
      </c>
      <c r="C180" s="48" t="s">
        <v>163</v>
      </c>
      <c r="D180" s="48" t="s">
        <v>8</v>
      </c>
      <c r="E180" s="90">
        <f>E181</f>
        <v>6472.316</v>
      </c>
    </row>
    <row r="181" spans="1:5" s="3" customFormat="1" ht="56.25">
      <c r="A181" s="47" t="s">
        <v>382</v>
      </c>
      <c r="B181" s="48" t="s">
        <v>80</v>
      </c>
      <c r="C181" s="48" t="s">
        <v>187</v>
      </c>
      <c r="D181" s="48" t="s">
        <v>8</v>
      </c>
      <c r="E181" s="90">
        <f>E182</f>
        <v>6472.316</v>
      </c>
    </row>
    <row r="182" spans="1:5" s="3" customFormat="1" ht="38.25" customHeight="1">
      <c r="A182" s="47" t="s">
        <v>383</v>
      </c>
      <c r="B182" s="48" t="s">
        <v>80</v>
      </c>
      <c r="C182" s="48" t="s">
        <v>191</v>
      </c>
      <c r="D182" s="48" t="s">
        <v>8</v>
      </c>
      <c r="E182" s="90">
        <f>E183+E186+E189+E192</f>
        <v>6472.316</v>
      </c>
    </row>
    <row r="183" spans="1:5" s="3" customFormat="1" ht="75">
      <c r="A183" s="73" t="s">
        <v>81</v>
      </c>
      <c r="B183" s="48" t="s">
        <v>80</v>
      </c>
      <c r="C183" s="48" t="s">
        <v>193</v>
      </c>
      <c r="D183" s="48" t="s">
        <v>8</v>
      </c>
      <c r="E183" s="90">
        <f>E184</f>
        <v>730</v>
      </c>
    </row>
    <row r="184" spans="1:5" s="3" customFormat="1" ht="24" customHeight="1">
      <c r="A184" s="47" t="s">
        <v>18</v>
      </c>
      <c r="B184" s="48" t="s">
        <v>80</v>
      </c>
      <c r="C184" s="48" t="s">
        <v>193</v>
      </c>
      <c r="D184" s="48" t="s">
        <v>19</v>
      </c>
      <c r="E184" s="90">
        <f>E185</f>
        <v>730</v>
      </c>
    </row>
    <row r="185" spans="1:5" s="3" customFormat="1" ht="37.5">
      <c r="A185" s="47" t="s">
        <v>20</v>
      </c>
      <c r="B185" s="48" t="s">
        <v>80</v>
      </c>
      <c r="C185" s="48" t="s">
        <v>193</v>
      </c>
      <c r="D185" s="48" t="s">
        <v>21</v>
      </c>
      <c r="E185" s="90">
        <v>730</v>
      </c>
    </row>
    <row r="186" spans="1:5" s="3" customFormat="1" ht="37.5">
      <c r="A186" s="47" t="s">
        <v>395</v>
      </c>
      <c r="B186" s="48" t="s">
        <v>80</v>
      </c>
      <c r="C186" s="48" t="s">
        <v>396</v>
      </c>
      <c r="D186" s="48" t="s">
        <v>8</v>
      </c>
      <c r="E186" s="90">
        <f>E187</f>
        <v>4002.316</v>
      </c>
    </row>
    <row r="187" spans="1:5" s="3" customFormat="1" ht="15">
      <c r="A187" s="47" t="s">
        <v>22</v>
      </c>
      <c r="B187" s="48" t="s">
        <v>80</v>
      </c>
      <c r="C187" s="48" t="s">
        <v>396</v>
      </c>
      <c r="D187" s="48" t="s">
        <v>23</v>
      </c>
      <c r="E187" s="90">
        <f>E188</f>
        <v>4002.316</v>
      </c>
    </row>
    <row r="188" spans="1:5" s="3" customFormat="1" ht="37.5">
      <c r="A188" s="47" t="s">
        <v>65</v>
      </c>
      <c r="B188" s="48" t="s">
        <v>80</v>
      </c>
      <c r="C188" s="48" t="s">
        <v>396</v>
      </c>
      <c r="D188" s="48" t="s">
        <v>66</v>
      </c>
      <c r="E188" s="90">
        <v>4002.316</v>
      </c>
    </row>
    <row r="189" spans="1:5" s="3" customFormat="1" ht="37.5">
      <c r="A189" s="47" t="s">
        <v>476</v>
      </c>
      <c r="B189" s="48" t="s">
        <v>80</v>
      </c>
      <c r="C189" s="48" t="s">
        <v>477</v>
      </c>
      <c r="D189" s="48" t="s">
        <v>8</v>
      </c>
      <c r="E189" s="90">
        <f>E190</f>
        <v>520</v>
      </c>
    </row>
    <row r="190" spans="1:5" s="3" customFormat="1" ht="15">
      <c r="A190" s="47" t="s">
        <v>22</v>
      </c>
      <c r="B190" s="48" t="s">
        <v>80</v>
      </c>
      <c r="C190" s="48" t="s">
        <v>477</v>
      </c>
      <c r="D190" s="48" t="s">
        <v>23</v>
      </c>
      <c r="E190" s="90">
        <f>E191</f>
        <v>520</v>
      </c>
    </row>
    <row r="191" spans="1:5" s="3" customFormat="1" ht="37.5">
      <c r="A191" s="47" t="s">
        <v>65</v>
      </c>
      <c r="B191" s="48" t="s">
        <v>80</v>
      </c>
      <c r="C191" s="48" t="s">
        <v>477</v>
      </c>
      <c r="D191" s="48" t="s">
        <v>66</v>
      </c>
      <c r="E191" s="90">
        <v>520</v>
      </c>
    </row>
    <row r="192" spans="1:5" s="3" customFormat="1" ht="56.25">
      <c r="A192" s="47" t="s">
        <v>478</v>
      </c>
      <c r="B192" s="48" t="s">
        <v>80</v>
      </c>
      <c r="C192" s="48" t="s">
        <v>479</v>
      </c>
      <c r="D192" s="48" t="s">
        <v>8</v>
      </c>
      <c r="E192" s="90">
        <f>E193</f>
        <v>1220</v>
      </c>
    </row>
    <row r="193" spans="1:5" s="3" customFormat="1" ht="37.5">
      <c r="A193" s="47" t="s">
        <v>480</v>
      </c>
      <c r="B193" s="48" t="s">
        <v>80</v>
      </c>
      <c r="C193" s="48" t="s">
        <v>479</v>
      </c>
      <c r="D193" s="48" t="s">
        <v>481</v>
      </c>
      <c r="E193" s="90">
        <f>E194</f>
        <v>1220</v>
      </c>
    </row>
    <row r="194" spans="1:5" s="3" customFormat="1" ht="15">
      <c r="A194" s="47" t="s">
        <v>482</v>
      </c>
      <c r="B194" s="48" t="s">
        <v>80</v>
      </c>
      <c r="C194" s="48" t="s">
        <v>479</v>
      </c>
      <c r="D194" s="48" t="s">
        <v>483</v>
      </c>
      <c r="E194" s="90">
        <v>1220</v>
      </c>
    </row>
    <row r="195" spans="1:5" s="3" customFormat="1" ht="15">
      <c r="A195" s="47" t="s">
        <v>82</v>
      </c>
      <c r="B195" s="48" t="s">
        <v>83</v>
      </c>
      <c r="C195" s="48" t="s">
        <v>163</v>
      </c>
      <c r="D195" s="48" t="s">
        <v>8</v>
      </c>
      <c r="E195" s="90">
        <f>E196+E200</f>
        <v>250</v>
      </c>
    </row>
    <row r="196" spans="1:5" s="3" customFormat="1" ht="56.25">
      <c r="A196" s="47" t="s">
        <v>382</v>
      </c>
      <c r="B196" s="48" t="s">
        <v>83</v>
      </c>
      <c r="C196" s="48" t="s">
        <v>187</v>
      </c>
      <c r="D196" s="48" t="s">
        <v>8</v>
      </c>
      <c r="E196" s="90">
        <f>E197</f>
        <v>231</v>
      </c>
    </row>
    <row r="197" spans="1:5" s="3" customFormat="1" ht="75">
      <c r="A197" s="73" t="s">
        <v>298</v>
      </c>
      <c r="B197" s="48" t="s">
        <v>83</v>
      </c>
      <c r="C197" s="48" t="s">
        <v>194</v>
      </c>
      <c r="D197" s="48" t="s">
        <v>8</v>
      </c>
      <c r="E197" s="90">
        <f>E198</f>
        <v>231</v>
      </c>
    </row>
    <row r="198" spans="1:5" s="3" customFormat="1" ht="20.25" customHeight="1">
      <c r="A198" s="47" t="s">
        <v>18</v>
      </c>
      <c r="B198" s="48" t="s">
        <v>83</v>
      </c>
      <c r="C198" s="48" t="s">
        <v>194</v>
      </c>
      <c r="D198" s="48" t="s">
        <v>19</v>
      </c>
      <c r="E198" s="90">
        <f>E199</f>
        <v>231</v>
      </c>
    </row>
    <row r="199" spans="1:5" s="3" customFormat="1" ht="37.5">
      <c r="A199" s="47" t="s">
        <v>20</v>
      </c>
      <c r="B199" s="48" t="s">
        <v>83</v>
      </c>
      <c r="C199" s="48" t="s">
        <v>194</v>
      </c>
      <c r="D199" s="48" t="s">
        <v>21</v>
      </c>
      <c r="E199" s="90">
        <v>231</v>
      </c>
    </row>
    <row r="200" spans="1:5" s="3" customFormat="1" ht="19.5" customHeight="1">
      <c r="A200" s="47" t="s">
        <v>178</v>
      </c>
      <c r="B200" s="48" t="s">
        <v>83</v>
      </c>
      <c r="C200" s="48" t="s">
        <v>164</v>
      </c>
      <c r="D200" s="48" t="s">
        <v>8</v>
      </c>
      <c r="E200" s="90">
        <f>E201</f>
        <v>19</v>
      </c>
    </row>
    <row r="201" spans="1:5" s="3" customFormat="1" ht="40.5" customHeight="1">
      <c r="A201" s="56" t="s">
        <v>458</v>
      </c>
      <c r="B201" s="48" t="s">
        <v>83</v>
      </c>
      <c r="C201" s="48" t="s">
        <v>459</v>
      </c>
      <c r="D201" s="48" t="s">
        <v>8</v>
      </c>
      <c r="E201" s="90">
        <f>E202</f>
        <v>19</v>
      </c>
    </row>
    <row r="202" spans="1:5" s="3" customFormat="1" ht="15">
      <c r="A202" s="47" t="s">
        <v>31</v>
      </c>
      <c r="B202" s="48" t="s">
        <v>83</v>
      </c>
      <c r="C202" s="48" t="s">
        <v>459</v>
      </c>
      <c r="D202" s="48" t="s">
        <v>32</v>
      </c>
      <c r="E202" s="90">
        <f>E203</f>
        <v>19</v>
      </c>
    </row>
    <row r="203" spans="1:5" s="3" customFormat="1" ht="15">
      <c r="A203" s="47" t="s">
        <v>460</v>
      </c>
      <c r="B203" s="48" t="s">
        <v>83</v>
      </c>
      <c r="C203" s="48" t="s">
        <v>459</v>
      </c>
      <c r="D203" s="48" t="s">
        <v>461</v>
      </c>
      <c r="E203" s="90">
        <v>19</v>
      </c>
    </row>
    <row r="204" spans="1:5" s="3" customFormat="1" ht="15">
      <c r="A204" s="45" t="s">
        <v>85</v>
      </c>
      <c r="B204" s="46" t="s">
        <v>86</v>
      </c>
      <c r="C204" s="46" t="s">
        <v>163</v>
      </c>
      <c r="D204" s="46" t="s">
        <v>8</v>
      </c>
      <c r="E204" s="89">
        <f>E205</f>
        <v>175</v>
      </c>
    </row>
    <row r="205" spans="1:5" ht="15" outlineLevel="1">
      <c r="A205" s="47" t="s">
        <v>87</v>
      </c>
      <c r="B205" s="48" t="s">
        <v>88</v>
      </c>
      <c r="C205" s="48" t="s">
        <v>163</v>
      </c>
      <c r="D205" s="48" t="s">
        <v>8</v>
      </c>
      <c r="E205" s="90">
        <f>E206</f>
        <v>175</v>
      </c>
    </row>
    <row r="206" spans="1:5" ht="37.5" outlineLevel="2">
      <c r="A206" s="47" t="s">
        <v>425</v>
      </c>
      <c r="B206" s="48" t="s">
        <v>88</v>
      </c>
      <c r="C206" s="48" t="s">
        <v>195</v>
      </c>
      <c r="D206" s="48" t="s">
        <v>8</v>
      </c>
      <c r="E206" s="90">
        <f>E207+E211+E214</f>
        <v>175</v>
      </c>
    </row>
    <row r="207" spans="1:5" ht="56.25" outlineLevel="2">
      <c r="A207" s="47" t="s">
        <v>462</v>
      </c>
      <c r="B207" s="48" t="s">
        <v>88</v>
      </c>
      <c r="C207" s="48" t="s">
        <v>364</v>
      </c>
      <c r="D207" s="48" t="s">
        <v>8</v>
      </c>
      <c r="E207" s="90">
        <f>E208</f>
        <v>100</v>
      </c>
    </row>
    <row r="208" spans="1:5" ht="15" outlineLevel="2">
      <c r="A208" s="47" t="s">
        <v>365</v>
      </c>
      <c r="B208" s="48" t="s">
        <v>88</v>
      </c>
      <c r="C208" s="48" t="s">
        <v>366</v>
      </c>
      <c r="D208" s="48" t="s">
        <v>8</v>
      </c>
      <c r="E208" s="90">
        <f>E209</f>
        <v>100</v>
      </c>
    </row>
    <row r="209" spans="1:5" ht="18.75" customHeight="1" outlineLevel="2">
      <c r="A209" s="47" t="s">
        <v>18</v>
      </c>
      <c r="B209" s="48" t="s">
        <v>88</v>
      </c>
      <c r="C209" s="48" t="s">
        <v>366</v>
      </c>
      <c r="D209" s="48" t="s">
        <v>19</v>
      </c>
      <c r="E209" s="90">
        <f>E210</f>
        <v>100</v>
      </c>
    </row>
    <row r="210" spans="1:5" ht="37.5" outlineLevel="2">
      <c r="A210" s="47" t="s">
        <v>20</v>
      </c>
      <c r="B210" s="48" t="s">
        <v>88</v>
      </c>
      <c r="C210" s="48" t="s">
        <v>366</v>
      </c>
      <c r="D210" s="48" t="s">
        <v>21</v>
      </c>
      <c r="E210" s="90">
        <v>100</v>
      </c>
    </row>
    <row r="211" spans="1:5" ht="15" outlineLevel="4">
      <c r="A211" s="47" t="s">
        <v>90</v>
      </c>
      <c r="B211" s="48" t="s">
        <v>88</v>
      </c>
      <c r="C211" s="48" t="s">
        <v>196</v>
      </c>
      <c r="D211" s="48" t="s">
        <v>8</v>
      </c>
      <c r="E211" s="90">
        <f>E212</f>
        <v>45</v>
      </c>
    </row>
    <row r="212" spans="1:5" ht="19.5" customHeight="1" outlineLevel="5">
      <c r="A212" s="47" t="s">
        <v>18</v>
      </c>
      <c r="B212" s="48" t="s">
        <v>88</v>
      </c>
      <c r="C212" s="48" t="s">
        <v>196</v>
      </c>
      <c r="D212" s="48" t="s">
        <v>19</v>
      </c>
      <c r="E212" s="90">
        <f>E213</f>
        <v>45</v>
      </c>
    </row>
    <row r="213" spans="1:5" ht="37.5" outlineLevel="6">
      <c r="A213" s="47" t="s">
        <v>20</v>
      </c>
      <c r="B213" s="48" t="s">
        <v>88</v>
      </c>
      <c r="C213" s="48" t="s">
        <v>196</v>
      </c>
      <c r="D213" s="48" t="s">
        <v>21</v>
      </c>
      <c r="E213" s="90">
        <v>45</v>
      </c>
    </row>
    <row r="214" spans="1:5" ht="15" outlineLevel="4">
      <c r="A214" s="47" t="s">
        <v>89</v>
      </c>
      <c r="B214" s="48" t="s">
        <v>88</v>
      </c>
      <c r="C214" s="48" t="s">
        <v>367</v>
      </c>
      <c r="D214" s="48" t="s">
        <v>8</v>
      </c>
      <c r="E214" s="90">
        <f>E215</f>
        <v>30</v>
      </c>
    </row>
    <row r="215" spans="1:5" ht="21.75" customHeight="1" outlineLevel="5">
      <c r="A215" s="47" t="s">
        <v>18</v>
      </c>
      <c r="B215" s="48" t="s">
        <v>88</v>
      </c>
      <c r="C215" s="48" t="s">
        <v>367</v>
      </c>
      <c r="D215" s="48" t="s">
        <v>19</v>
      </c>
      <c r="E215" s="90">
        <f>E216</f>
        <v>30</v>
      </c>
    </row>
    <row r="216" spans="1:7" ht="37.5" outlineLevel="6">
      <c r="A216" s="47" t="s">
        <v>20</v>
      </c>
      <c r="B216" s="48" t="s">
        <v>88</v>
      </c>
      <c r="C216" s="48" t="s">
        <v>367</v>
      </c>
      <c r="D216" s="48" t="s">
        <v>21</v>
      </c>
      <c r="E216" s="90">
        <v>30</v>
      </c>
      <c r="G216" s="1" t="s">
        <v>70</v>
      </c>
    </row>
    <row r="217" spans="1:5" s="3" customFormat="1" ht="15">
      <c r="A217" s="45" t="s">
        <v>91</v>
      </c>
      <c r="B217" s="46" t="s">
        <v>92</v>
      </c>
      <c r="C217" s="46" t="s">
        <v>163</v>
      </c>
      <c r="D217" s="46" t="s">
        <v>8</v>
      </c>
      <c r="E217" s="89">
        <f>E218+E233+E257+E270+E284</f>
        <v>370241.88</v>
      </c>
    </row>
    <row r="218" spans="1:5" ht="15" outlineLevel="1">
      <c r="A218" s="47" t="s">
        <v>141</v>
      </c>
      <c r="B218" s="48" t="s">
        <v>142</v>
      </c>
      <c r="C218" s="48" t="s">
        <v>163</v>
      </c>
      <c r="D218" s="48" t="s">
        <v>8</v>
      </c>
      <c r="E218" s="90">
        <f>E219</f>
        <v>80462.4</v>
      </c>
    </row>
    <row r="219" spans="1:5" ht="37.5" outlineLevel="2">
      <c r="A219" s="47" t="s">
        <v>427</v>
      </c>
      <c r="B219" s="48" t="s">
        <v>142</v>
      </c>
      <c r="C219" s="48" t="s">
        <v>199</v>
      </c>
      <c r="D219" s="48" t="s">
        <v>8</v>
      </c>
      <c r="E219" s="90">
        <f>E220</f>
        <v>80462.4</v>
      </c>
    </row>
    <row r="220" spans="1:5" ht="37.5" outlineLevel="3">
      <c r="A220" s="47" t="s">
        <v>430</v>
      </c>
      <c r="B220" s="48" t="s">
        <v>142</v>
      </c>
      <c r="C220" s="48" t="s">
        <v>200</v>
      </c>
      <c r="D220" s="48" t="s">
        <v>8</v>
      </c>
      <c r="E220" s="90">
        <f>+E230+E221+E227+E224</f>
        <v>80462.4</v>
      </c>
    </row>
    <row r="221" spans="1:5" ht="37.5" outlineLevel="4">
      <c r="A221" s="47" t="s">
        <v>144</v>
      </c>
      <c r="B221" s="48" t="s">
        <v>142</v>
      </c>
      <c r="C221" s="48" t="s">
        <v>210</v>
      </c>
      <c r="D221" s="48" t="s">
        <v>8</v>
      </c>
      <c r="E221" s="90">
        <f>E222</f>
        <v>31168.7</v>
      </c>
    </row>
    <row r="222" spans="1:5" ht="37.5" outlineLevel="5">
      <c r="A222" s="47" t="s">
        <v>53</v>
      </c>
      <c r="B222" s="48" t="s">
        <v>142</v>
      </c>
      <c r="C222" s="48" t="s">
        <v>210</v>
      </c>
      <c r="D222" s="48" t="s">
        <v>54</v>
      </c>
      <c r="E222" s="90">
        <f>E223</f>
        <v>31168.7</v>
      </c>
    </row>
    <row r="223" spans="1:5" ht="15" outlineLevel="6">
      <c r="A223" s="47" t="s">
        <v>96</v>
      </c>
      <c r="B223" s="48" t="s">
        <v>142</v>
      </c>
      <c r="C223" s="48" t="s">
        <v>210</v>
      </c>
      <c r="D223" s="48" t="s">
        <v>97</v>
      </c>
      <c r="E223" s="90">
        <v>31168.7</v>
      </c>
    </row>
    <row r="224" spans="1:5" ht="75.75" customHeight="1" outlineLevel="4">
      <c r="A224" s="21" t="s">
        <v>439</v>
      </c>
      <c r="B224" s="48" t="s">
        <v>142</v>
      </c>
      <c r="C224" s="48" t="s">
        <v>211</v>
      </c>
      <c r="D224" s="48" t="s">
        <v>8</v>
      </c>
      <c r="E224" s="90">
        <f>E225</f>
        <v>48841</v>
      </c>
    </row>
    <row r="225" spans="1:5" ht="37.5" outlineLevel="5">
      <c r="A225" s="47" t="s">
        <v>53</v>
      </c>
      <c r="B225" s="48" t="s">
        <v>142</v>
      </c>
      <c r="C225" s="48" t="s">
        <v>211</v>
      </c>
      <c r="D225" s="48" t="s">
        <v>54</v>
      </c>
      <c r="E225" s="90">
        <f>E226</f>
        <v>48841</v>
      </c>
    </row>
    <row r="226" spans="1:5" ht="15" outlineLevel="6">
      <c r="A226" s="47" t="s">
        <v>96</v>
      </c>
      <c r="B226" s="48" t="s">
        <v>142</v>
      </c>
      <c r="C226" s="48" t="s">
        <v>211</v>
      </c>
      <c r="D226" s="48" t="s">
        <v>97</v>
      </c>
      <c r="E226" s="90">
        <v>48841</v>
      </c>
    </row>
    <row r="227" spans="1:5" ht="56.25" outlineLevel="6">
      <c r="A227" s="47" t="s">
        <v>505</v>
      </c>
      <c r="B227" s="48" t="s">
        <v>142</v>
      </c>
      <c r="C227" s="48" t="s">
        <v>506</v>
      </c>
      <c r="D227" s="48" t="s">
        <v>8</v>
      </c>
      <c r="E227" s="90">
        <f>E228</f>
        <v>324</v>
      </c>
    </row>
    <row r="228" spans="1:5" ht="37.5" outlineLevel="6">
      <c r="A228" s="47" t="s">
        <v>53</v>
      </c>
      <c r="B228" s="48" t="s">
        <v>142</v>
      </c>
      <c r="C228" s="48" t="s">
        <v>506</v>
      </c>
      <c r="D228" s="48" t="s">
        <v>54</v>
      </c>
      <c r="E228" s="90">
        <f>E229</f>
        <v>324</v>
      </c>
    </row>
    <row r="229" spans="1:5" ht="15" outlineLevel="6">
      <c r="A229" s="47" t="s">
        <v>96</v>
      </c>
      <c r="B229" s="48" t="s">
        <v>142</v>
      </c>
      <c r="C229" s="48" t="s">
        <v>506</v>
      </c>
      <c r="D229" s="48" t="s">
        <v>97</v>
      </c>
      <c r="E229" s="90">
        <v>324</v>
      </c>
    </row>
    <row r="230" spans="1:5" ht="15" outlineLevel="6">
      <c r="A230" s="47" t="s">
        <v>143</v>
      </c>
      <c r="B230" s="48" t="s">
        <v>142</v>
      </c>
      <c r="C230" s="48" t="s">
        <v>209</v>
      </c>
      <c r="D230" s="48" t="s">
        <v>8</v>
      </c>
      <c r="E230" s="90">
        <f>E231</f>
        <v>128.7</v>
      </c>
    </row>
    <row r="231" spans="1:5" ht="37.5" outlineLevel="6">
      <c r="A231" s="47" t="s">
        <v>53</v>
      </c>
      <c r="B231" s="48" t="s">
        <v>142</v>
      </c>
      <c r="C231" s="48" t="s">
        <v>209</v>
      </c>
      <c r="D231" s="48" t="s">
        <v>54</v>
      </c>
      <c r="E231" s="90">
        <f>E232</f>
        <v>128.7</v>
      </c>
    </row>
    <row r="232" spans="1:5" ht="15" outlineLevel="6">
      <c r="A232" s="47" t="s">
        <v>96</v>
      </c>
      <c r="B232" s="48" t="s">
        <v>142</v>
      </c>
      <c r="C232" s="48" t="s">
        <v>209</v>
      </c>
      <c r="D232" s="48" t="s">
        <v>97</v>
      </c>
      <c r="E232" s="90">
        <v>128.7</v>
      </c>
    </row>
    <row r="233" spans="1:5" ht="15" outlineLevel="1">
      <c r="A233" s="47" t="s">
        <v>93</v>
      </c>
      <c r="B233" s="48" t="s">
        <v>94</v>
      </c>
      <c r="C233" s="48" t="s">
        <v>163</v>
      </c>
      <c r="D233" s="48" t="s">
        <v>8</v>
      </c>
      <c r="E233" s="90">
        <f>E234</f>
        <v>240464.05</v>
      </c>
    </row>
    <row r="234" spans="1:5" ht="37.5" outlineLevel="2">
      <c r="A234" s="47" t="s">
        <v>429</v>
      </c>
      <c r="B234" s="48" t="s">
        <v>94</v>
      </c>
      <c r="C234" s="48" t="s">
        <v>199</v>
      </c>
      <c r="D234" s="48" t="s">
        <v>8</v>
      </c>
      <c r="E234" s="90">
        <f>E235</f>
        <v>240464.05</v>
      </c>
    </row>
    <row r="235" spans="1:5" ht="37.5" outlineLevel="3">
      <c r="A235" s="47" t="s">
        <v>428</v>
      </c>
      <c r="B235" s="48" t="s">
        <v>94</v>
      </c>
      <c r="C235" s="48" t="s">
        <v>212</v>
      </c>
      <c r="D235" s="48" t="s">
        <v>8</v>
      </c>
      <c r="E235" s="90">
        <f>+E239+E254+E242+E245+E248+E251+E236</f>
        <v>240464.05</v>
      </c>
    </row>
    <row r="236" spans="1:5" ht="37.5" outlineLevel="6">
      <c r="A236" s="74" t="s">
        <v>145</v>
      </c>
      <c r="B236" s="48" t="s">
        <v>94</v>
      </c>
      <c r="C236" s="48" t="s">
        <v>213</v>
      </c>
      <c r="D236" s="48" t="s">
        <v>8</v>
      </c>
      <c r="E236" s="90">
        <f>E237</f>
        <v>663.4</v>
      </c>
    </row>
    <row r="237" spans="1:5" ht="37.5" outlineLevel="6">
      <c r="A237" s="47" t="s">
        <v>53</v>
      </c>
      <c r="B237" s="48" t="s">
        <v>94</v>
      </c>
      <c r="C237" s="48" t="s">
        <v>213</v>
      </c>
      <c r="D237" s="48" t="s">
        <v>54</v>
      </c>
      <c r="E237" s="90">
        <f>E238</f>
        <v>663.4</v>
      </c>
    </row>
    <row r="238" spans="1:5" ht="15" outlineLevel="6">
      <c r="A238" s="47" t="s">
        <v>96</v>
      </c>
      <c r="B238" s="48" t="s">
        <v>94</v>
      </c>
      <c r="C238" s="48" t="s">
        <v>213</v>
      </c>
      <c r="D238" s="48" t="s">
        <v>97</v>
      </c>
      <c r="E238" s="90">
        <v>663.4</v>
      </c>
    </row>
    <row r="239" spans="1:5" ht="37.5" outlineLevel="4">
      <c r="A239" s="47" t="s">
        <v>146</v>
      </c>
      <c r="B239" s="48" t="s">
        <v>94</v>
      </c>
      <c r="C239" s="48" t="s">
        <v>214</v>
      </c>
      <c r="D239" s="48" t="s">
        <v>8</v>
      </c>
      <c r="E239" s="90">
        <f>E240</f>
        <v>51555.165</v>
      </c>
    </row>
    <row r="240" spans="1:5" ht="37.5" outlineLevel="5">
      <c r="A240" s="47" t="s">
        <v>53</v>
      </c>
      <c r="B240" s="48" t="s">
        <v>94</v>
      </c>
      <c r="C240" s="48" t="s">
        <v>214</v>
      </c>
      <c r="D240" s="48" t="s">
        <v>54</v>
      </c>
      <c r="E240" s="90">
        <f>E241</f>
        <v>51555.165</v>
      </c>
    </row>
    <row r="241" spans="1:5" ht="15" outlineLevel="6">
      <c r="A241" s="47" t="s">
        <v>96</v>
      </c>
      <c r="B241" s="48" t="s">
        <v>94</v>
      </c>
      <c r="C241" s="48" t="s">
        <v>214</v>
      </c>
      <c r="D241" s="48" t="s">
        <v>97</v>
      </c>
      <c r="E241" s="90">
        <v>51555.165</v>
      </c>
    </row>
    <row r="242" spans="1:5" ht="112.5" outlineLevel="4">
      <c r="A242" s="21" t="s">
        <v>437</v>
      </c>
      <c r="B242" s="48" t="s">
        <v>94</v>
      </c>
      <c r="C242" s="48" t="s">
        <v>216</v>
      </c>
      <c r="D242" s="48" t="s">
        <v>8</v>
      </c>
      <c r="E242" s="90">
        <f>E243</f>
        <v>182561</v>
      </c>
    </row>
    <row r="243" spans="1:5" ht="37.5" outlineLevel="5">
      <c r="A243" s="47" t="s">
        <v>53</v>
      </c>
      <c r="B243" s="48" t="s">
        <v>94</v>
      </c>
      <c r="C243" s="48" t="s">
        <v>216</v>
      </c>
      <c r="D243" s="48" t="s">
        <v>54</v>
      </c>
      <c r="E243" s="90">
        <f>E244</f>
        <v>182561</v>
      </c>
    </row>
    <row r="244" spans="1:5" ht="15" outlineLevel="6">
      <c r="A244" s="47" t="s">
        <v>96</v>
      </c>
      <c r="B244" s="48" t="s">
        <v>94</v>
      </c>
      <c r="C244" s="48" t="s">
        <v>216</v>
      </c>
      <c r="D244" s="48" t="s">
        <v>97</v>
      </c>
      <c r="E244" s="90">
        <v>182561</v>
      </c>
    </row>
    <row r="245" spans="1:5" ht="21" customHeight="1" outlineLevel="6">
      <c r="A245" s="47" t="s">
        <v>485</v>
      </c>
      <c r="B245" s="48" t="s">
        <v>94</v>
      </c>
      <c r="C245" s="48" t="s">
        <v>486</v>
      </c>
      <c r="D245" s="48" t="s">
        <v>8</v>
      </c>
      <c r="E245" s="90">
        <f>E246</f>
        <v>1875</v>
      </c>
    </row>
    <row r="246" spans="1:5" ht="37.5" outlineLevel="6">
      <c r="A246" s="47" t="s">
        <v>53</v>
      </c>
      <c r="B246" s="48" t="s">
        <v>94</v>
      </c>
      <c r="C246" s="48" t="s">
        <v>486</v>
      </c>
      <c r="D246" s="48" t="s">
        <v>54</v>
      </c>
      <c r="E246" s="90">
        <f>E247</f>
        <v>1875</v>
      </c>
    </row>
    <row r="247" spans="1:5" ht="15" outlineLevel="6">
      <c r="A247" s="47" t="s">
        <v>96</v>
      </c>
      <c r="B247" s="48" t="s">
        <v>94</v>
      </c>
      <c r="C247" s="48" t="s">
        <v>486</v>
      </c>
      <c r="D247" s="48" t="s">
        <v>97</v>
      </c>
      <c r="E247" s="90">
        <v>1875</v>
      </c>
    </row>
    <row r="248" spans="1:5" ht="15" outlineLevel="6">
      <c r="A248" s="47" t="s">
        <v>487</v>
      </c>
      <c r="B248" s="48" t="s">
        <v>94</v>
      </c>
      <c r="C248" s="48" t="s">
        <v>488</v>
      </c>
      <c r="D248" s="48" t="s">
        <v>8</v>
      </c>
      <c r="E248" s="90">
        <f>E249</f>
        <v>301.4</v>
      </c>
    </row>
    <row r="249" spans="1:5" ht="37.5" outlineLevel="6">
      <c r="A249" s="47" t="s">
        <v>53</v>
      </c>
      <c r="B249" s="48" t="s">
        <v>94</v>
      </c>
      <c r="C249" s="48" t="s">
        <v>488</v>
      </c>
      <c r="D249" s="48" t="s">
        <v>54</v>
      </c>
      <c r="E249" s="90">
        <f>E250</f>
        <v>301.4</v>
      </c>
    </row>
    <row r="250" spans="1:5" ht="15" outlineLevel="6">
      <c r="A250" s="47" t="s">
        <v>96</v>
      </c>
      <c r="B250" s="48" t="s">
        <v>94</v>
      </c>
      <c r="C250" s="48" t="s">
        <v>488</v>
      </c>
      <c r="D250" s="48" t="s">
        <v>97</v>
      </c>
      <c r="E250" s="90">
        <v>301.4</v>
      </c>
    </row>
    <row r="251" spans="1:5" ht="56.25" outlineLevel="6">
      <c r="A251" s="47" t="s">
        <v>492</v>
      </c>
      <c r="B251" s="48" t="s">
        <v>94</v>
      </c>
      <c r="C251" s="48" t="s">
        <v>493</v>
      </c>
      <c r="D251" s="48" t="s">
        <v>8</v>
      </c>
      <c r="E251" s="90">
        <f>E252</f>
        <v>191.085</v>
      </c>
    </row>
    <row r="252" spans="1:5" ht="37.5" outlineLevel="6">
      <c r="A252" s="47" t="s">
        <v>53</v>
      </c>
      <c r="B252" s="48" t="s">
        <v>94</v>
      </c>
      <c r="C252" s="48" t="s">
        <v>493</v>
      </c>
      <c r="D252" s="48" t="s">
        <v>54</v>
      </c>
      <c r="E252" s="90">
        <f>E253</f>
        <v>191.085</v>
      </c>
    </row>
    <row r="253" spans="1:5" ht="15" outlineLevel="6">
      <c r="A253" s="47" t="s">
        <v>96</v>
      </c>
      <c r="B253" s="48" t="s">
        <v>94</v>
      </c>
      <c r="C253" s="48" t="s">
        <v>493</v>
      </c>
      <c r="D253" s="48" t="s">
        <v>97</v>
      </c>
      <c r="E253" s="90">
        <v>191.085</v>
      </c>
    </row>
    <row r="254" spans="1:5" ht="76.5" customHeight="1" outlineLevel="4">
      <c r="A254" s="21" t="s">
        <v>438</v>
      </c>
      <c r="B254" s="48" t="s">
        <v>94</v>
      </c>
      <c r="C254" s="48" t="s">
        <v>215</v>
      </c>
      <c r="D254" s="48" t="s">
        <v>8</v>
      </c>
      <c r="E254" s="90">
        <f>E255</f>
        <v>3317</v>
      </c>
    </row>
    <row r="255" spans="1:5" ht="37.5" outlineLevel="5">
      <c r="A255" s="47" t="s">
        <v>53</v>
      </c>
      <c r="B255" s="48" t="s">
        <v>94</v>
      </c>
      <c r="C255" s="48" t="s">
        <v>215</v>
      </c>
      <c r="D255" s="48" t="s">
        <v>54</v>
      </c>
      <c r="E255" s="90">
        <f>E256</f>
        <v>3317</v>
      </c>
    </row>
    <row r="256" spans="1:5" ht="15" outlineLevel="6">
      <c r="A256" s="47" t="s">
        <v>96</v>
      </c>
      <c r="B256" s="48" t="s">
        <v>94</v>
      </c>
      <c r="C256" s="48" t="s">
        <v>215</v>
      </c>
      <c r="D256" s="48" t="s">
        <v>97</v>
      </c>
      <c r="E256" s="90">
        <v>3317</v>
      </c>
    </row>
    <row r="257" spans="1:5" ht="15" outlineLevel="6">
      <c r="A257" s="47" t="s">
        <v>418</v>
      </c>
      <c r="B257" s="48" t="s">
        <v>417</v>
      </c>
      <c r="C257" s="48" t="s">
        <v>163</v>
      </c>
      <c r="D257" s="48" t="s">
        <v>8</v>
      </c>
      <c r="E257" s="90">
        <f>E258+E266</f>
        <v>30293.53</v>
      </c>
    </row>
    <row r="258" spans="1:5" ht="37.5" outlineLevel="6">
      <c r="A258" s="47" t="s">
        <v>373</v>
      </c>
      <c r="B258" s="48" t="s">
        <v>417</v>
      </c>
      <c r="C258" s="48" t="s">
        <v>199</v>
      </c>
      <c r="D258" s="48" t="s">
        <v>8</v>
      </c>
      <c r="E258" s="90">
        <f>E259</f>
        <v>18141.93</v>
      </c>
    </row>
    <row r="259" spans="1:5" ht="37.5" outlineLevel="3">
      <c r="A259" s="47" t="s">
        <v>376</v>
      </c>
      <c r="B259" s="48" t="s">
        <v>417</v>
      </c>
      <c r="C259" s="48" t="s">
        <v>217</v>
      </c>
      <c r="D259" s="48" t="s">
        <v>8</v>
      </c>
      <c r="E259" s="90">
        <f>E263+E260</f>
        <v>18141.93</v>
      </c>
    </row>
    <row r="260" spans="1:5" ht="39" customHeight="1" outlineLevel="4">
      <c r="A260" s="47" t="s">
        <v>147</v>
      </c>
      <c r="B260" s="48" t="s">
        <v>417</v>
      </c>
      <c r="C260" s="48" t="s">
        <v>219</v>
      </c>
      <c r="D260" s="48" t="s">
        <v>8</v>
      </c>
      <c r="E260" s="90">
        <f>E261</f>
        <v>18071.63</v>
      </c>
    </row>
    <row r="261" spans="1:5" ht="37.5" outlineLevel="5">
      <c r="A261" s="47" t="s">
        <v>53</v>
      </c>
      <c r="B261" s="48" t="s">
        <v>417</v>
      </c>
      <c r="C261" s="48" t="s">
        <v>219</v>
      </c>
      <c r="D261" s="48" t="s">
        <v>54</v>
      </c>
      <c r="E261" s="90">
        <f>E262</f>
        <v>18071.63</v>
      </c>
    </row>
    <row r="262" spans="1:5" ht="15" outlineLevel="6">
      <c r="A262" s="47" t="s">
        <v>96</v>
      </c>
      <c r="B262" s="48" t="s">
        <v>417</v>
      </c>
      <c r="C262" s="48" t="s">
        <v>219</v>
      </c>
      <c r="D262" s="48" t="s">
        <v>97</v>
      </c>
      <c r="E262" s="90">
        <v>18071.63</v>
      </c>
    </row>
    <row r="263" spans="1:5" ht="15" outlineLevel="4">
      <c r="A263" s="47" t="s">
        <v>143</v>
      </c>
      <c r="B263" s="48" t="s">
        <v>417</v>
      </c>
      <c r="C263" s="48" t="s">
        <v>218</v>
      </c>
      <c r="D263" s="48" t="s">
        <v>8</v>
      </c>
      <c r="E263" s="90">
        <f>E264</f>
        <v>70.3</v>
      </c>
    </row>
    <row r="264" spans="1:5" ht="37.5" outlineLevel="5">
      <c r="A264" s="47" t="s">
        <v>53</v>
      </c>
      <c r="B264" s="48" t="s">
        <v>417</v>
      </c>
      <c r="C264" s="48" t="s">
        <v>218</v>
      </c>
      <c r="D264" s="48" t="s">
        <v>54</v>
      </c>
      <c r="E264" s="90">
        <f>E265</f>
        <v>70.3</v>
      </c>
    </row>
    <row r="265" spans="1:5" ht="15" outlineLevel="6">
      <c r="A265" s="47" t="s">
        <v>96</v>
      </c>
      <c r="B265" s="48" t="s">
        <v>417</v>
      </c>
      <c r="C265" s="48" t="s">
        <v>218</v>
      </c>
      <c r="D265" s="48" t="s">
        <v>97</v>
      </c>
      <c r="E265" s="90">
        <v>70.3</v>
      </c>
    </row>
    <row r="266" spans="1:5" ht="37.5" outlineLevel="2">
      <c r="A266" s="47" t="s">
        <v>377</v>
      </c>
      <c r="B266" s="48" t="s">
        <v>417</v>
      </c>
      <c r="C266" s="48" t="s">
        <v>197</v>
      </c>
      <c r="D266" s="48" t="s">
        <v>8</v>
      </c>
      <c r="E266" s="90">
        <f>E267</f>
        <v>12151.6</v>
      </c>
    </row>
    <row r="267" spans="1:5" ht="37.5" outlineLevel="4">
      <c r="A267" s="47" t="s">
        <v>95</v>
      </c>
      <c r="B267" s="48" t="s">
        <v>417</v>
      </c>
      <c r="C267" s="48" t="s">
        <v>198</v>
      </c>
      <c r="D267" s="48" t="s">
        <v>8</v>
      </c>
      <c r="E267" s="90">
        <f>E268</f>
        <v>12151.6</v>
      </c>
    </row>
    <row r="268" spans="1:5" ht="37.5" outlineLevel="5">
      <c r="A268" s="47" t="s">
        <v>53</v>
      </c>
      <c r="B268" s="48" t="s">
        <v>417</v>
      </c>
      <c r="C268" s="48" t="s">
        <v>198</v>
      </c>
      <c r="D268" s="48" t="s">
        <v>54</v>
      </c>
      <c r="E268" s="90">
        <f>E269</f>
        <v>12151.6</v>
      </c>
    </row>
    <row r="269" spans="1:5" ht="15" outlineLevel="6">
      <c r="A269" s="47" t="s">
        <v>96</v>
      </c>
      <c r="B269" s="48" t="s">
        <v>417</v>
      </c>
      <c r="C269" s="48" t="s">
        <v>198</v>
      </c>
      <c r="D269" s="48" t="s">
        <v>97</v>
      </c>
      <c r="E269" s="90">
        <v>12151.6</v>
      </c>
    </row>
    <row r="270" spans="1:5" ht="15" outlineLevel="1">
      <c r="A270" s="47" t="s">
        <v>98</v>
      </c>
      <c r="B270" s="48" t="s">
        <v>99</v>
      </c>
      <c r="C270" s="48" t="s">
        <v>163</v>
      </c>
      <c r="D270" s="48" t="s">
        <v>8</v>
      </c>
      <c r="E270" s="90">
        <f>E271</f>
        <v>2866</v>
      </c>
    </row>
    <row r="271" spans="1:5" ht="37.5" outlineLevel="2">
      <c r="A271" s="47" t="s">
        <v>373</v>
      </c>
      <c r="B271" s="48" t="s">
        <v>99</v>
      </c>
      <c r="C271" s="48" t="s">
        <v>199</v>
      </c>
      <c r="D271" s="48" t="s">
        <v>8</v>
      </c>
      <c r="E271" s="90">
        <f>E272+E281</f>
        <v>2866</v>
      </c>
    </row>
    <row r="272" spans="1:5" ht="37.5" outlineLevel="3">
      <c r="A272" s="47" t="s">
        <v>375</v>
      </c>
      <c r="B272" s="48" t="s">
        <v>99</v>
      </c>
      <c r="C272" s="48" t="s">
        <v>212</v>
      </c>
      <c r="D272" s="48" t="s">
        <v>8</v>
      </c>
      <c r="E272" s="90">
        <f>E276+E273</f>
        <v>2792</v>
      </c>
    </row>
    <row r="273" spans="1:5" ht="20.25" customHeight="1" outlineLevel="3">
      <c r="A273" s="47" t="s">
        <v>100</v>
      </c>
      <c r="B273" s="48" t="s">
        <v>99</v>
      </c>
      <c r="C273" s="48" t="s">
        <v>335</v>
      </c>
      <c r="D273" s="48" t="s">
        <v>8</v>
      </c>
      <c r="E273" s="90">
        <f>E274</f>
        <v>70</v>
      </c>
    </row>
    <row r="274" spans="1:5" ht="20.25" customHeight="1" outlineLevel="3">
      <c r="A274" s="47" t="s">
        <v>18</v>
      </c>
      <c r="B274" s="48" t="s">
        <v>99</v>
      </c>
      <c r="C274" s="48" t="s">
        <v>335</v>
      </c>
      <c r="D274" s="48" t="s">
        <v>19</v>
      </c>
      <c r="E274" s="90">
        <f>E275</f>
        <v>70</v>
      </c>
    </row>
    <row r="275" spans="1:5" ht="37.5" outlineLevel="3">
      <c r="A275" s="47" t="s">
        <v>20</v>
      </c>
      <c r="B275" s="48" t="s">
        <v>99</v>
      </c>
      <c r="C275" s="48" t="s">
        <v>335</v>
      </c>
      <c r="D275" s="48" t="s">
        <v>21</v>
      </c>
      <c r="E275" s="90">
        <v>70</v>
      </c>
    </row>
    <row r="276" spans="1:5" ht="76.5" customHeight="1" outlineLevel="4">
      <c r="A276" s="21" t="s">
        <v>440</v>
      </c>
      <c r="B276" s="48" t="s">
        <v>99</v>
      </c>
      <c r="C276" s="48" t="s">
        <v>220</v>
      </c>
      <c r="D276" s="48" t="s">
        <v>8</v>
      </c>
      <c r="E276" s="90">
        <f>E279+E277</f>
        <v>2722</v>
      </c>
    </row>
    <row r="277" spans="1:5" ht="15" outlineLevel="6">
      <c r="A277" s="47" t="s">
        <v>113</v>
      </c>
      <c r="B277" s="48" t="s">
        <v>99</v>
      </c>
      <c r="C277" s="48" t="s">
        <v>220</v>
      </c>
      <c r="D277" s="48" t="s">
        <v>114</v>
      </c>
      <c r="E277" s="90">
        <f>E278</f>
        <v>300</v>
      </c>
    </row>
    <row r="278" spans="1:5" ht="37.5" outlineLevel="6">
      <c r="A278" s="47" t="s">
        <v>120</v>
      </c>
      <c r="B278" s="48" t="s">
        <v>99</v>
      </c>
      <c r="C278" s="48" t="s">
        <v>220</v>
      </c>
      <c r="D278" s="48" t="s">
        <v>121</v>
      </c>
      <c r="E278" s="90">
        <v>300</v>
      </c>
    </row>
    <row r="279" spans="1:5" ht="37.5" outlineLevel="5">
      <c r="A279" s="47" t="s">
        <v>53</v>
      </c>
      <c r="B279" s="48" t="s">
        <v>99</v>
      </c>
      <c r="C279" s="48" t="s">
        <v>220</v>
      </c>
      <c r="D279" s="48" t="s">
        <v>54</v>
      </c>
      <c r="E279" s="90">
        <f>E280</f>
        <v>2422</v>
      </c>
    </row>
    <row r="280" spans="1:5" ht="15" outlineLevel="6">
      <c r="A280" s="47" t="s">
        <v>96</v>
      </c>
      <c r="B280" s="48" t="s">
        <v>99</v>
      </c>
      <c r="C280" s="48" t="s">
        <v>220</v>
      </c>
      <c r="D280" s="48" t="s">
        <v>97</v>
      </c>
      <c r="E280" s="90">
        <v>2422</v>
      </c>
    </row>
    <row r="281" spans="1:5" ht="15" outlineLevel="4">
      <c r="A281" s="47" t="s">
        <v>101</v>
      </c>
      <c r="B281" s="48" t="s">
        <v>99</v>
      </c>
      <c r="C281" s="48" t="s">
        <v>221</v>
      </c>
      <c r="D281" s="48" t="s">
        <v>8</v>
      </c>
      <c r="E281" s="90">
        <f>E282</f>
        <v>74</v>
      </c>
    </row>
    <row r="282" spans="1:5" ht="20.25" customHeight="1" outlineLevel="5">
      <c r="A282" s="47" t="s">
        <v>18</v>
      </c>
      <c r="B282" s="48" t="s">
        <v>99</v>
      </c>
      <c r="C282" s="48" t="s">
        <v>221</v>
      </c>
      <c r="D282" s="48" t="s">
        <v>19</v>
      </c>
      <c r="E282" s="90">
        <f>E283</f>
        <v>74</v>
      </c>
    </row>
    <row r="283" spans="1:5" ht="37.5" outlineLevel="6">
      <c r="A283" s="47" t="s">
        <v>20</v>
      </c>
      <c r="B283" s="48" t="s">
        <v>99</v>
      </c>
      <c r="C283" s="48" t="s">
        <v>221</v>
      </c>
      <c r="D283" s="48" t="s">
        <v>21</v>
      </c>
      <c r="E283" s="90">
        <v>74</v>
      </c>
    </row>
    <row r="284" spans="1:5" ht="15" outlineLevel="1">
      <c r="A284" s="47" t="s">
        <v>148</v>
      </c>
      <c r="B284" s="48" t="s">
        <v>149</v>
      </c>
      <c r="C284" s="48" t="s">
        <v>163</v>
      </c>
      <c r="D284" s="48" t="s">
        <v>8</v>
      </c>
      <c r="E284" s="90">
        <f>E285</f>
        <v>16155.9</v>
      </c>
    </row>
    <row r="285" spans="1:5" ht="37.5" outlineLevel="2">
      <c r="A285" s="47" t="s">
        <v>373</v>
      </c>
      <c r="B285" s="48" t="s">
        <v>149</v>
      </c>
      <c r="C285" s="48" t="s">
        <v>199</v>
      </c>
      <c r="D285" s="48" t="s">
        <v>8</v>
      </c>
      <c r="E285" s="90">
        <f>E286+E291+E298</f>
        <v>16155.9</v>
      </c>
    </row>
    <row r="286" spans="1:5" ht="37.5" outlineLevel="4">
      <c r="A286" s="47" t="s">
        <v>13</v>
      </c>
      <c r="B286" s="48" t="s">
        <v>149</v>
      </c>
      <c r="C286" s="48" t="s">
        <v>222</v>
      </c>
      <c r="D286" s="48" t="s">
        <v>8</v>
      </c>
      <c r="E286" s="90">
        <f>E287+E289</f>
        <v>2589.2000000000003</v>
      </c>
    </row>
    <row r="287" spans="1:5" ht="59.25" customHeight="1" outlineLevel="5">
      <c r="A287" s="47" t="s">
        <v>14</v>
      </c>
      <c r="B287" s="48" t="s">
        <v>149</v>
      </c>
      <c r="C287" s="48" t="s">
        <v>222</v>
      </c>
      <c r="D287" s="48" t="s">
        <v>15</v>
      </c>
      <c r="E287" s="90">
        <f>E288</f>
        <v>2547.4</v>
      </c>
    </row>
    <row r="288" spans="1:5" ht="20.25" customHeight="1" outlineLevel="6">
      <c r="A288" s="47" t="s">
        <v>16</v>
      </c>
      <c r="B288" s="48" t="s">
        <v>149</v>
      </c>
      <c r="C288" s="48" t="s">
        <v>222</v>
      </c>
      <c r="D288" s="48" t="s">
        <v>17</v>
      </c>
      <c r="E288" s="90">
        <v>2547.4</v>
      </c>
    </row>
    <row r="289" spans="1:5" ht="20.25" customHeight="1" outlineLevel="5">
      <c r="A289" s="47" t="s">
        <v>18</v>
      </c>
      <c r="B289" s="48" t="s">
        <v>149</v>
      </c>
      <c r="C289" s="48" t="s">
        <v>222</v>
      </c>
      <c r="D289" s="48" t="s">
        <v>19</v>
      </c>
      <c r="E289" s="90">
        <f>E290</f>
        <v>41.8</v>
      </c>
    </row>
    <row r="290" spans="1:5" ht="37.5" outlineLevel="6">
      <c r="A290" s="47" t="s">
        <v>20</v>
      </c>
      <c r="B290" s="48" t="s">
        <v>149</v>
      </c>
      <c r="C290" s="48" t="s">
        <v>222</v>
      </c>
      <c r="D290" s="48" t="s">
        <v>21</v>
      </c>
      <c r="E290" s="90">
        <v>41.8</v>
      </c>
    </row>
    <row r="291" spans="1:9" ht="37.5" outlineLevel="4">
      <c r="A291" s="47" t="s">
        <v>49</v>
      </c>
      <c r="B291" s="48" t="s">
        <v>149</v>
      </c>
      <c r="C291" s="48" t="s">
        <v>223</v>
      </c>
      <c r="D291" s="48" t="s">
        <v>8</v>
      </c>
      <c r="E291" s="90">
        <f>E292+E294+E296</f>
        <v>12078.4</v>
      </c>
      <c r="I291" s="1" t="s">
        <v>70</v>
      </c>
    </row>
    <row r="292" spans="1:5" ht="57.75" customHeight="1" outlineLevel="5">
      <c r="A292" s="47" t="s">
        <v>14</v>
      </c>
      <c r="B292" s="48" t="s">
        <v>149</v>
      </c>
      <c r="C292" s="48" t="s">
        <v>223</v>
      </c>
      <c r="D292" s="48" t="s">
        <v>15</v>
      </c>
      <c r="E292" s="90">
        <f>E293</f>
        <v>9460.3</v>
      </c>
    </row>
    <row r="293" spans="1:5" ht="15" outlineLevel="6">
      <c r="A293" s="47" t="s">
        <v>50</v>
      </c>
      <c r="B293" s="48" t="s">
        <v>149</v>
      </c>
      <c r="C293" s="48" t="s">
        <v>223</v>
      </c>
      <c r="D293" s="48" t="s">
        <v>51</v>
      </c>
      <c r="E293" s="90">
        <v>9460.3</v>
      </c>
    </row>
    <row r="294" spans="1:5" ht="20.25" customHeight="1" outlineLevel="5">
      <c r="A294" s="47" t="s">
        <v>18</v>
      </c>
      <c r="B294" s="48" t="s">
        <v>149</v>
      </c>
      <c r="C294" s="48" t="s">
        <v>223</v>
      </c>
      <c r="D294" s="48" t="s">
        <v>19</v>
      </c>
      <c r="E294" s="90">
        <f>E295</f>
        <v>2561.7</v>
      </c>
    </row>
    <row r="295" spans="1:5" ht="37.5" outlineLevel="6">
      <c r="A295" s="47" t="s">
        <v>20</v>
      </c>
      <c r="B295" s="48" t="s">
        <v>149</v>
      </c>
      <c r="C295" s="48" t="s">
        <v>223</v>
      </c>
      <c r="D295" s="48" t="s">
        <v>21</v>
      </c>
      <c r="E295" s="90">
        <v>2561.7</v>
      </c>
    </row>
    <row r="296" spans="1:5" ht="15" outlineLevel="5">
      <c r="A296" s="47" t="s">
        <v>22</v>
      </c>
      <c r="B296" s="48" t="s">
        <v>149</v>
      </c>
      <c r="C296" s="48" t="s">
        <v>223</v>
      </c>
      <c r="D296" s="48" t="s">
        <v>23</v>
      </c>
      <c r="E296" s="90">
        <f>E297</f>
        <v>56.4</v>
      </c>
    </row>
    <row r="297" spans="1:5" ht="15" outlineLevel="6">
      <c r="A297" s="47" t="s">
        <v>24</v>
      </c>
      <c r="B297" s="48" t="s">
        <v>149</v>
      </c>
      <c r="C297" s="48" t="s">
        <v>223</v>
      </c>
      <c r="D297" s="48" t="s">
        <v>25</v>
      </c>
      <c r="E297" s="90">
        <v>56.4</v>
      </c>
    </row>
    <row r="298" spans="1:5" ht="37.5" outlineLevel="6">
      <c r="A298" s="56" t="s">
        <v>52</v>
      </c>
      <c r="B298" s="48" t="s">
        <v>149</v>
      </c>
      <c r="C298" s="48" t="s">
        <v>224</v>
      </c>
      <c r="D298" s="48" t="s">
        <v>8</v>
      </c>
      <c r="E298" s="90">
        <f>E299</f>
        <v>1488.3</v>
      </c>
    </row>
    <row r="299" spans="1:5" ht="37.5" outlineLevel="6">
      <c r="A299" s="47" t="s">
        <v>53</v>
      </c>
      <c r="B299" s="48" t="s">
        <v>149</v>
      </c>
      <c r="C299" s="48" t="s">
        <v>224</v>
      </c>
      <c r="D299" s="48" t="s">
        <v>54</v>
      </c>
      <c r="E299" s="90">
        <f>E300</f>
        <v>1488.3</v>
      </c>
    </row>
    <row r="300" spans="1:5" ht="15" outlineLevel="6">
      <c r="A300" s="47" t="s">
        <v>55</v>
      </c>
      <c r="B300" s="48" t="s">
        <v>149</v>
      </c>
      <c r="C300" s="48" t="s">
        <v>224</v>
      </c>
      <c r="D300" s="48" t="s">
        <v>56</v>
      </c>
      <c r="E300" s="90">
        <v>1488.3</v>
      </c>
    </row>
    <row r="301" spans="1:5" s="3" customFormat="1" ht="15">
      <c r="A301" s="45" t="s">
        <v>102</v>
      </c>
      <c r="B301" s="46" t="s">
        <v>103</v>
      </c>
      <c r="C301" s="46" t="s">
        <v>163</v>
      </c>
      <c r="D301" s="46" t="s">
        <v>8</v>
      </c>
      <c r="E301" s="89">
        <f>E302</f>
        <v>6463.18</v>
      </c>
    </row>
    <row r="302" spans="1:5" ht="15" outlineLevel="1">
      <c r="A302" s="47" t="s">
        <v>104</v>
      </c>
      <c r="B302" s="48" t="s">
        <v>105</v>
      </c>
      <c r="C302" s="48" t="s">
        <v>163</v>
      </c>
      <c r="D302" s="48" t="s">
        <v>8</v>
      </c>
      <c r="E302" s="90">
        <f>E303</f>
        <v>6463.18</v>
      </c>
    </row>
    <row r="303" spans="1:5" ht="37.5" outlineLevel="2">
      <c r="A303" s="47" t="s">
        <v>377</v>
      </c>
      <c r="B303" s="48" t="s">
        <v>105</v>
      </c>
      <c r="C303" s="48" t="s">
        <v>197</v>
      </c>
      <c r="D303" s="48" t="s">
        <v>8</v>
      </c>
      <c r="E303" s="90">
        <f>E307+E304</f>
        <v>6463.18</v>
      </c>
    </row>
    <row r="304" spans="1:5" ht="37.5" outlineLevel="6">
      <c r="A304" s="56" t="s">
        <v>107</v>
      </c>
      <c r="B304" s="48" t="s">
        <v>105</v>
      </c>
      <c r="C304" s="48" t="s">
        <v>202</v>
      </c>
      <c r="D304" s="48" t="s">
        <v>8</v>
      </c>
      <c r="E304" s="90">
        <f>E305</f>
        <v>5832.18</v>
      </c>
    </row>
    <row r="305" spans="1:5" ht="37.5" outlineLevel="6">
      <c r="A305" s="47" t="s">
        <v>53</v>
      </c>
      <c r="B305" s="48" t="s">
        <v>105</v>
      </c>
      <c r="C305" s="48" t="s">
        <v>202</v>
      </c>
      <c r="D305" s="48" t="s">
        <v>54</v>
      </c>
      <c r="E305" s="90">
        <f>E306</f>
        <v>5832.18</v>
      </c>
    </row>
    <row r="306" spans="1:5" ht="15" outlineLevel="6">
      <c r="A306" s="47" t="s">
        <v>96</v>
      </c>
      <c r="B306" s="48" t="s">
        <v>105</v>
      </c>
      <c r="C306" s="48" t="s">
        <v>202</v>
      </c>
      <c r="D306" s="48" t="s">
        <v>97</v>
      </c>
      <c r="E306" s="90">
        <v>5832.18</v>
      </c>
    </row>
    <row r="307" spans="1:5" ht="15" outlineLevel="4">
      <c r="A307" s="47" t="s">
        <v>106</v>
      </c>
      <c r="B307" s="48" t="s">
        <v>105</v>
      </c>
      <c r="C307" s="48" t="s">
        <v>201</v>
      </c>
      <c r="D307" s="48" t="s">
        <v>8</v>
      </c>
      <c r="E307" s="90">
        <f>E308+E310</f>
        <v>631</v>
      </c>
    </row>
    <row r="308" spans="1:5" ht="37.5" outlineLevel="5">
      <c r="A308" s="47" t="s">
        <v>53</v>
      </c>
      <c r="B308" s="48" t="s">
        <v>105</v>
      </c>
      <c r="C308" s="48" t="s">
        <v>201</v>
      </c>
      <c r="D308" s="48" t="s">
        <v>54</v>
      </c>
      <c r="E308" s="90">
        <f>E309</f>
        <v>517</v>
      </c>
    </row>
    <row r="309" spans="1:5" ht="15" outlineLevel="6">
      <c r="A309" s="47" t="s">
        <v>96</v>
      </c>
      <c r="B309" s="48" t="s">
        <v>105</v>
      </c>
      <c r="C309" s="48" t="s">
        <v>201</v>
      </c>
      <c r="D309" s="48" t="s">
        <v>97</v>
      </c>
      <c r="E309" s="90">
        <v>517</v>
      </c>
    </row>
    <row r="310" spans="1:5" ht="37.5" outlineLevel="6">
      <c r="A310" s="47" t="s">
        <v>53</v>
      </c>
      <c r="B310" s="48" t="s">
        <v>105</v>
      </c>
      <c r="C310" s="48" t="s">
        <v>201</v>
      </c>
      <c r="D310" s="48" t="s">
        <v>54</v>
      </c>
      <c r="E310" s="90">
        <f>E311</f>
        <v>114</v>
      </c>
    </row>
    <row r="311" spans="1:5" ht="40.5" customHeight="1" outlineLevel="6">
      <c r="A311" s="47" t="s">
        <v>413</v>
      </c>
      <c r="B311" s="48" t="s">
        <v>105</v>
      </c>
      <c r="C311" s="48" t="s">
        <v>201</v>
      </c>
      <c r="D311" s="48" t="s">
        <v>410</v>
      </c>
      <c r="E311" s="90">
        <v>114</v>
      </c>
    </row>
    <row r="312" spans="1:5" s="3" customFormat="1" ht="15">
      <c r="A312" s="45" t="s">
        <v>108</v>
      </c>
      <c r="B312" s="46" t="s">
        <v>109</v>
      </c>
      <c r="C312" s="46" t="s">
        <v>163</v>
      </c>
      <c r="D312" s="46" t="s">
        <v>8</v>
      </c>
      <c r="E312" s="89">
        <f>E313+E331+E318</f>
        <v>7303.41</v>
      </c>
    </row>
    <row r="313" spans="1:5" ht="15" outlineLevel="1">
      <c r="A313" s="47" t="s">
        <v>110</v>
      </c>
      <c r="B313" s="48" t="s">
        <v>111</v>
      </c>
      <c r="C313" s="48" t="s">
        <v>163</v>
      </c>
      <c r="D313" s="48" t="s">
        <v>8</v>
      </c>
      <c r="E313" s="90">
        <f>E314</f>
        <v>3146.41</v>
      </c>
    </row>
    <row r="314" spans="1:5" ht="15" outlineLevel="3">
      <c r="A314" s="47" t="s">
        <v>295</v>
      </c>
      <c r="B314" s="48" t="s">
        <v>111</v>
      </c>
      <c r="C314" s="48" t="s">
        <v>164</v>
      </c>
      <c r="D314" s="48" t="s">
        <v>8</v>
      </c>
      <c r="E314" s="90">
        <f>E315</f>
        <v>3146.41</v>
      </c>
    </row>
    <row r="315" spans="1:5" ht="15" outlineLevel="4">
      <c r="A315" s="47" t="s">
        <v>112</v>
      </c>
      <c r="B315" s="48" t="s">
        <v>111</v>
      </c>
      <c r="C315" s="48" t="s">
        <v>203</v>
      </c>
      <c r="D315" s="48" t="s">
        <v>8</v>
      </c>
      <c r="E315" s="90">
        <f>E316</f>
        <v>3146.41</v>
      </c>
    </row>
    <row r="316" spans="1:5" ht="15" outlineLevel="5">
      <c r="A316" s="47" t="s">
        <v>113</v>
      </c>
      <c r="B316" s="48" t="s">
        <v>111</v>
      </c>
      <c r="C316" s="48" t="s">
        <v>203</v>
      </c>
      <c r="D316" s="48" t="s">
        <v>114</v>
      </c>
      <c r="E316" s="90">
        <f>E317</f>
        <v>3146.41</v>
      </c>
    </row>
    <row r="317" spans="1:5" ht="15" outlineLevel="6">
      <c r="A317" s="47" t="s">
        <v>115</v>
      </c>
      <c r="B317" s="48" t="s">
        <v>111</v>
      </c>
      <c r="C317" s="48" t="s">
        <v>203</v>
      </c>
      <c r="D317" s="48" t="s">
        <v>116</v>
      </c>
      <c r="E317" s="90">
        <v>3146.41</v>
      </c>
    </row>
    <row r="318" spans="1:5" ht="15" outlineLevel="6">
      <c r="A318" s="47" t="s">
        <v>117</v>
      </c>
      <c r="B318" s="48" t="s">
        <v>118</v>
      </c>
      <c r="C318" s="48" t="s">
        <v>163</v>
      </c>
      <c r="D318" s="48" t="s">
        <v>8</v>
      </c>
      <c r="E318" s="90">
        <f>E319</f>
        <v>777</v>
      </c>
    </row>
    <row r="319" spans="1:5" ht="37.5" outlineLevel="6">
      <c r="A319" s="47" t="s">
        <v>378</v>
      </c>
      <c r="B319" s="48" t="s">
        <v>118</v>
      </c>
      <c r="C319" s="48" t="s">
        <v>170</v>
      </c>
      <c r="D319" s="48" t="s">
        <v>8</v>
      </c>
      <c r="E319" s="90">
        <f>E320+E324+E327</f>
        <v>777</v>
      </c>
    </row>
    <row r="320" spans="1:5" ht="15" outlineLevel="6">
      <c r="A320" s="47" t="s">
        <v>388</v>
      </c>
      <c r="B320" s="48" t="s">
        <v>118</v>
      </c>
      <c r="C320" s="48" t="s">
        <v>204</v>
      </c>
      <c r="D320" s="48" t="s">
        <v>8</v>
      </c>
      <c r="E320" s="90">
        <f>E321</f>
        <v>210</v>
      </c>
    </row>
    <row r="321" spans="1:5" ht="37.5" outlineLevel="6">
      <c r="A321" s="47" t="s">
        <v>122</v>
      </c>
      <c r="B321" s="48" t="s">
        <v>118</v>
      </c>
      <c r="C321" s="48" t="s">
        <v>205</v>
      </c>
      <c r="D321" s="48" t="s">
        <v>8</v>
      </c>
      <c r="E321" s="90">
        <f>E322</f>
        <v>210</v>
      </c>
    </row>
    <row r="322" spans="1:5" ht="15" outlineLevel="6">
      <c r="A322" s="47" t="s">
        <v>113</v>
      </c>
      <c r="B322" s="48" t="s">
        <v>118</v>
      </c>
      <c r="C322" s="48" t="s">
        <v>205</v>
      </c>
      <c r="D322" s="48" t="s">
        <v>114</v>
      </c>
      <c r="E322" s="90">
        <f>E323</f>
        <v>210</v>
      </c>
    </row>
    <row r="323" spans="1:5" ht="37.5" outlineLevel="6">
      <c r="A323" s="47" t="s">
        <v>120</v>
      </c>
      <c r="B323" s="48" t="s">
        <v>118</v>
      </c>
      <c r="C323" s="48" t="s">
        <v>205</v>
      </c>
      <c r="D323" s="48" t="s">
        <v>121</v>
      </c>
      <c r="E323" s="90">
        <v>210</v>
      </c>
    </row>
    <row r="324" spans="1:5" ht="37.5" outlineLevel="6">
      <c r="A324" s="47" t="s">
        <v>119</v>
      </c>
      <c r="B324" s="48" t="s">
        <v>118</v>
      </c>
      <c r="C324" s="48" t="s">
        <v>507</v>
      </c>
      <c r="D324" s="48" t="s">
        <v>8</v>
      </c>
      <c r="E324" s="90">
        <f>E325</f>
        <v>173.5</v>
      </c>
    </row>
    <row r="325" spans="1:5" ht="15" outlineLevel="6">
      <c r="A325" s="47" t="s">
        <v>113</v>
      </c>
      <c r="B325" s="48" t="s">
        <v>118</v>
      </c>
      <c r="C325" s="48" t="s">
        <v>507</v>
      </c>
      <c r="D325" s="48" t="s">
        <v>114</v>
      </c>
      <c r="E325" s="90">
        <f>E326</f>
        <v>173.5</v>
      </c>
    </row>
    <row r="326" spans="1:5" ht="37.5" outlineLevel="6">
      <c r="A326" s="47" t="s">
        <v>120</v>
      </c>
      <c r="B326" s="48" t="s">
        <v>118</v>
      </c>
      <c r="C326" s="48" t="s">
        <v>507</v>
      </c>
      <c r="D326" s="48" t="s">
        <v>121</v>
      </c>
      <c r="E326" s="90">
        <v>173.5</v>
      </c>
    </row>
    <row r="327" spans="1:5" ht="56.25" outlineLevel="6">
      <c r="A327" s="47" t="s">
        <v>502</v>
      </c>
      <c r="B327" s="48" t="s">
        <v>118</v>
      </c>
      <c r="C327" s="48" t="s">
        <v>508</v>
      </c>
      <c r="D327" s="48" t="s">
        <v>8</v>
      </c>
      <c r="E327" s="90">
        <f>E328</f>
        <v>393.5</v>
      </c>
    </row>
    <row r="328" spans="1:5" ht="15" outlineLevel="6">
      <c r="A328" s="47" t="s">
        <v>113</v>
      </c>
      <c r="B328" s="48" t="s">
        <v>118</v>
      </c>
      <c r="C328" s="48" t="s">
        <v>508</v>
      </c>
      <c r="D328" s="48" t="s">
        <v>114</v>
      </c>
      <c r="E328" s="90">
        <f>E329</f>
        <v>393.5</v>
      </c>
    </row>
    <row r="329" spans="1:5" ht="37.5" outlineLevel="6">
      <c r="A329" s="47" t="s">
        <v>120</v>
      </c>
      <c r="B329" s="48" t="s">
        <v>118</v>
      </c>
      <c r="C329" s="48" t="s">
        <v>508</v>
      </c>
      <c r="D329" s="48" t="s">
        <v>121</v>
      </c>
      <c r="E329" s="90">
        <v>393.5</v>
      </c>
    </row>
    <row r="330" spans="1:5" ht="15" outlineLevel="1">
      <c r="A330" s="47" t="s">
        <v>155</v>
      </c>
      <c r="B330" s="48" t="s">
        <v>156</v>
      </c>
      <c r="C330" s="48" t="s">
        <v>163</v>
      </c>
      <c r="D330" s="48" t="s">
        <v>8</v>
      </c>
      <c r="E330" s="90">
        <f>E331</f>
        <v>3380</v>
      </c>
    </row>
    <row r="331" spans="1:5" ht="37.5" outlineLevel="2">
      <c r="A331" s="47" t="s">
        <v>373</v>
      </c>
      <c r="B331" s="48" t="s">
        <v>156</v>
      </c>
      <c r="C331" s="48" t="s">
        <v>199</v>
      </c>
      <c r="D331" s="48" t="s">
        <v>8</v>
      </c>
      <c r="E331" s="90">
        <f>E332</f>
        <v>3380</v>
      </c>
    </row>
    <row r="332" spans="1:5" ht="37.5" outlineLevel="3">
      <c r="A332" s="47" t="s">
        <v>374</v>
      </c>
      <c r="B332" s="48" t="s">
        <v>156</v>
      </c>
      <c r="C332" s="48" t="s">
        <v>200</v>
      </c>
      <c r="D332" s="48" t="s">
        <v>8</v>
      </c>
      <c r="E332" s="90">
        <f>E333</f>
        <v>3380</v>
      </c>
    </row>
    <row r="333" spans="1:5" ht="114" customHeight="1" outlineLevel="4">
      <c r="A333" s="21" t="s">
        <v>452</v>
      </c>
      <c r="B333" s="48" t="s">
        <v>156</v>
      </c>
      <c r="C333" s="48" t="s">
        <v>225</v>
      </c>
      <c r="D333" s="48" t="s">
        <v>8</v>
      </c>
      <c r="E333" s="90">
        <f>E334+E336</f>
        <v>3380</v>
      </c>
    </row>
    <row r="334" spans="1:5" ht="19.5" customHeight="1" outlineLevel="5">
      <c r="A334" s="47" t="s">
        <v>18</v>
      </c>
      <c r="B334" s="48" t="s">
        <v>156</v>
      </c>
      <c r="C334" s="48" t="s">
        <v>225</v>
      </c>
      <c r="D334" s="48" t="s">
        <v>19</v>
      </c>
      <c r="E334" s="90">
        <f>E335</f>
        <v>25</v>
      </c>
    </row>
    <row r="335" spans="1:5" ht="37.5" outlineLevel="6">
      <c r="A335" s="47" t="s">
        <v>20</v>
      </c>
      <c r="B335" s="48" t="s">
        <v>156</v>
      </c>
      <c r="C335" s="48" t="s">
        <v>225</v>
      </c>
      <c r="D335" s="48" t="s">
        <v>21</v>
      </c>
      <c r="E335" s="90">
        <v>25</v>
      </c>
    </row>
    <row r="336" spans="1:5" ht="15" outlineLevel="5">
      <c r="A336" s="47" t="s">
        <v>113</v>
      </c>
      <c r="B336" s="48" t="s">
        <v>156</v>
      </c>
      <c r="C336" s="48" t="s">
        <v>225</v>
      </c>
      <c r="D336" s="48" t="s">
        <v>114</v>
      </c>
      <c r="E336" s="90">
        <f>E337</f>
        <v>3355</v>
      </c>
    </row>
    <row r="337" spans="1:5" ht="37.5" outlineLevel="6">
      <c r="A337" s="47" t="s">
        <v>120</v>
      </c>
      <c r="B337" s="48" t="s">
        <v>156</v>
      </c>
      <c r="C337" s="48" t="s">
        <v>225</v>
      </c>
      <c r="D337" s="48" t="s">
        <v>121</v>
      </c>
      <c r="E337" s="90">
        <v>3355</v>
      </c>
    </row>
    <row r="338" spans="1:5" s="3" customFormat="1" ht="15">
      <c r="A338" s="45" t="s">
        <v>123</v>
      </c>
      <c r="B338" s="46" t="s">
        <v>124</v>
      </c>
      <c r="C338" s="46" t="s">
        <v>163</v>
      </c>
      <c r="D338" s="46" t="s">
        <v>8</v>
      </c>
      <c r="E338" s="89">
        <f>E339</f>
        <v>561</v>
      </c>
    </row>
    <row r="339" spans="1:5" ht="15" outlineLevel="1">
      <c r="A339" s="47" t="s">
        <v>125</v>
      </c>
      <c r="B339" s="48" t="s">
        <v>126</v>
      </c>
      <c r="C339" s="48" t="s">
        <v>163</v>
      </c>
      <c r="D339" s="48" t="s">
        <v>8</v>
      </c>
      <c r="E339" s="90">
        <f>E340</f>
        <v>561</v>
      </c>
    </row>
    <row r="340" spans="1:5" ht="37.5" outlineLevel="2">
      <c r="A340" s="47" t="s">
        <v>391</v>
      </c>
      <c r="B340" s="48" t="s">
        <v>126</v>
      </c>
      <c r="C340" s="48" t="s">
        <v>299</v>
      </c>
      <c r="D340" s="48" t="s">
        <v>8</v>
      </c>
      <c r="E340" s="90">
        <f>E341</f>
        <v>561</v>
      </c>
    </row>
    <row r="341" spans="1:5" ht="15" outlineLevel="4">
      <c r="A341" s="47" t="s">
        <v>127</v>
      </c>
      <c r="B341" s="48" t="s">
        <v>126</v>
      </c>
      <c r="C341" s="48" t="s">
        <v>300</v>
      </c>
      <c r="D341" s="48" t="s">
        <v>8</v>
      </c>
      <c r="E341" s="90">
        <f>E342+E344</f>
        <v>561</v>
      </c>
    </row>
    <row r="342" spans="1:5" ht="19.5" customHeight="1" outlineLevel="5">
      <c r="A342" s="47" t="s">
        <v>18</v>
      </c>
      <c r="B342" s="48" t="s">
        <v>126</v>
      </c>
      <c r="C342" s="48" t="s">
        <v>300</v>
      </c>
      <c r="D342" s="48" t="s">
        <v>19</v>
      </c>
      <c r="E342" s="90">
        <f>E343</f>
        <v>531</v>
      </c>
    </row>
    <row r="343" spans="1:5" ht="37.5" outlineLevel="6">
      <c r="A343" s="47" t="s">
        <v>20</v>
      </c>
      <c r="B343" s="48" t="s">
        <v>126</v>
      </c>
      <c r="C343" s="48" t="s">
        <v>300</v>
      </c>
      <c r="D343" s="48" t="s">
        <v>21</v>
      </c>
      <c r="E343" s="90">
        <v>531</v>
      </c>
    </row>
    <row r="344" spans="1:5" ht="21.75" customHeight="1" outlineLevel="6">
      <c r="A344" s="47" t="s">
        <v>503</v>
      </c>
      <c r="B344" s="48" t="s">
        <v>126</v>
      </c>
      <c r="C344" s="48" t="s">
        <v>300</v>
      </c>
      <c r="D344" s="48" t="s">
        <v>23</v>
      </c>
      <c r="E344" s="90">
        <f>E345</f>
        <v>30</v>
      </c>
    </row>
    <row r="345" spans="1:5" ht="21.75" customHeight="1" outlineLevel="6">
      <c r="A345" s="47" t="s">
        <v>504</v>
      </c>
      <c r="B345" s="48" t="s">
        <v>126</v>
      </c>
      <c r="C345" s="48" t="s">
        <v>300</v>
      </c>
      <c r="D345" s="48" t="s">
        <v>25</v>
      </c>
      <c r="E345" s="90">
        <v>30</v>
      </c>
    </row>
    <row r="346" spans="1:5" s="3" customFormat="1" ht="15">
      <c r="A346" s="45" t="s">
        <v>128</v>
      </c>
      <c r="B346" s="46" t="s">
        <v>129</v>
      </c>
      <c r="C346" s="46" t="s">
        <v>163</v>
      </c>
      <c r="D346" s="46" t="s">
        <v>8</v>
      </c>
      <c r="E346" s="89">
        <f aca="true" t="shared" si="0" ref="E346:E351">E347</f>
        <v>810.96</v>
      </c>
    </row>
    <row r="347" spans="1:5" ht="15" outlineLevel="1">
      <c r="A347" s="47" t="s">
        <v>130</v>
      </c>
      <c r="B347" s="48" t="s">
        <v>131</v>
      </c>
      <c r="C347" s="48" t="s">
        <v>163</v>
      </c>
      <c r="D347" s="48" t="s">
        <v>8</v>
      </c>
      <c r="E347" s="90">
        <f t="shared" si="0"/>
        <v>810.96</v>
      </c>
    </row>
    <row r="348" spans="1:5" ht="37.5" outlineLevel="2">
      <c r="A348" s="47" t="s">
        <v>380</v>
      </c>
      <c r="B348" s="48" t="s">
        <v>131</v>
      </c>
      <c r="C348" s="48" t="s">
        <v>166</v>
      </c>
      <c r="D348" s="48" t="s">
        <v>8</v>
      </c>
      <c r="E348" s="90">
        <f t="shared" si="0"/>
        <v>810.96</v>
      </c>
    </row>
    <row r="349" spans="1:5" ht="56.25" outlineLevel="3">
      <c r="A349" s="53" t="s">
        <v>386</v>
      </c>
      <c r="B349" s="48" t="s">
        <v>131</v>
      </c>
      <c r="C349" s="48" t="s">
        <v>368</v>
      </c>
      <c r="D349" s="48" t="s">
        <v>8</v>
      </c>
      <c r="E349" s="90">
        <f t="shared" si="0"/>
        <v>810.96</v>
      </c>
    </row>
    <row r="350" spans="1:5" ht="37.5" outlineLevel="4">
      <c r="A350" s="47" t="s">
        <v>132</v>
      </c>
      <c r="B350" s="48" t="s">
        <v>131</v>
      </c>
      <c r="C350" s="48" t="s">
        <v>369</v>
      </c>
      <c r="D350" s="48" t="s">
        <v>8</v>
      </c>
      <c r="E350" s="90">
        <f t="shared" si="0"/>
        <v>810.96</v>
      </c>
    </row>
    <row r="351" spans="1:5" ht="37.5" outlineLevel="5">
      <c r="A351" s="47" t="s">
        <v>53</v>
      </c>
      <c r="B351" s="48" t="s">
        <v>131</v>
      </c>
      <c r="C351" s="48" t="s">
        <v>369</v>
      </c>
      <c r="D351" s="48" t="s">
        <v>54</v>
      </c>
      <c r="E351" s="90">
        <f t="shared" si="0"/>
        <v>810.96</v>
      </c>
    </row>
    <row r="352" spans="1:5" ht="15" outlineLevel="6">
      <c r="A352" s="47" t="s">
        <v>55</v>
      </c>
      <c r="B352" s="48" t="s">
        <v>131</v>
      </c>
      <c r="C352" s="48" t="s">
        <v>369</v>
      </c>
      <c r="D352" s="48" t="s">
        <v>56</v>
      </c>
      <c r="E352" s="90">
        <f>440.63+370.33</f>
        <v>810.96</v>
      </c>
    </row>
    <row r="353" spans="1:5" s="3" customFormat="1" ht="56.25">
      <c r="A353" s="45" t="s">
        <v>33</v>
      </c>
      <c r="B353" s="46" t="s">
        <v>34</v>
      </c>
      <c r="C353" s="46" t="s">
        <v>163</v>
      </c>
      <c r="D353" s="46" t="s">
        <v>8</v>
      </c>
      <c r="E353" s="89">
        <f>E354</f>
        <v>16187</v>
      </c>
    </row>
    <row r="354" spans="1:5" ht="37.5" outlineLevel="1">
      <c r="A354" s="47" t="s">
        <v>35</v>
      </c>
      <c r="B354" s="48" t="s">
        <v>36</v>
      </c>
      <c r="C354" s="48" t="s">
        <v>163</v>
      </c>
      <c r="D354" s="48" t="s">
        <v>8</v>
      </c>
      <c r="E354" s="90">
        <f>E355</f>
        <v>16187</v>
      </c>
    </row>
    <row r="355" spans="1:5" ht="37.5" outlineLevel="2">
      <c r="A355" s="47" t="s">
        <v>378</v>
      </c>
      <c r="B355" s="48" t="s">
        <v>36</v>
      </c>
      <c r="C355" s="48" t="s">
        <v>170</v>
      </c>
      <c r="D355" s="48" t="s">
        <v>8</v>
      </c>
      <c r="E355" s="90">
        <f>E356+E359</f>
        <v>16187</v>
      </c>
    </row>
    <row r="356" spans="1:5" ht="37.5" outlineLevel="4">
      <c r="A356" s="47" t="s">
        <v>37</v>
      </c>
      <c r="B356" s="48" t="s">
        <v>36</v>
      </c>
      <c r="C356" s="48" t="s">
        <v>171</v>
      </c>
      <c r="D356" s="48" t="s">
        <v>8</v>
      </c>
      <c r="E356" s="90">
        <f>E357</f>
        <v>2876.606</v>
      </c>
    </row>
    <row r="357" spans="1:5" ht="15" outlineLevel="5">
      <c r="A357" s="47" t="s">
        <v>31</v>
      </c>
      <c r="B357" s="48" t="s">
        <v>36</v>
      </c>
      <c r="C357" s="48" t="s">
        <v>171</v>
      </c>
      <c r="D357" s="48" t="s">
        <v>32</v>
      </c>
      <c r="E357" s="90">
        <f>E358</f>
        <v>2876.606</v>
      </c>
    </row>
    <row r="358" spans="1:5" ht="15" outlineLevel="6">
      <c r="A358" s="47" t="s">
        <v>38</v>
      </c>
      <c r="B358" s="48" t="s">
        <v>36</v>
      </c>
      <c r="C358" s="48" t="s">
        <v>171</v>
      </c>
      <c r="D358" s="48" t="s">
        <v>39</v>
      </c>
      <c r="E358" s="90">
        <f>500+2352+24.606</f>
        <v>2876.606</v>
      </c>
    </row>
    <row r="359" spans="1:5" ht="77.25" customHeight="1" outlineLevel="4">
      <c r="A359" s="21" t="s">
        <v>436</v>
      </c>
      <c r="B359" s="48" t="s">
        <v>36</v>
      </c>
      <c r="C359" s="48" t="s">
        <v>363</v>
      </c>
      <c r="D359" s="48" t="s">
        <v>8</v>
      </c>
      <c r="E359" s="90">
        <f>E360</f>
        <v>13310.394</v>
      </c>
    </row>
    <row r="360" spans="1:5" ht="15" outlineLevel="5">
      <c r="A360" s="47" t="s">
        <v>31</v>
      </c>
      <c r="B360" s="48" t="s">
        <v>36</v>
      </c>
      <c r="C360" s="48" t="s">
        <v>363</v>
      </c>
      <c r="D360" s="48" t="s">
        <v>32</v>
      </c>
      <c r="E360" s="90">
        <f>E361</f>
        <v>13310.394</v>
      </c>
    </row>
    <row r="361" spans="1:5" ht="15" outlineLevel="6">
      <c r="A361" s="47" t="s">
        <v>38</v>
      </c>
      <c r="B361" s="48" t="s">
        <v>36</v>
      </c>
      <c r="C361" s="48" t="s">
        <v>363</v>
      </c>
      <c r="D361" s="48" t="s">
        <v>39</v>
      </c>
      <c r="E361" s="90">
        <v>13310.394</v>
      </c>
    </row>
    <row r="362" spans="1:7" s="3" customFormat="1" ht="15">
      <c r="A362" s="141" t="s">
        <v>150</v>
      </c>
      <c r="B362" s="141"/>
      <c r="C362" s="141"/>
      <c r="D362" s="141"/>
      <c r="E362" s="96">
        <f>E16+E135+E141+E147+E173+E204+E217+E301+E312+E338+E346+E353</f>
        <v>498007.555</v>
      </c>
      <c r="F362" s="7"/>
      <c r="G362" s="7"/>
    </row>
    <row r="363" spans="1:5" ht="15">
      <c r="A363" s="63"/>
      <c r="B363" s="63"/>
      <c r="C363" s="63"/>
      <c r="D363" s="63"/>
      <c r="E363" s="75"/>
    </row>
    <row r="364" spans="1:5" ht="15">
      <c r="A364" s="144"/>
      <c r="B364" s="144"/>
      <c r="C364" s="144"/>
      <c r="D364" s="144"/>
      <c r="E364" s="144"/>
    </row>
    <row r="365" spans="3:5" ht="15">
      <c r="C365" s="76"/>
      <c r="E365" s="77"/>
    </row>
    <row r="366" spans="3:5" ht="15">
      <c r="C366" s="76"/>
      <c r="E366" s="77"/>
    </row>
    <row r="367" spans="3:7" ht="15">
      <c r="C367" s="101" t="s">
        <v>344</v>
      </c>
      <c r="D367" s="102"/>
      <c r="E367" s="103">
        <f>E219+E234++E258+E271+E285+E331</f>
        <v>361470.27999999997</v>
      </c>
      <c r="F367" s="100"/>
      <c r="G367" s="100"/>
    </row>
    <row r="368" spans="3:7" ht="15">
      <c r="C368" s="101" t="s">
        <v>345</v>
      </c>
      <c r="D368" s="102"/>
      <c r="E368" s="103">
        <f>E266+E303</f>
        <v>18614.78</v>
      </c>
      <c r="F368" s="100"/>
      <c r="G368" s="100"/>
    </row>
    <row r="369" spans="3:7" ht="15">
      <c r="C369" s="101" t="s">
        <v>346</v>
      </c>
      <c r="D369" s="102"/>
      <c r="E369" s="103">
        <f>E206</f>
        <v>175</v>
      </c>
      <c r="F369" s="100"/>
      <c r="G369" s="100"/>
    </row>
    <row r="370" spans="3:7" ht="15">
      <c r="C370" s="101" t="s">
        <v>347</v>
      </c>
      <c r="D370" s="102"/>
      <c r="E370" s="103">
        <f>E340</f>
        <v>561</v>
      </c>
      <c r="F370" s="100"/>
      <c r="G370" s="100"/>
    </row>
    <row r="371" spans="3:7" ht="15">
      <c r="C371" s="101" t="s">
        <v>348</v>
      </c>
      <c r="D371" s="102"/>
      <c r="E371" s="103">
        <f>E355+E319+E165+E154</f>
        <v>19847.5</v>
      </c>
      <c r="F371" s="100"/>
      <c r="G371" s="100"/>
    </row>
    <row r="372" spans="3:7" ht="15">
      <c r="C372" s="101" t="s">
        <v>349</v>
      </c>
      <c r="D372" s="102"/>
      <c r="E372" s="103">
        <f>E348+E70</f>
        <v>18358.71</v>
      </c>
      <c r="F372" s="100"/>
      <c r="G372" s="100"/>
    </row>
    <row r="373" spans="3:7" ht="15">
      <c r="C373" s="101" t="s">
        <v>350</v>
      </c>
      <c r="D373" s="102"/>
      <c r="E373" s="103">
        <f>E196+E181+E175+E159</f>
        <v>22466.297</v>
      </c>
      <c r="F373" s="100"/>
      <c r="G373" s="100"/>
    </row>
    <row r="374" spans="3:7" ht="15">
      <c r="C374" s="101" t="s">
        <v>351</v>
      </c>
      <c r="D374" s="102"/>
      <c r="E374" s="103">
        <f>E95</f>
        <v>6256.048</v>
      </c>
      <c r="F374" s="100"/>
      <c r="G374" s="100"/>
    </row>
    <row r="375" spans="3:7" ht="15">
      <c r="C375" s="101" t="s">
        <v>352</v>
      </c>
      <c r="D375" s="102"/>
      <c r="E375" s="103">
        <f>E18+E23+E38+E45+E50+E102+E137+E143+E65+E149+E200+E314</f>
        <v>50257.94</v>
      </c>
      <c r="F375" s="100"/>
      <c r="G375" s="100"/>
    </row>
    <row r="376" spans="3:7" ht="15">
      <c r="C376" s="101"/>
      <c r="D376" s="102"/>
      <c r="E376" s="103">
        <f>SUM(E367:E375)</f>
        <v>498007.555</v>
      </c>
      <c r="F376" s="100"/>
      <c r="G376" s="100"/>
    </row>
    <row r="377" spans="3:7" ht="15">
      <c r="C377" s="101"/>
      <c r="D377" s="102"/>
      <c r="E377" s="103"/>
      <c r="F377" s="100"/>
      <c r="G377" s="100"/>
    </row>
    <row r="378" spans="3:7" ht="15">
      <c r="C378" s="101"/>
      <c r="D378" s="102"/>
      <c r="E378" s="103">
        <f>E362-E376</f>
        <v>0</v>
      </c>
      <c r="F378" s="100"/>
      <c r="G378" s="100"/>
    </row>
    <row r="379" spans="3:7" ht="15">
      <c r="C379" s="101"/>
      <c r="D379" s="102"/>
      <c r="E379" s="103"/>
      <c r="F379" s="100"/>
      <c r="G379" s="100"/>
    </row>
    <row r="380" spans="3:7" ht="15">
      <c r="C380" s="101" t="s">
        <v>307</v>
      </c>
      <c r="D380" s="102"/>
      <c r="E380" s="103">
        <f>E221+E224</f>
        <v>80009.7</v>
      </c>
      <c r="F380" s="100"/>
      <c r="G380" s="100"/>
    </row>
    <row r="381" spans="3:7" ht="15">
      <c r="C381" s="101" t="s">
        <v>309</v>
      </c>
      <c r="D381" s="102"/>
      <c r="E381" s="103">
        <f>E230+E227</f>
        <v>452.7</v>
      </c>
      <c r="F381" s="100"/>
      <c r="G381" s="100"/>
    </row>
    <row r="382" spans="3:7" ht="15">
      <c r="C382" s="101" t="s">
        <v>332</v>
      </c>
      <c r="D382" s="102"/>
      <c r="E382" s="103">
        <f>E333</f>
        <v>3380</v>
      </c>
      <c r="F382" s="100"/>
      <c r="G382" s="100"/>
    </row>
    <row r="383" spans="3:7" ht="15">
      <c r="C383" s="101" t="s">
        <v>310</v>
      </c>
      <c r="D383" s="102"/>
      <c r="E383" s="103">
        <f>E236+E239+E242</f>
        <v>234779.565</v>
      </c>
      <c r="F383" s="100"/>
      <c r="G383" s="100"/>
    </row>
    <row r="384" spans="3:7" ht="15">
      <c r="C384" s="101" t="s">
        <v>308</v>
      </c>
      <c r="D384" s="102"/>
      <c r="E384" s="103">
        <f>E273+E245+E248</f>
        <v>2246.4</v>
      </c>
      <c r="F384" s="100"/>
      <c r="G384" s="100"/>
    </row>
    <row r="385" spans="3:7" ht="15">
      <c r="C385" s="101" t="s">
        <v>311</v>
      </c>
      <c r="D385" s="102"/>
      <c r="E385" s="103">
        <f>E254+E276+E251</f>
        <v>6230.085</v>
      </c>
      <c r="F385" s="100"/>
      <c r="G385" s="100"/>
    </row>
    <row r="386" spans="3:7" ht="15">
      <c r="C386" s="101" t="s">
        <v>312</v>
      </c>
      <c r="D386" s="102"/>
      <c r="E386" s="103">
        <f>E260</f>
        <v>18071.63</v>
      </c>
      <c r="F386" s="100"/>
      <c r="G386" s="100"/>
    </row>
    <row r="387" spans="3:7" ht="15">
      <c r="C387" s="101" t="s">
        <v>313</v>
      </c>
      <c r="D387" s="102"/>
      <c r="E387" s="103">
        <f>E263</f>
        <v>70.3</v>
      </c>
      <c r="F387" s="100"/>
      <c r="G387" s="100"/>
    </row>
    <row r="388" spans="3:7" ht="15">
      <c r="C388" s="101" t="s">
        <v>314</v>
      </c>
      <c r="D388" s="102"/>
      <c r="E388" s="103">
        <f>E286+E291+E298</f>
        <v>16155.9</v>
      </c>
      <c r="F388" s="100"/>
      <c r="G388" s="100"/>
    </row>
    <row r="389" spans="3:7" ht="15">
      <c r="C389" s="101" t="s">
        <v>340</v>
      </c>
      <c r="D389" s="102"/>
      <c r="E389" s="103">
        <f>E281</f>
        <v>74</v>
      </c>
      <c r="F389" s="100"/>
      <c r="G389" s="100"/>
    </row>
    <row r="390" spans="3:7" ht="15">
      <c r="C390" s="101" t="s">
        <v>315</v>
      </c>
      <c r="D390" s="102"/>
      <c r="E390" s="103">
        <f>E304</f>
        <v>5832.18</v>
      </c>
      <c r="F390" s="100"/>
      <c r="G390" s="100"/>
    </row>
    <row r="391" spans="3:7" ht="15">
      <c r="C391" s="101" t="s">
        <v>316</v>
      </c>
      <c r="D391" s="102"/>
      <c r="E391" s="103">
        <f>E267</f>
        <v>12151.6</v>
      </c>
      <c r="F391" s="100"/>
      <c r="G391" s="100"/>
    </row>
    <row r="392" spans="3:7" ht="15">
      <c r="C392" s="101" t="s">
        <v>317</v>
      </c>
      <c r="D392" s="102"/>
      <c r="E392" s="103">
        <f>E307</f>
        <v>631</v>
      </c>
      <c r="F392" s="100"/>
      <c r="G392" s="100"/>
    </row>
    <row r="393" spans="3:7" ht="15">
      <c r="C393" s="101" t="s">
        <v>371</v>
      </c>
      <c r="D393" s="102"/>
      <c r="E393" s="103">
        <f>E208</f>
        <v>100</v>
      </c>
      <c r="F393" s="100"/>
      <c r="G393" s="100"/>
    </row>
    <row r="394" spans="3:7" ht="15">
      <c r="C394" s="101" t="s">
        <v>318</v>
      </c>
      <c r="D394" s="102"/>
      <c r="E394" s="103">
        <f>E211</f>
        <v>45</v>
      </c>
      <c r="F394" s="100"/>
      <c r="G394" s="100"/>
    </row>
    <row r="395" spans="3:7" ht="15">
      <c r="C395" s="101" t="s">
        <v>372</v>
      </c>
      <c r="D395" s="102"/>
      <c r="E395" s="103">
        <f>E214</f>
        <v>30</v>
      </c>
      <c r="F395" s="100"/>
      <c r="G395" s="100"/>
    </row>
    <row r="396" spans="3:7" ht="15">
      <c r="C396" s="101" t="s">
        <v>319</v>
      </c>
      <c r="D396" s="102"/>
      <c r="E396" s="103">
        <f>E341</f>
        <v>561</v>
      </c>
      <c r="F396" s="100"/>
      <c r="G396" s="100"/>
    </row>
    <row r="397" spans="3:7" ht="15">
      <c r="C397" s="101" t="s">
        <v>320</v>
      </c>
      <c r="D397" s="102"/>
      <c r="E397" s="103">
        <f>E321</f>
        <v>210</v>
      </c>
      <c r="F397" s="100"/>
      <c r="G397" s="100"/>
    </row>
    <row r="398" spans="3:7" ht="15">
      <c r="C398" s="101" t="s">
        <v>321</v>
      </c>
      <c r="D398" s="102"/>
      <c r="E398" s="103"/>
      <c r="F398" s="100"/>
      <c r="G398" s="100"/>
    </row>
    <row r="399" spans="3:7" ht="15">
      <c r="C399" s="101" t="s">
        <v>322</v>
      </c>
      <c r="D399" s="102"/>
      <c r="E399" s="103">
        <f>E170+E167</f>
        <v>1986</v>
      </c>
      <c r="F399" s="100"/>
      <c r="G399" s="100"/>
    </row>
    <row r="400" spans="3:7" ht="15">
      <c r="C400" s="101" t="s">
        <v>323</v>
      </c>
      <c r="D400" s="102"/>
      <c r="E400" s="103">
        <f>E155</f>
        <v>897.5</v>
      </c>
      <c r="F400" s="100"/>
      <c r="G400" s="100"/>
    </row>
    <row r="401" spans="3:7" ht="15">
      <c r="C401" s="101" t="s">
        <v>356</v>
      </c>
      <c r="D401" s="102"/>
      <c r="E401" s="103"/>
      <c r="F401" s="100"/>
      <c r="G401" s="100"/>
    </row>
    <row r="402" spans="3:7" ht="15">
      <c r="C402" s="101" t="s">
        <v>324</v>
      </c>
      <c r="D402" s="102"/>
      <c r="E402" s="103">
        <f>E356+E359</f>
        <v>16187</v>
      </c>
      <c r="F402" s="100"/>
      <c r="G402" s="100"/>
    </row>
    <row r="403" spans="3:7" ht="15">
      <c r="C403" s="101" t="s">
        <v>362</v>
      </c>
      <c r="D403" s="102"/>
      <c r="E403" s="103">
        <v>0</v>
      </c>
      <c r="F403" s="100"/>
      <c r="G403" s="100"/>
    </row>
    <row r="404" spans="3:7" ht="15">
      <c r="C404" s="101" t="s">
        <v>370</v>
      </c>
      <c r="D404" s="102"/>
      <c r="E404" s="103">
        <f>E324+E327</f>
        <v>567</v>
      </c>
      <c r="F404" s="100"/>
      <c r="G404" s="100"/>
    </row>
    <row r="405" spans="3:7" ht="15">
      <c r="C405" s="101" t="s">
        <v>325</v>
      </c>
      <c r="D405" s="102"/>
      <c r="E405" s="103">
        <f>E72+E75</f>
        <v>879.95</v>
      </c>
      <c r="F405" s="100"/>
      <c r="G405" s="100"/>
    </row>
    <row r="406" spans="3:7" ht="15">
      <c r="C406" s="101" t="s">
        <v>339</v>
      </c>
      <c r="D406" s="102"/>
      <c r="E406" s="103"/>
      <c r="F406" s="100"/>
      <c r="G406" s="100"/>
    </row>
    <row r="407" spans="3:7" ht="15">
      <c r="C407" s="101" t="s">
        <v>357</v>
      </c>
      <c r="D407" s="102"/>
      <c r="E407" s="103">
        <f>E350</f>
        <v>810.96</v>
      </c>
      <c r="F407" s="100"/>
      <c r="G407" s="100"/>
    </row>
    <row r="408" spans="3:7" ht="15">
      <c r="C408" s="101" t="s">
        <v>326</v>
      </c>
      <c r="D408" s="102"/>
      <c r="E408" s="103">
        <f>E78</f>
        <v>1203.57</v>
      </c>
      <c r="F408" s="100"/>
      <c r="G408" s="100"/>
    </row>
    <row r="409" spans="3:7" ht="15">
      <c r="C409" s="101" t="s">
        <v>327</v>
      </c>
      <c r="D409" s="102"/>
      <c r="E409" s="103">
        <f>E85</f>
        <v>13964.23</v>
      </c>
      <c r="F409" s="100"/>
      <c r="G409" s="100"/>
    </row>
    <row r="410" spans="3:7" ht="15">
      <c r="C410" s="101" t="s">
        <v>496</v>
      </c>
      <c r="D410" s="102"/>
      <c r="E410" s="103">
        <f>E92</f>
        <v>1500</v>
      </c>
      <c r="F410" s="100"/>
      <c r="G410" s="100"/>
    </row>
    <row r="411" spans="3:7" ht="15">
      <c r="C411" s="101" t="s">
        <v>358</v>
      </c>
      <c r="D411" s="102"/>
      <c r="E411" s="103"/>
      <c r="F411" s="100"/>
      <c r="G411" s="100"/>
    </row>
    <row r="412" spans="3:7" ht="15">
      <c r="C412" s="101" t="s">
        <v>328</v>
      </c>
      <c r="D412" s="102"/>
      <c r="E412" s="103">
        <f>E183+E177+E186+E189+E192</f>
        <v>7415.585</v>
      </c>
      <c r="F412" s="100"/>
      <c r="G412" s="100"/>
    </row>
    <row r="413" spans="3:7" ht="15">
      <c r="C413" s="101" t="s">
        <v>329</v>
      </c>
      <c r="D413" s="102"/>
      <c r="E413" s="103">
        <f>E161</f>
        <v>14819.712</v>
      </c>
      <c r="F413" s="100"/>
      <c r="G413" s="100"/>
    </row>
    <row r="414" spans="3:7" ht="15">
      <c r="C414" s="101" t="s">
        <v>330</v>
      </c>
      <c r="D414" s="102"/>
      <c r="E414" s="103">
        <f>E197</f>
        <v>231</v>
      </c>
      <c r="F414" s="100"/>
      <c r="G414" s="100"/>
    </row>
    <row r="415" spans="3:7" ht="15">
      <c r="C415" s="101" t="s">
        <v>331</v>
      </c>
      <c r="D415" s="102"/>
      <c r="E415" s="103">
        <f>E96+E99</f>
        <v>6256.048</v>
      </c>
      <c r="F415" s="100"/>
      <c r="G415" s="100"/>
    </row>
    <row r="416" spans="3:7" ht="15">
      <c r="C416" s="101" t="s">
        <v>164</v>
      </c>
      <c r="D416" s="102"/>
      <c r="E416" s="103">
        <f>E19+E23+E38+E50+E45+E102+E137+E143+E65+E149+E200+E314</f>
        <v>50257.94</v>
      </c>
      <c r="F416" s="100"/>
      <c r="G416" s="100"/>
    </row>
    <row r="417" spans="3:7" ht="15">
      <c r="C417" s="101"/>
      <c r="D417" s="102"/>
      <c r="E417" s="103">
        <f>SUM(E380:E416)</f>
        <v>498007.55500000005</v>
      </c>
      <c r="F417" s="100">
        <f>E376-E417</f>
        <v>0</v>
      </c>
      <c r="G417" s="100"/>
    </row>
    <row r="418" ht="15">
      <c r="C418" s="76"/>
    </row>
    <row r="419" ht="15">
      <c r="C419" s="76"/>
    </row>
    <row r="420" ht="15">
      <c r="C420" s="76"/>
    </row>
    <row r="421" ht="15">
      <c r="C421" s="76"/>
    </row>
    <row r="422" ht="15">
      <c r="C422" s="76"/>
    </row>
    <row r="423" ht="15">
      <c r="C423" s="76"/>
    </row>
    <row r="424" ht="15">
      <c r="C424" s="76"/>
    </row>
  </sheetData>
  <mergeCells count="7">
    <mergeCell ref="A364:E364"/>
    <mergeCell ref="A9:E9"/>
    <mergeCell ref="A10:E10"/>
    <mergeCell ref="A362:D362"/>
    <mergeCell ref="A11:E11"/>
    <mergeCell ref="A12:E12"/>
    <mergeCell ref="A13:E13"/>
  </mergeCells>
  <printOptions/>
  <pageMargins left="0.984251968503937" right="0.984251968503937" top="0.15748031496062992" bottom="0.15748031496062992" header="0.31496062992125984" footer="0.31496062992125984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0"/>
  <sheetViews>
    <sheetView view="pageBreakPreview" zoomScale="95" zoomScaleSheetLayoutView="95" workbookViewId="0" topLeftCell="A1">
      <selection activeCell="F3" sqref="F3"/>
    </sheetView>
  </sheetViews>
  <sheetFormatPr defaultColWidth="9.140625" defaultRowHeight="15" outlineLevelRow="6"/>
  <cols>
    <col min="1" max="1" width="68.28125" style="116" customWidth="1"/>
    <col min="2" max="2" width="7.7109375" style="66" customWidth="1"/>
    <col min="3" max="3" width="14.57421875" style="66" customWidth="1"/>
    <col min="4" max="4" width="7.7109375" style="66" customWidth="1"/>
    <col min="5" max="5" width="15.00390625" style="66" customWidth="1"/>
    <col min="6" max="6" width="14.7109375" style="4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F1" s="107" t="s">
        <v>415</v>
      </c>
    </row>
    <row r="2" ht="15">
      <c r="F2" s="107" t="s">
        <v>499</v>
      </c>
    </row>
    <row r="3" ht="15">
      <c r="F3" s="107" t="s">
        <v>498</v>
      </c>
    </row>
    <row r="5" ht="15">
      <c r="F5" s="107" t="s">
        <v>547</v>
      </c>
    </row>
    <row r="6" ht="15">
      <c r="F6" s="107" t="s">
        <v>472</v>
      </c>
    </row>
    <row r="7" ht="15">
      <c r="F7" s="107" t="s">
        <v>471</v>
      </c>
    </row>
    <row r="8" ht="15">
      <c r="F8" s="107" t="s">
        <v>473</v>
      </c>
    </row>
    <row r="9" spans="1:6" ht="15">
      <c r="A9" s="145" t="s">
        <v>293</v>
      </c>
      <c r="B9" s="145"/>
      <c r="C9" s="145"/>
      <c r="D9" s="145"/>
      <c r="E9" s="145"/>
      <c r="F9" s="145"/>
    </row>
    <row r="10" spans="1:6" ht="15">
      <c r="A10" s="140" t="s">
        <v>548</v>
      </c>
      <c r="B10" s="140"/>
      <c r="C10" s="140"/>
      <c r="D10" s="140"/>
      <c r="E10" s="140"/>
      <c r="F10" s="140"/>
    </row>
    <row r="11" spans="1:6" ht="19.5" customHeight="1">
      <c r="A11" s="140" t="s">
        <v>549</v>
      </c>
      <c r="B11" s="140"/>
      <c r="C11" s="140"/>
      <c r="D11" s="140"/>
      <c r="E11" s="140"/>
      <c r="F11" s="140"/>
    </row>
    <row r="12" spans="1:6" ht="19.5" customHeight="1">
      <c r="A12" s="140" t="s">
        <v>550</v>
      </c>
      <c r="B12" s="140"/>
      <c r="C12" s="140"/>
      <c r="D12" s="140"/>
      <c r="E12" s="140"/>
      <c r="F12" s="140"/>
    </row>
    <row r="13" spans="1:6" ht="15">
      <c r="A13" s="140" t="s">
        <v>551</v>
      </c>
      <c r="B13" s="140"/>
      <c r="C13" s="140"/>
      <c r="D13" s="140"/>
      <c r="E13" s="140"/>
      <c r="F13" s="140"/>
    </row>
    <row r="14" spans="1:6" ht="15">
      <c r="A14" s="39"/>
      <c r="B14" s="68"/>
      <c r="C14" s="68"/>
      <c r="D14" s="68"/>
      <c r="F14" s="128" t="s">
        <v>336</v>
      </c>
    </row>
    <row r="15" spans="1:6" ht="37.5">
      <c r="A15" s="42" t="s">
        <v>0</v>
      </c>
      <c r="B15" s="43" t="s">
        <v>2</v>
      </c>
      <c r="C15" s="43" t="s">
        <v>3</v>
      </c>
      <c r="D15" s="43" t="s">
        <v>4</v>
      </c>
      <c r="E15" s="43" t="s">
        <v>510</v>
      </c>
      <c r="F15" s="43" t="s">
        <v>511</v>
      </c>
    </row>
    <row r="16" spans="1:7" s="3" customFormat="1" ht="15">
      <c r="A16" s="45" t="s">
        <v>9</v>
      </c>
      <c r="B16" s="46" t="s">
        <v>10</v>
      </c>
      <c r="C16" s="46" t="s">
        <v>163</v>
      </c>
      <c r="D16" s="46" t="s">
        <v>8</v>
      </c>
      <c r="E16" s="89">
        <f>E17+E22+E37+E44+E49+E64+E69</f>
        <v>63654.719</v>
      </c>
      <c r="F16" s="89">
        <f>F17+F22+F37+F44+F49+F64+F69</f>
        <v>63078.22</v>
      </c>
      <c r="G16" s="7"/>
    </row>
    <row r="17" spans="1:6" ht="38.25" customHeight="1" outlineLevel="1">
      <c r="A17" s="47" t="s">
        <v>42</v>
      </c>
      <c r="B17" s="48" t="s">
        <v>43</v>
      </c>
      <c r="C17" s="48" t="s">
        <v>163</v>
      </c>
      <c r="D17" s="48" t="s">
        <v>8</v>
      </c>
      <c r="E17" s="90">
        <f aca="true" t="shared" si="0" ref="E17:F20">E18</f>
        <v>2039.78</v>
      </c>
      <c r="F17" s="90">
        <f t="shared" si="0"/>
        <v>2039.78</v>
      </c>
    </row>
    <row r="18" spans="1:6" ht="15" outlineLevel="2">
      <c r="A18" s="47" t="s">
        <v>295</v>
      </c>
      <c r="B18" s="48" t="s">
        <v>43</v>
      </c>
      <c r="C18" s="48" t="s">
        <v>164</v>
      </c>
      <c r="D18" s="48" t="s">
        <v>8</v>
      </c>
      <c r="E18" s="90">
        <f t="shared" si="0"/>
        <v>2039.78</v>
      </c>
      <c r="F18" s="90">
        <f t="shared" si="0"/>
        <v>2039.78</v>
      </c>
    </row>
    <row r="19" spans="1:6" ht="15" outlineLevel="4">
      <c r="A19" s="47" t="s">
        <v>44</v>
      </c>
      <c r="B19" s="48" t="s">
        <v>43</v>
      </c>
      <c r="C19" s="48" t="s">
        <v>172</v>
      </c>
      <c r="D19" s="48" t="s">
        <v>8</v>
      </c>
      <c r="E19" s="90">
        <f t="shared" si="0"/>
        <v>2039.78</v>
      </c>
      <c r="F19" s="90">
        <f t="shared" si="0"/>
        <v>2039.78</v>
      </c>
    </row>
    <row r="20" spans="1:6" ht="75.75" customHeight="1" outlineLevel="5">
      <c r="A20" s="47" t="s">
        <v>14</v>
      </c>
      <c r="B20" s="48" t="s">
        <v>43</v>
      </c>
      <c r="C20" s="48" t="s">
        <v>172</v>
      </c>
      <c r="D20" s="48" t="s">
        <v>15</v>
      </c>
      <c r="E20" s="90">
        <f t="shared" si="0"/>
        <v>2039.78</v>
      </c>
      <c r="F20" s="90">
        <f t="shared" si="0"/>
        <v>2039.78</v>
      </c>
    </row>
    <row r="21" spans="1:6" ht="37.5" outlineLevel="6">
      <c r="A21" s="47" t="s">
        <v>552</v>
      </c>
      <c r="B21" s="48" t="s">
        <v>43</v>
      </c>
      <c r="C21" s="48" t="s">
        <v>172</v>
      </c>
      <c r="D21" s="48" t="s">
        <v>17</v>
      </c>
      <c r="E21" s="90">
        <v>2039.78</v>
      </c>
      <c r="F21" s="129">
        <v>2039.78</v>
      </c>
    </row>
    <row r="22" spans="1:6" ht="54.75" customHeight="1" outlineLevel="1">
      <c r="A22" s="47" t="s">
        <v>135</v>
      </c>
      <c r="B22" s="48" t="s">
        <v>136</v>
      </c>
      <c r="C22" s="48" t="s">
        <v>163</v>
      </c>
      <c r="D22" s="48" t="s">
        <v>8</v>
      </c>
      <c r="E22" s="90">
        <f>E23</f>
        <v>3933.48</v>
      </c>
      <c r="F22" s="90">
        <f>F23</f>
        <v>3933.48</v>
      </c>
    </row>
    <row r="23" spans="1:6" ht="15" outlineLevel="3">
      <c r="A23" s="47" t="s">
        <v>295</v>
      </c>
      <c r="B23" s="48" t="s">
        <v>136</v>
      </c>
      <c r="C23" s="48" t="s">
        <v>164</v>
      </c>
      <c r="D23" s="48" t="s">
        <v>8</v>
      </c>
      <c r="E23" s="90">
        <f>E24+E27+E34</f>
        <v>3933.48</v>
      </c>
      <c r="F23" s="90">
        <f>F24+F27+F34</f>
        <v>3933.48</v>
      </c>
    </row>
    <row r="24" spans="1:6" ht="18.75" customHeight="1" outlineLevel="4">
      <c r="A24" s="47" t="s">
        <v>137</v>
      </c>
      <c r="B24" s="48" t="s">
        <v>136</v>
      </c>
      <c r="C24" s="48" t="s">
        <v>206</v>
      </c>
      <c r="D24" s="48" t="s">
        <v>8</v>
      </c>
      <c r="E24" s="90">
        <f>E25</f>
        <v>1756.7</v>
      </c>
      <c r="F24" s="90">
        <f>F25</f>
        <v>1756.7</v>
      </c>
    </row>
    <row r="25" spans="1:6" ht="76.5" customHeight="1" outlineLevel="5">
      <c r="A25" s="47" t="s">
        <v>14</v>
      </c>
      <c r="B25" s="48" t="s">
        <v>136</v>
      </c>
      <c r="C25" s="48" t="s">
        <v>206</v>
      </c>
      <c r="D25" s="48" t="s">
        <v>15</v>
      </c>
      <c r="E25" s="90">
        <f>E26</f>
        <v>1756.7</v>
      </c>
      <c r="F25" s="90">
        <f>F26</f>
        <v>1756.7</v>
      </c>
    </row>
    <row r="26" spans="1:6" ht="37.5" outlineLevel="6">
      <c r="A26" s="47" t="s">
        <v>16</v>
      </c>
      <c r="B26" s="48" t="s">
        <v>136</v>
      </c>
      <c r="C26" s="48" t="s">
        <v>206</v>
      </c>
      <c r="D26" s="48" t="s">
        <v>17</v>
      </c>
      <c r="E26" s="90">
        <v>1756.7</v>
      </c>
      <c r="F26" s="129">
        <v>1756.7</v>
      </c>
    </row>
    <row r="27" spans="1:6" ht="56.25" outlineLevel="4">
      <c r="A27" s="47" t="s">
        <v>13</v>
      </c>
      <c r="B27" s="48" t="s">
        <v>136</v>
      </c>
      <c r="C27" s="48" t="s">
        <v>165</v>
      </c>
      <c r="D27" s="48" t="s">
        <v>8</v>
      </c>
      <c r="E27" s="90">
        <f>E28+E30+E32</f>
        <v>1996.78</v>
      </c>
      <c r="F27" s="90">
        <f>F28+F30+F32</f>
        <v>1996.78</v>
      </c>
    </row>
    <row r="28" spans="1:6" ht="76.5" customHeight="1" outlineLevel="5">
      <c r="A28" s="47" t="s">
        <v>14</v>
      </c>
      <c r="B28" s="48" t="s">
        <v>136</v>
      </c>
      <c r="C28" s="48" t="s">
        <v>165</v>
      </c>
      <c r="D28" s="48" t="s">
        <v>15</v>
      </c>
      <c r="E28" s="90">
        <f>E29</f>
        <v>1848.28</v>
      </c>
      <c r="F28" s="90">
        <f>F29</f>
        <v>1848.28</v>
      </c>
    </row>
    <row r="29" spans="1:6" ht="37.5" outlineLevel="6">
      <c r="A29" s="47" t="s">
        <v>16</v>
      </c>
      <c r="B29" s="48" t="s">
        <v>136</v>
      </c>
      <c r="C29" s="48" t="s">
        <v>165</v>
      </c>
      <c r="D29" s="48" t="s">
        <v>17</v>
      </c>
      <c r="E29" s="90">
        <v>1848.28</v>
      </c>
      <c r="F29" s="129">
        <v>1848.28</v>
      </c>
    </row>
    <row r="30" spans="1:6" ht="37.5" outlineLevel="5">
      <c r="A30" s="47" t="s">
        <v>18</v>
      </c>
      <c r="B30" s="48" t="s">
        <v>136</v>
      </c>
      <c r="C30" s="48" t="s">
        <v>165</v>
      </c>
      <c r="D30" s="48" t="s">
        <v>19</v>
      </c>
      <c r="E30" s="90">
        <f>E31</f>
        <v>143</v>
      </c>
      <c r="F30" s="90">
        <f>F31</f>
        <v>143</v>
      </c>
    </row>
    <row r="31" spans="1:6" ht="37.5" outlineLevel="6">
      <c r="A31" s="47" t="s">
        <v>20</v>
      </c>
      <c r="B31" s="48" t="s">
        <v>136</v>
      </c>
      <c r="C31" s="48" t="s">
        <v>165</v>
      </c>
      <c r="D31" s="48" t="s">
        <v>21</v>
      </c>
      <c r="E31" s="90">
        <v>143</v>
      </c>
      <c r="F31" s="129">
        <v>143</v>
      </c>
    </row>
    <row r="32" spans="1:6" ht="15" outlineLevel="5">
      <c r="A32" s="47" t="s">
        <v>22</v>
      </c>
      <c r="B32" s="48" t="s">
        <v>136</v>
      </c>
      <c r="C32" s="48" t="s">
        <v>165</v>
      </c>
      <c r="D32" s="48" t="s">
        <v>23</v>
      </c>
      <c r="E32" s="90">
        <f>E33</f>
        <v>5.5</v>
      </c>
      <c r="F32" s="90">
        <f>F33</f>
        <v>5.5</v>
      </c>
    </row>
    <row r="33" spans="1:6" ht="15" outlineLevel="6">
      <c r="A33" s="47" t="s">
        <v>24</v>
      </c>
      <c r="B33" s="48" t="s">
        <v>136</v>
      </c>
      <c r="C33" s="48" t="s">
        <v>165</v>
      </c>
      <c r="D33" s="48" t="s">
        <v>25</v>
      </c>
      <c r="E33" s="90">
        <v>5.5</v>
      </c>
      <c r="F33" s="129">
        <v>5.5</v>
      </c>
    </row>
    <row r="34" spans="1:6" ht="15" outlineLevel="4">
      <c r="A34" s="47" t="s">
        <v>138</v>
      </c>
      <c r="B34" s="48" t="s">
        <v>136</v>
      </c>
      <c r="C34" s="48" t="s">
        <v>207</v>
      </c>
      <c r="D34" s="48" t="s">
        <v>8</v>
      </c>
      <c r="E34" s="90">
        <f>E35</f>
        <v>180</v>
      </c>
      <c r="F34" s="90">
        <f>F35</f>
        <v>180</v>
      </c>
    </row>
    <row r="35" spans="1:6" ht="76.5" customHeight="1" outlineLevel="5">
      <c r="A35" s="47" t="s">
        <v>14</v>
      </c>
      <c r="B35" s="48" t="s">
        <v>136</v>
      </c>
      <c r="C35" s="48" t="s">
        <v>207</v>
      </c>
      <c r="D35" s="48" t="s">
        <v>15</v>
      </c>
      <c r="E35" s="90">
        <f>E36</f>
        <v>180</v>
      </c>
      <c r="F35" s="90">
        <f>F36</f>
        <v>180</v>
      </c>
    </row>
    <row r="36" spans="1:6" ht="37.5" outlineLevel="6">
      <c r="A36" s="47" t="s">
        <v>16</v>
      </c>
      <c r="B36" s="48" t="s">
        <v>136</v>
      </c>
      <c r="C36" s="48" t="s">
        <v>207</v>
      </c>
      <c r="D36" s="48" t="s">
        <v>17</v>
      </c>
      <c r="E36" s="90">
        <v>180</v>
      </c>
      <c r="F36" s="129">
        <v>180</v>
      </c>
    </row>
    <row r="37" spans="1:6" ht="75" outlineLevel="1">
      <c r="A37" s="47" t="s">
        <v>45</v>
      </c>
      <c r="B37" s="48" t="s">
        <v>46</v>
      </c>
      <c r="C37" s="48" t="s">
        <v>163</v>
      </c>
      <c r="D37" s="48" t="s">
        <v>8</v>
      </c>
      <c r="E37" s="90">
        <f>E38</f>
        <v>12331.88</v>
      </c>
      <c r="F37" s="90">
        <f>F38</f>
        <v>12331.88</v>
      </c>
    </row>
    <row r="38" spans="1:6" ht="15" outlineLevel="3">
      <c r="A38" s="47" t="s">
        <v>295</v>
      </c>
      <c r="B38" s="48" t="s">
        <v>46</v>
      </c>
      <c r="C38" s="48" t="s">
        <v>164</v>
      </c>
      <c r="D38" s="48" t="s">
        <v>8</v>
      </c>
      <c r="E38" s="90">
        <f>E39</f>
        <v>12331.88</v>
      </c>
      <c r="F38" s="90">
        <f>F39</f>
        <v>12331.88</v>
      </c>
    </row>
    <row r="39" spans="1:6" ht="56.25" outlineLevel="4">
      <c r="A39" s="47" t="s">
        <v>13</v>
      </c>
      <c r="B39" s="48" t="s">
        <v>46</v>
      </c>
      <c r="C39" s="48" t="s">
        <v>165</v>
      </c>
      <c r="D39" s="48" t="s">
        <v>8</v>
      </c>
      <c r="E39" s="90">
        <f>E40+E42</f>
        <v>12331.88</v>
      </c>
      <c r="F39" s="90">
        <f>F40+F42</f>
        <v>12331.88</v>
      </c>
    </row>
    <row r="40" spans="1:6" ht="75.75" customHeight="1" outlineLevel="5">
      <c r="A40" s="47" t="s">
        <v>14</v>
      </c>
      <c r="B40" s="48" t="s">
        <v>46</v>
      </c>
      <c r="C40" s="48" t="s">
        <v>165</v>
      </c>
      <c r="D40" s="48" t="s">
        <v>15</v>
      </c>
      <c r="E40" s="90">
        <f>E41</f>
        <v>12264.88</v>
      </c>
      <c r="F40" s="90">
        <f>F41</f>
        <v>12264.88</v>
      </c>
    </row>
    <row r="41" spans="1:6" ht="37.5" outlineLevel="6">
      <c r="A41" s="47" t="s">
        <v>16</v>
      </c>
      <c r="B41" s="48" t="s">
        <v>46</v>
      </c>
      <c r="C41" s="48" t="s">
        <v>165</v>
      </c>
      <c r="D41" s="48" t="s">
        <v>17</v>
      </c>
      <c r="E41" s="90">
        <v>12264.88</v>
      </c>
      <c r="F41" s="129">
        <v>12264.88</v>
      </c>
    </row>
    <row r="42" spans="1:6" ht="37.5" outlineLevel="5">
      <c r="A42" s="47" t="s">
        <v>18</v>
      </c>
      <c r="B42" s="48" t="s">
        <v>46</v>
      </c>
      <c r="C42" s="48" t="s">
        <v>165</v>
      </c>
      <c r="D42" s="48" t="s">
        <v>19</v>
      </c>
      <c r="E42" s="90">
        <f>E43</f>
        <v>67</v>
      </c>
      <c r="F42" s="90">
        <f>F43</f>
        <v>67</v>
      </c>
    </row>
    <row r="43" spans="1:6" ht="37.5" outlineLevel="6">
      <c r="A43" s="47" t="s">
        <v>20</v>
      </c>
      <c r="B43" s="48" t="s">
        <v>46</v>
      </c>
      <c r="C43" s="48" t="s">
        <v>165</v>
      </c>
      <c r="D43" s="48" t="s">
        <v>21</v>
      </c>
      <c r="E43" s="90">
        <v>67</v>
      </c>
      <c r="F43" s="129">
        <v>67</v>
      </c>
    </row>
    <row r="44" spans="1:6" ht="15" outlineLevel="6">
      <c r="A44" s="47" t="s">
        <v>467</v>
      </c>
      <c r="B44" s="48" t="s">
        <v>468</v>
      </c>
      <c r="C44" s="48" t="s">
        <v>163</v>
      </c>
      <c r="D44" s="48" t="s">
        <v>8</v>
      </c>
      <c r="E44" s="90">
        <f aca="true" t="shared" si="1" ref="E44:F47">E45</f>
        <v>17.856</v>
      </c>
      <c r="F44" s="90">
        <f t="shared" si="1"/>
        <v>28.857</v>
      </c>
    </row>
    <row r="45" spans="1:6" ht="37.5" outlineLevel="6">
      <c r="A45" s="47" t="s">
        <v>178</v>
      </c>
      <c r="B45" s="48" t="s">
        <v>468</v>
      </c>
      <c r="C45" s="48" t="s">
        <v>164</v>
      </c>
      <c r="D45" s="48" t="s">
        <v>8</v>
      </c>
      <c r="E45" s="90">
        <f t="shared" si="1"/>
        <v>17.856</v>
      </c>
      <c r="F45" s="90">
        <f t="shared" si="1"/>
        <v>28.857</v>
      </c>
    </row>
    <row r="46" spans="1:6" ht="112.5" outlineLevel="6">
      <c r="A46" s="47" t="s">
        <v>469</v>
      </c>
      <c r="B46" s="48" t="s">
        <v>468</v>
      </c>
      <c r="C46" s="48" t="s">
        <v>470</v>
      </c>
      <c r="D46" s="48" t="s">
        <v>8</v>
      </c>
      <c r="E46" s="90">
        <f t="shared" si="1"/>
        <v>17.856</v>
      </c>
      <c r="F46" s="90">
        <f t="shared" si="1"/>
        <v>28.857</v>
      </c>
    </row>
    <row r="47" spans="1:6" ht="37.5" outlineLevel="6">
      <c r="A47" s="47" t="s">
        <v>18</v>
      </c>
      <c r="B47" s="48" t="s">
        <v>468</v>
      </c>
      <c r="C47" s="48" t="s">
        <v>470</v>
      </c>
      <c r="D47" s="48" t="s">
        <v>19</v>
      </c>
      <c r="E47" s="90">
        <f t="shared" si="1"/>
        <v>17.856</v>
      </c>
      <c r="F47" s="90">
        <f t="shared" si="1"/>
        <v>28.857</v>
      </c>
    </row>
    <row r="48" spans="1:6" ht="37.5" outlineLevel="6">
      <c r="A48" s="47" t="s">
        <v>20</v>
      </c>
      <c r="B48" s="48" t="s">
        <v>468</v>
      </c>
      <c r="C48" s="48" t="s">
        <v>470</v>
      </c>
      <c r="D48" s="48" t="s">
        <v>21</v>
      </c>
      <c r="E48" s="90">
        <v>17.856</v>
      </c>
      <c r="F48" s="129">
        <v>28.857</v>
      </c>
    </row>
    <row r="49" spans="1:6" ht="56.25" outlineLevel="1">
      <c r="A49" s="47" t="s">
        <v>11</v>
      </c>
      <c r="B49" s="48" t="s">
        <v>12</v>
      </c>
      <c r="C49" s="48" t="s">
        <v>163</v>
      </c>
      <c r="D49" s="48" t="s">
        <v>8</v>
      </c>
      <c r="E49" s="90">
        <f>E50</f>
        <v>6448.24</v>
      </c>
      <c r="F49" s="90">
        <f>F50</f>
        <v>6448.24</v>
      </c>
    </row>
    <row r="50" spans="1:6" ht="15" outlineLevel="3">
      <c r="A50" s="47" t="s">
        <v>295</v>
      </c>
      <c r="B50" s="48" t="s">
        <v>12</v>
      </c>
      <c r="C50" s="48" t="s">
        <v>164</v>
      </c>
      <c r="D50" s="48" t="s">
        <v>8</v>
      </c>
      <c r="E50" s="90">
        <f>E51+E58+E61</f>
        <v>6448.24</v>
      </c>
      <c r="F50" s="90">
        <f>F51+F58+F61</f>
        <v>6448.24</v>
      </c>
    </row>
    <row r="51" spans="1:6" ht="56.25" outlineLevel="4">
      <c r="A51" s="47" t="s">
        <v>13</v>
      </c>
      <c r="B51" s="48" t="s">
        <v>12</v>
      </c>
      <c r="C51" s="48" t="s">
        <v>165</v>
      </c>
      <c r="D51" s="48" t="s">
        <v>8</v>
      </c>
      <c r="E51" s="90">
        <f>E52+E54+E56</f>
        <v>4904.25</v>
      </c>
      <c r="F51" s="90">
        <f>F52+F54+F56</f>
        <v>4904.25</v>
      </c>
    </row>
    <row r="52" spans="1:6" ht="93.75" outlineLevel="5">
      <c r="A52" s="47" t="s">
        <v>14</v>
      </c>
      <c r="B52" s="48" t="s">
        <v>12</v>
      </c>
      <c r="C52" s="48" t="s">
        <v>165</v>
      </c>
      <c r="D52" s="48" t="s">
        <v>15</v>
      </c>
      <c r="E52" s="90">
        <f>E53</f>
        <v>4769.85</v>
      </c>
      <c r="F52" s="90">
        <f>F53</f>
        <v>4769.85</v>
      </c>
    </row>
    <row r="53" spans="1:6" ht="37.5" outlineLevel="6">
      <c r="A53" s="47" t="s">
        <v>16</v>
      </c>
      <c r="B53" s="48" t="s">
        <v>12</v>
      </c>
      <c r="C53" s="48" t="s">
        <v>165</v>
      </c>
      <c r="D53" s="48" t="s">
        <v>17</v>
      </c>
      <c r="E53" s="90">
        <v>4769.85</v>
      </c>
      <c r="F53" s="129">
        <v>4769.85</v>
      </c>
    </row>
    <row r="54" spans="1:6" ht="37.5" outlineLevel="5">
      <c r="A54" s="47" t="s">
        <v>18</v>
      </c>
      <c r="B54" s="48" t="s">
        <v>12</v>
      </c>
      <c r="C54" s="48" t="s">
        <v>165</v>
      </c>
      <c r="D54" s="48" t="s">
        <v>19</v>
      </c>
      <c r="E54" s="90">
        <f>E55</f>
        <v>132.4</v>
      </c>
      <c r="F54" s="90">
        <f>F55</f>
        <v>132.4</v>
      </c>
    </row>
    <row r="55" spans="1:6" ht="37.5" outlineLevel="6">
      <c r="A55" s="47" t="s">
        <v>20</v>
      </c>
      <c r="B55" s="48" t="s">
        <v>12</v>
      </c>
      <c r="C55" s="48" t="s">
        <v>165</v>
      </c>
      <c r="D55" s="48" t="s">
        <v>21</v>
      </c>
      <c r="E55" s="90">
        <v>132.4</v>
      </c>
      <c r="F55" s="129">
        <v>132.4</v>
      </c>
    </row>
    <row r="56" spans="1:6" ht="15" outlineLevel="5">
      <c r="A56" s="47" t="s">
        <v>22</v>
      </c>
      <c r="B56" s="48" t="s">
        <v>12</v>
      </c>
      <c r="C56" s="48" t="s">
        <v>165</v>
      </c>
      <c r="D56" s="48" t="s">
        <v>23</v>
      </c>
      <c r="E56" s="90">
        <f>E57</f>
        <v>2</v>
      </c>
      <c r="F56" s="90">
        <f>F57</f>
        <v>2</v>
      </c>
    </row>
    <row r="57" spans="1:6" ht="15" outlineLevel="6">
      <c r="A57" s="47" t="s">
        <v>24</v>
      </c>
      <c r="B57" s="48" t="s">
        <v>12</v>
      </c>
      <c r="C57" s="48" t="s">
        <v>165</v>
      </c>
      <c r="D57" s="48" t="s">
        <v>25</v>
      </c>
      <c r="E57" s="90">
        <v>2</v>
      </c>
      <c r="F57" s="129">
        <v>2</v>
      </c>
    </row>
    <row r="58" spans="1:6" ht="15" outlineLevel="4">
      <c r="A58" s="47" t="s">
        <v>296</v>
      </c>
      <c r="B58" s="48" t="s">
        <v>12</v>
      </c>
      <c r="C58" s="48" t="s">
        <v>208</v>
      </c>
      <c r="D58" s="48" t="s">
        <v>8</v>
      </c>
      <c r="E58" s="90">
        <f>E59</f>
        <v>976.45</v>
      </c>
      <c r="F58" s="90">
        <f>F59</f>
        <v>976.45</v>
      </c>
    </row>
    <row r="59" spans="1:6" ht="75.75" customHeight="1" outlineLevel="5">
      <c r="A59" s="47" t="s">
        <v>14</v>
      </c>
      <c r="B59" s="48" t="s">
        <v>12</v>
      </c>
      <c r="C59" s="48" t="s">
        <v>208</v>
      </c>
      <c r="D59" s="48" t="s">
        <v>15</v>
      </c>
      <c r="E59" s="90">
        <f>E60</f>
        <v>976.45</v>
      </c>
      <c r="F59" s="90">
        <f>F60</f>
        <v>976.45</v>
      </c>
    </row>
    <row r="60" spans="1:6" ht="37.5" outlineLevel="6">
      <c r="A60" s="47" t="s">
        <v>16</v>
      </c>
      <c r="B60" s="48" t="s">
        <v>12</v>
      </c>
      <c r="C60" s="48" t="s">
        <v>208</v>
      </c>
      <c r="D60" s="48" t="s">
        <v>17</v>
      </c>
      <c r="E60" s="90">
        <v>976.45</v>
      </c>
      <c r="F60" s="129">
        <v>976.45</v>
      </c>
    </row>
    <row r="61" spans="1:6" ht="37.5" outlineLevel="4">
      <c r="A61" s="47" t="s">
        <v>47</v>
      </c>
      <c r="B61" s="48" t="s">
        <v>12</v>
      </c>
      <c r="C61" s="48" t="s">
        <v>173</v>
      </c>
      <c r="D61" s="48" t="s">
        <v>8</v>
      </c>
      <c r="E61" s="90">
        <f>E62</f>
        <v>567.54</v>
      </c>
      <c r="F61" s="90">
        <f>F62</f>
        <v>567.54</v>
      </c>
    </row>
    <row r="62" spans="1:6" ht="76.5" customHeight="1" outlineLevel="5">
      <c r="A62" s="47" t="s">
        <v>14</v>
      </c>
      <c r="B62" s="48" t="s">
        <v>12</v>
      </c>
      <c r="C62" s="48" t="s">
        <v>173</v>
      </c>
      <c r="D62" s="48" t="s">
        <v>15</v>
      </c>
      <c r="E62" s="90">
        <f>E63</f>
        <v>567.54</v>
      </c>
      <c r="F62" s="90">
        <f>F63</f>
        <v>567.54</v>
      </c>
    </row>
    <row r="63" spans="1:6" ht="37.5" outlineLevel="6">
      <c r="A63" s="47" t="s">
        <v>16</v>
      </c>
      <c r="B63" s="48" t="s">
        <v>12</v>
      </c>
      <c r="C63" s="48" t="s">
        <v>173</v>
      </c>
      <c r="D63" s="48" t="s">
        <v>17</v>
      </c>
      <c r="E63" s="90">
        <v>567.54</v>
      </c>
      <c r="F63" s="129">
        <v>567.54</v>
      </c>
    </row>
    <row r="64" spans="1:6" ht="15" outlineLevel="6">
      <c r="A64" s="47" t="s">
        <v>403</v>
      </c>
      <c r="B64" s="48" t="s">
        <v>404</v>
      </c>
      <c r="C64" s="48" t="s">
        <v>163</v>
      </c>
      <c r="D64" s="48" t="s">
        <v>8</v>
      </c>
      <c r="E64" s="90">
        <f aca="true" t="shared" si="2" ref="E64:F67">E65</f>
        <v>768.19</v>
      </c>
      <c r="F64" s="90">
        <f t="shared" si="2"/>
        <v>554.69</v>
      </c>
    </row>
    <row r="65" spans="1:6" ht="15" outlineLevel="6">
      <c r="A65" s="47" t="s">
        <v>295</v>
      </c>
      <c r="B65" s="48" t="s">
        <v>404</v>
      </c>
      <c r="C65" s="48" t="s">
        <v>164</v>
      </c>
      <c r="D65" s="48" t="s">
        <v>8</v>
      </c>
      <c r="E65" s="90">
        <f t="shared" si="2"/>
        <v>768.19</v>
      </c>
      <c r="F65" s="90">
        <f t="shared" si="2"/>
        <v>554.69</v>
      </c>
    </row>
    <row r="66" spans="1:6" ht="37.5" outlineLevel="6">
      <c r="A66" s="47" t="s">
        <v>412</v>
      </c>
      <c r="B66" s="48" t="s">
        <v>404</v>
      </c>
      <c r="C66" s="48" t="s">
        <v>406</v>
      </c>
      <c r="D66" s="48" t="s">
        <v>8</v>
      </c>
      <c r="E66" s="90">
        <f t="shared" si="2"/>
        <v>768.19</v>
      </c>
      <c r="F66" s="90">
        <f t="shared" si="2"/>
        <v>554.69</v>
      </c>
    </row>
    <row r="67" spans="1:6" ht="15" outlineLevel="6">
      <c r="A67" s="47" t="s">
        <v>22</v>
      </c>
      <c r="B67" s="48" t="s">
        <v>404</v>
      </c>
      <c r="C67" s="48" t="s">
        <v>406</v>
      </c>
      <c r="D67" s="48" t="s">
        <v>23</v>
      </c>
      <c r="E67" s="90">
        <f t="shared" si="2"/>
        <v>768.19</v>
      </c>
      <c r="F67" s="90">
        <f t="shared" si="2"/>
        <v>554.69</v>
      </c>
    </row>
    <row r="68" spans="1:6" ht="15" outlineLevel="6">
      <c r="A68" s="47" t="s">
        <v>407</v>
      </c>
      <c r="B68" s="48" t="s">
        <v>404</v>
      </c>
      <c r="C68" s="48" t="s">
        <v>406</v>
      </c>
      <c r="D68" s="48" t="s">
        <v>408</v>
      </c>
      <c r="E68" s="90">
        <v>768.19</v>
      </c>
      <c r="F68" s="129">
        <v>554.69</v>
      </c>
    </row>
    <row r="69" spans="1:6" ht="15" outlineLevel="1">
      <c r="A69" s="47" t="s">
        <v>26</v>
      </c>
      <c r="B69" s="48" t="s">
        <v>27</v>
      </c>
      <c r="C69" s="48" t="s">
        <v>163</v>
      </c>
      <c r="D69" s="48" t="s">
        <v>8</v>
      </c>
      <c r="E69" s="90">
        <f>E70+E94+E90</f>
        <v>38115.293000000005</v>
      </c>
      <c r="F69" s="90">
        <f>F70+F94+F90</f>
        <v>37741.293000000005</v>
      </c>
    </row>
    <row r="70" spans="1:6" ht="56.25" outlineLevel="2">
      <c r="A70" s="47" t="s">
        <v>380</v>
      </c>
      <c r="B70" s="48" t="s">
        <v>27</v>
      </c>
      <c r="C70" s="48" t="s">
        <v>166</v>
      </c>
      <c r="D70" s="48" t="s">
        <v>8</v>
      </c>
      <c r="E70" s="90">
        <f>E71+E78+E83</f>
        <v>15448.27</v>
      </c>
      <c r="F70" s="90">
        <f>F71+F78+F83</f>
        <v>15448.27</v>
      </c>
    </row>
    <row r="71" spans="1:6" ht="37.5" outlineLevel="3">
      <c r="A71" s="47" t="s">
        <v>381</v>
      </c>
      <c r="B71" s="48" t="s">
        <v>27</v>
      </c>
      <c r="C71" s="48" t="s">
        <v>174</v>
      </c>
      <c r="D71" s="48" t="s">
        <v>8</v>
      </c>
      <c r="E71" s="90">
        <f>E72+E75</f>
        <v>879.95</v>
      </c>
      <c r="F71" s="90">
        <f>F72+F75</f>
        <v>879.95</v>
      </c>
    </row>
    <row r="72" spans="1:6" ht="56.25" outlineLevel="4">
      <c r="A72" s="47" t="s">
        <v>28</v>
      </c>
      <c r="B72" s="48" t="s">
        <v>27</v>
      </c>
      <c r="C72" s="48" t="s">
        <v>168</v>
      </c>
      <c r="D72" s="48" t="s">
        <v>8</v>
      </c>
      <c r="E72" s="90">
        <f>E73</f>
        <v>613.95</v>
      </c>
      <c r="F72" s="90">
        <f>F73</f>
        <v>613.95</v>
      </c>
    </row>
    <row r="73" spans="1:6" ht="37.5" outlineLevel="5">
      <c r="A73" s="47" t="s">
        <v>18</v>
      </c>
      <c r="B73" s="48" t="s">
        <v>27</v>
      </c>
      <c r="C73" s="48" t="s">
        <v>168</v>
      </c>
      <c r="D73" s="48" t="s">
        <v>19</v>
      </c>
      <c r="E73" s="90">
        <f>E74</f>
        <v>613.95</v>
      </c>
      <c r="F73" s="90">
        <f>F74</f>
        <v>613.95</v>
      </c>
    </row>
    <row r="74" spans="1:6" ht="37.5" outlineLevel="6">
      <c r="A74" s="47" t="s">
        <v>20</v>
      </c>
      <c r="B74" s="48" t="s">
        <v>27</v>
      </c>
      <c r="C74" s="48" t="s">
        <v>168</v>
      </c>
      <c r="D74" s="48" t="s">
        <v>21</v>
      </c>
      <c r="E74" s="90">
        <f>395+218.95</f>
        <v>613.95</v>
      </c>
      <c r="F74" s="129">
        <f>395+218.95</f>
        <v>613.95</v>
      </c>
    </row>
    <row r="75" spans="1:6" ht="15" outlineLevel="4">
      <c r="A75" s="47" t="s">
        <v>29</v>
      </c>
      <c r="B75" s="48" t="s">
        <v>27</v>
      </c>
      <c r="C75" s="48" t="s">
        <v>169</v>
      </c>
      <c r="D75" s="48" t="s">
        <v>8</v>
      </c>
      <c r="E75" s="90">
        <f>E76</f>
        <v>266</v>
      </c>
      <c r="F75" s="90">
        <f>F76</f>
        <v>266</v>
      </c>
    </row>
    <row r="76" spans="1:6" ht="37.5" outlineLevel="5">
      <c r="A76" s="47" t="s">
        <v>18</v>
      </c>
      <c r="B76" s="48" t="s">
        <v>27</v>
      </c>
      <c r="C76" s="48" t="s">
        <v>169</v>
      </c>
      <c r="D76" s="48" t="s">
        <v>19</v>
      </c>
      <c r="E76" s="90">
        <f>E77</f>
        <v>266</v>
      </c>
      <c r="F76" s="90">
        <f>F77</f>
        <v>266</v>
      </c>
    </row>
    <row r="77" spans="1:6" ht="37.5" outlineLevel="6">
      <c r="A77" s="47" t="s">
        <v>20</v>
      </c>
      <c r="B77" s="48" t="s">
        <v>27</v>
      </c>
      <c r="C77" s="48" t="s">
        <v>169</v>
      </c>
      <c r="D77" s="48" t="s">
        <v>21</v>
      </c>
      <c r="E77" s="90">
        <f>28+220+18</f>
        <v>266</v>
      </c>
      <c r="F77" s="129">
        <f>28+220+18</f>
        <v>266</v>
      </c>
    </row>
    <row r="78" spans="1:6" ht="55.5" customHeight="1" outlineLevel="4">
      <c r="A78" s="47" t="s">
        <v>48</v>
      </c>
      <c r="B78" s="48" t="s">
        <v>27</v>
      </c>
      <c r="C78" s="48" t="s">
        <v>175</v>
      </c>
      <c r="D78" s="48" t="s">
        <v>8</v>
      </c>
      <c r="E78" s="90">
        <f>E79+E81</f>
        <v>1050.09</v>
      </c>
      <c r="F78" s="90">
        <f>F79+F81</f>
        <v>1050.09</v>
      </c>
    </row>
    <row r="79" spans="1:6" ht="37.5" outlineLevel="5">
      <c r="A79" s="47" t="s">
        <v>18</v>
      </c>
      <c r="B79" s="48" t="s">
        <v>27</v>
      </c>
      <c r="C79" s="48" t="s">
        <v>175</v>
      </c>
      <c r="D79" s="48" t="s">
        <v>19</v>
      </c>
      <c r="E79" s="90">
        <f>E80</f>
        <v>857.41</v>
      </c>
      <c r="F79" s="90">
        <f>F80</f>
        <v>857.41</v>
      </c>
    </row>
    <row r="80" spans="1:6" ht="37.5" outlineLevel="6">
      <c r="A80" s="47" t="s">
        <v>20</v>
      </c>
      <c r="B80" s="48" t="s">
        <v>27</v>
      </c>
      <c r="C80" s="48" t="s">
        <v>175</v>
      </c>
      <c r="D80" s="48" t="s">
        <v>21</v>
      </c>
      <c r="E80" s="90">
        <v>857.41</v>
      </c>
      <c r="F80" s="129">
        <v>857.41</v>
      </c>
    </row>
    <row r="81" spans="1:6" ht="15" outlineLevel="5">
      <c r="A81" s="47" t="s">
        <v>22</v>
      </c>
      <c r="B81" s="48" t="s">
        <v>27</v>
      </c>
      <c r="C81" s="48" t="s">
        <v>175</v>
      </c>
      <c r="D81" s="48" t="s">
        <v>23</v>
      </c>
      <c r="E81" s="90">
        <f>E82</f>
        <v>192.68</v>
      </c>
      <c r="F81" s="90">
        <f>F82</f>
        <v>192.68</v>
      </c>
    </row>
    <row r="82" spans="1:6" ht="15" outlineLevel="6">
      <c r="A82" s="47" t="s">
        <v>24</v>
      </c>
      <c r="B82" s="48" t="s">
        <v>27</v>
      </c>
      <c r="C82" s="48" t="s">
        <v>175</v>
      </c>
      <c r="D82" s="48" t="s">
        <v>25</v>
      </c>
      <c r="E82" s="90">
        <v>192.68</v>
      </c>
      <c r="F82" s="129">
        <v>192.68</v>
      </c>
    </row>
    <row r="83" spans="1:6" ht="37.5" outlineLevel="4">
      <c r="A83" s="47" t="s">
        <v>49</v>
      </c>
      <c r="B83" s="48" t="s">
        <v>27</v>
      </c>
      <c r="C83" s="48" t="s">
        <v>176</v>
      </c>
      <c r="D83" s="48" t="s">
        <v>8</v>
      </c>
      <c r="E83" s="90">
        <f>E84+E86+E88</f>
        <v>13518.23</v>
      </c>
      <c r="F83" s="90">
        <f>F84+F86+F88</f>
        <v>13518.23</v>
      </c>
    </row>
    <row r="84" spans="1:6" ht="77.25" customHeight="1" outlineLevel="5">
      <c r="A84" s="47" t="s">
        <v>14</v>
      </c>
      <c r="B84" s="48" t="s">
        <v>27</v>
      </c>
      <c r="C84" s="48" t="s">
        <v>176</v>
      </c>
      <c r="D84" s="48" t="s">
        <v>15</v>
      </c>
      <c r="E84" s="90">
        <f>E85</f>
        <v>5830.77</v>
      </c>
      <c r="F84" s="90">
        <f>F85</f>
        <v>5830.77</v>
      </c>
    </row>
    <row r="85" spans="1:6" ht="15" outlineLevel="6">
      <c r="A85" s="47" t="s">
        <v>50</v>
      </c>
      <c r="B85" s="48" t="s">
        <v>27</v>
      </c>
      <c r="C85" s="48" t="s">
        <v>176</v>
      </c>
      <c r="D85" s="48" t="s">
        <v>51</v>
      </c>
      <c r="E85" s="90">
        <v>5830.77</v>
      </c>
      <c r="F85" s="129">
        <v>5830.77</v>
      </c>
    </row>
    <row r="86" spans="1:6" ht="37.5" outlineLevel="5">
      <c r="A86" s="47" t="s">
        <v>18</v>
      </c>
      <c r="B86" s="48" t="s">
        <v>27</v>
      </c>
      <c r="C86" s="48" t="s">
        <v>176</v>
      </c>
      <c r="D86" s="48" t="s">
        <v>19</v>
      </c>
      <c r="E86" s="90">
        <f>E87</f>
        <v>6798.46</v>
      </c>
      <c r="F86" s="90">
        <f>F87</f>
        <v>6798.46</v>
      </c>
    </row>
    <row r="87" spans="1:6" ht="37.5" outlineLevel="6">
      <c r="A87" s="47" t="s">
        <v>20</v>
      </c>
      <c r="B87" s="48" t="s">
        <v>27</v>
      </c>
      <c r="C87" s="48" t="s">
        <v>176</v>
      </c>
      <c r="D87" s="48" t="s">
        <v>21</v>
      </c>
      <c r="E87" s="90">
        <v>6798.46</v>
      </c>
      <c r="F87" s="129">
        <v>6798.46</v>
      </c>
    </row>
    <row r="88" spans="1:6" ht="15" outlineLevel="5">
      <c r="A88" s="47" t="s">
        <v>22</v>
      </c>
      <c r="B88" s="48" t="s">
        <v>27</v>
      </c>
      <c r="C88" s="48" t="s">
        <v>176</v>
      </c>
      <c r="D88" s="48" t="s">
        <v>23</v>
      </c>
      <c r="E88" s="90">
        <f>E89</f>
        <v>889</v>
      </c>
      <c r="F88" s="90">
        <f>F89</f>
        <v>889</v>
      </c>
    </row>
    <row r="89" spans="1:6" ht="15" outlineLevel="6">
      <c r="A89" s="47" t="s">
        <v>24</v>
      </c>
      <c r="B89" s="48" t="s">
        <v>27</v>
      </c>
      <c r="C89" s="48" t="s">
        <v>176</v>
      </c>
      <c r="D89" s="48" t="s">
        <v>25</v>
      </c>
      <c r="E89" s="90">
        <v>889</v>
      </c>
      <c r="F89" s="129">
        <v>889</v>
      </c>
    </row>
    <row r="90" spans="1:6" ht="75.75" customHeight="1" outlineLevel="6">
      <c r="A90" s="72" t="s">
        <v>424</v>
      </c>
      <c r="B90" s="71" t="s">
        <v>27</v>
      </c>
      <c r="C90" s="71" t="s">
        <v>177</v>
      </c>
      <c r="D90" s="71" t="s">
        <v>8</v>
      </c>
      <c r="E90" s="90">
        <f aca="true" t="shared" si="3" ref="E90:F92">E91</f>
        <v>2237.31</v>
      </c>
      <c r="F90" s="90">
        <f t="shared" si="3"/>
        <v>2237.31</v>
      </c>
    </row>
    <row r="91" spans="1:6" ht="37.5" customHeight="1" outlineLevel="6">
      <c r="A91" s="72" t="s">
        <v>420</v>
      </c>
      <c r="B91" s="71" t="s">
        <v>27</v>
      </c>
      <c r="C91" s="71" t="s">
        <v>419</v>
      </c>
      <c r="D91" s="71" t="s">
        <v>8</v>
      </c>
      <c r="E91" s="90">
        <f t="shared" si="3"/>
        <v>2237.31</v>
      </c>
      <c r="F91" s="90">
        <f t="shared" si="3"/>
        <v>2237.31</v>
      </c>
    </row>
    <row r="92" spans="1:6" ht="37.5" outlineLevel="6">
      <c r="A92" s="72" t="s">
        <v>53</v>
      </c>
      <c r="B92" s="71" t="s">
        <v>27</v>
      </c>
      <c r="C92" s="71" t="s">
        <v>419</v>
      </c>
      <c r="D92" s="71" t="s">
        <v>54</v>
      </c>
      <c r="E92" s="90">
        <f t="shared" si="3"/>
        <v>2237.31</v>
      </c>
      <c r="F92" s="90">
        <f t="shared" si="3"/>
        <v>2237.31</v>
      </c>
    </row>
    <row r="93" spans="1:6" ht="15" outlineLevel="6">
      <c r="A93" s="72" t="s">
        <v>55</v>
      </c>
      <c r="B93" s="71" t="s">
        <v>27</v>
      </c>
      <c r="C93" s="71" t="s">
        <v>419</v>
      </c>
      <c r="D93" s="71" t="s">
        <v>56</v>
      </c>
      <c r="E93" s="90">
        <v>2237.31</v>
      </c>
      <c r="F93" s="129">
        <v>2237.31</v>
      </c>
    </row>
    <row r="94" spans="1:6" ht="15" outlineLevel="2">
      <c r="A94" s="47" t="s">
        <v>295</v>
      </c>
      <c r="B94" s="48" t="s">
        <v>27</v>
      </c>
      <c r="C94" s="48" t="s">
        <v>164</v>
      </c>
      <c r="D94" s="48" t="s">
        <v>8</v>
      </c>
      <c r="E94" s="90">
        <f>E95+E101+E109+E114+E106+E119+E98</f>
        <v>20429.713000000003</v>
      </c>
      <c r="F94" s="90">
        <f>F95+F101+F109+F114+F106+F119+F98</f>
        <v>20055.713000000003</v>
      </c>
    </row>
    <row r="95" spans="1:6" ht="56.25" outlineLevel="4">
      <c r="A95" s="47" t="s">
        <v>13</v>
      </c>
      <c r="B95" s="48" t="s">
        <v>27</v>
      </c>
      <c r="C95" s="48" t="s">
        <v>165</v>
      </c>
      <c r="D95" s="48" t="s">
        <v>8</v>
      </c>
      <c r="E95" s="90">
        <f>E96</f>
        <v>15850.4</v>
      </c>
      <c r="F95" s="90">
        <f>F96</f>
        <v>15850.4</v>
      </c>
    </row>
    <row r="96" spans="1:6" ht="75.75" customHeight="1" outlineLevel="5">
      <c r="A96" s="47" t="s">
        <v>14</v>
      </c>
      <c r="B96" s="48" t="s">
        <v>27</v>
      </c>
      <c r="C96" s="48" t="s">
        <v>165</v>
      </c>
      <c r="D96" s="48" t="s">
        <v>15</v>
      </c>
      <c r="E96" s="90">
        <f>E97</f>
        <v>15850.4</v>
      </c>
      <c r="F96" s="90">
        <f>F97</f>
        <v>15850.4</v>
      </c>
    </row>
    <row r="97" spans="1:6" ht="37.5" outlineLevel="6">
      <c r="A97" s="47" t="s">
        <v>16</v>
      </c>
      <c r="B97" s="48" t="s">
        <v>27</v>
      </c>
      <c r="C97" s="48" t="s">
        <v>165</v>
      </c>
      <c r="D97" s="48" t="s">
        <v>17</v>
      </c>
      <c r="E97" s="90">
        <v>15850.4</v>
      </c>
      <c r="F97" s="129">
        <v>15850.4</v>
      </c>
    </row>
    <row r="98" spans="1:6" ht="56.25" outlineLevel="6">
      <c r="A98" s="47" t="s">
        <v>360</v>
      </c>
      <c r="B98" s="48" t="s">
        <v>27</v>
      </c>
      <c r="C98" s="48" t="s">
        <v>361</v>
      </c>
      <c r="D98" s="48" t="s">
        <v>8</v>
      </c>
      <c r="E98" s="90">
        <f>E99</f>
        <v>73</v>
      </c>
      <c r="F98" s="90">
        <f>F99</f>
        <v>73</v>
      </c>
    </row>
    <row r="99" spans="1:6" ht="75.75" customHeight="1" outlineLevel="6">
      <c r="A99" s="47" t="s">
        <v>14</v>
      </c>
      <c r="B99" s="48" t="s">
        <v>27</v>
      </c>
      <c r="C99" s="48" t="s">
        <v>361</v>
      </c>
      <c r="D99" s="48" t="s">
        <v>15</v>
      </c>
      <c r="E99" s="90">
        <f>E100</f>
        <v>73</v>
      </c>
      <c r="F99" s="90">
        <f>F100</f>
        <v>73</v>
      </c>
    </row>
    <row r="100" spans="1:6" ht="37.5" outlineLevel="6">
      <c r="A100" s="47" t="s">
        <v>16</v>
      </c>
      <c r="B100" s="48" t="s">
        <v>27</v>
      </c>
      <c r="C100" s="48" t="s">
        <v>361</v>
      </c>
      <c r="D100" s="48" t="s">
        <v>17</v>
      </c>
      <c r="E100" s="90">
        <v>73</v>
      </c>
      <c r="F100" s="129">
        <v>73</v>
      </c>
    </row>
    <row r="101" spans="1:6" ht="93.75" outlineLevel="4">
      <c r="A101" s="21" t="s">
        <v>518</v>
      </c>
      <c r="B101" s="48" t="s">
        <v>27</v>
      </c>
      <c r="C101" s="48" t="s">
        <v>302</v>
      </c>
      <c r="D101" s="48" t="s">
        <v>8</v>
      </c>
      <c r="E101" s="90">
        <f>E102+E104</f>
        <v>1844</v>
      </c>
      <c r="F101" s="90">
        <f>F102+F104</f>
        <v>1470</v>
      </c>
    </row>
    <row r="102" spans="1:6" ht="74.25" customHeight="1" outlineLevel="5">
      <c r="A102" s="47" t="s">
        <v>14</v>
      </c>
      <c r="B102" s="48" t="s">
        <v>27</v>
      </c>
      <c r="C102" s="48" t="s">
        <v>302</v>
      </c>
      <c r="D102" s="48" t="s">
        <v>15</v>
      </c>
      <c r="E102" s="90">
        <f>E103</f>
        <v>1202</v>
      </c>
      <c r="F102" s="90">
        <f>F103</f>
        <v>1202</v>
      </c>
    </row>
    <row r="103" spans="1:6" ht="37.5" outlineLevel="6">
      <c r="A103" s="47" t="s">
        <v>16</v>
      </c>
      <c r="B103" s="48" t="s">
        <v>27</v>
      </c>
      <c r="C103" s="48" t="s">
        <v>302</v>
      </c>
      <c r="D103" s="48" t="s">
        <v>17</v>
      </c>
      <c r="E103" s="90">
        <v>1202</v>
      </c>
      <c r="F103" s="129">
        <v>1202</v>
      </c>
    </row>
    <row r="104" spans="1:6" ht="37.5" outlineLevel="5">
      <c r="A104" s="47" t="s">
        <v>18</v>
      </c>
      <c r="B104" s="48" t="s">
        <v>27</v>
      </c>
      <c r="C104" s="48" t="s">
        <v>302</v>
      </c>
      <c r="D104" s="48" t="s">
        <v>19</v>
      </c>
      <c r="E104" s="90">
        <f>E105</f>
        <v>642</v>
      </c>
      <c r="F104" s="90">
        <f>F105</f>
        <v>268</v>
      </c>
    </row>
    <row r="105" spans="1:6" ht="37.5" outlineLevel="6">
      <c r="A105" s="47" t="s">
        <v>20</v>
      </c>
      <c r="B105" s="48" t="s">
        <v>27</v>
      </c>
      <c r="C105" s="48" t="s">
        <v>302</v>
      </c>
      <c r="D105" s="48" t="s">
        <v>21</v>
      </c>
      <c r="E105" s="90">
        <v>642</v>
      </c>
      <c r="F105" s="129">
        <v>268</v>
      </c>
    </row>
    <row r="106" spans="1:6" ht="37.5" outlineLevel="6">
      <c r="A106" s="47" t="s">
        <v>392</v>
      </c>
      <c r="B106" s="48" t="s">
        <v>27</v>
      </c>
      <c r="C106" s="48" t="s">
        <v>393</v>
      </c>
      <c r="D106" s="48" t="s">
        <v>8</v>
      </c>
      <c r="E106" s="90">
        <f>E107</f>
        <v>283</v>
      </c>
      <c r="F106" s="90">
        <f>F107</f>
        <v>283</v>
      </c>
    </row>
    <row r="107" spans="1:6" ht="37.5" outlineLevel="6">
      <c r="A107" s="47" t="s">
        <v>18</v>
      </c>
      <c r="B107" s="48" t="s">
        <v>27</v>
      </c>
      <c r="C107" s="48" t="s">
        <v>393</v>
      </c>
      <c r="D107" s="48" t="s">
        <v>19</v>
      </c>
      <c r="E107" s="90">
        <f>E108</f>
        <v>283</v>
      </c>
      <c r="F107" s="90">
        <f>F108</f>
        <v>283</v>
      </c>
    </row>
    <row r="108" spans="1:6" ht="37.5" outlineLevel="6">
      <c r="A108" s="47" t="s">
        <v>20</v>
      </c>
      <c r="B108" s="48" t="s">
        <v>27</v>
      </c>
      <c r="C108" s="48" t="s">
        <v>393</v>
      </c>
      <c r="D108" s="48" t="s">
        <v>21</v>
      </c>
      <c r="E108" s="90">
        <v>283</v>
      </c>
      <c r="F108" s="129">
        <v>283</v>
      </c>
    </row>
    <row r="109" spans="1:6" ht="94.5" customHeight="1" outlineLevel="4">
      <c r="A109" s="21" t="s">
        <v>520</v>
      </c>
      <c r="B109" s="48" t="s">
        <v>27</v>
      </c>
      <c r="C109" s="48" t="s">
        <v>301</v>
      </c>
      <c r="D109" s="48" t="s">
        <v>8</v>
      </c>
      <c r="E109" s="90">
        <f>E110+E112</f>
        <v>1090.057</v>
      </c>
      <c r="F109" s="90">
        <f>F110+F112</f>
        <v>1090.057</v>
      </c>
    </row>
    <row r="110" spans="1:6" ht="76.5" customHeight="1" outlineLevel="5">
      <c r="A110" s="47" t="s">
        <v>14</v>
      </c>
      <c r="B110" s="48" t="s">
        <v>27</v>
      </c>
      <c r="C110" s="48" t="s">
        <v>301</v>
      </c>
      <c r="D110" s="48" t="s">
        <v>15</v>
      </c>
      <c r="E110" s="90">
        <f>E111</f>
        <v>1018.057</v>
      </c>
      <c r="F110" s="90">
        <f>F111</f>
        <v>1018.057</v>
      </c>
    </row>
    <row r="111" spans="1:6" ht="37.5" outlineLevel="6">
      <c r="A111" s="47" t="s">
        <v>16</v>
      </c>
      <c r="B111" s="48" t="s">
        <v>27</v>
      </c>
      <c r="C111" s="48" t="s">
        <v>301</v>
      </c>
      <c r="D111" s="48" t="s">
        <v>17</v>
      </c>
      <c r="E111" s="90">
        <v>1018.057</v>
      </c>
      <c r="F111" s="129">
        <v>1018.057</v>
      </c>
    </row>
    <row r="112" spans="1:6" ht="37.5" outlineLevel="5">
      <c r="A112" s="47" t="s">
        <v>18</v>
      </c>
      <c r="B112" s="48" t="s">
        <v>27</v>
      </c>
      <c r="C112" s="48" t="s">
        <v>301</v>
      </c>
      <c r="D112" s="48" t="s">
        <v>19</v>
      </c>
      <c r="E112" s="90">
        <f>E113</f>
        <v>72</v>
      </c>
      <c r="F112" s="90">
        <f>F113</f>
        <v>72</v>
      </c>
    </row>
    <row r="113" spans="1:6" ht="37.5" outlineLevel="6">
      <c r="A113" s="47" t="s">
        <v>20</v>
      </c>
      <c r="B113" s="48" t="s">
        <v>27</v>
      </c>
      <c r="C113" s="48" t="s">
        <v>301</v>
      </c>
      <c r="D113" s="48" t="s">
        <v>21</v>
      </c>
      <c r="E113" s="90">
        <v>72</v>
      </c>
      <c r="F113" s="129">
        <v>72</v>
      </c>
    </row>
    <row r="114" spans="1:6" ht="93.75" outlineLevel="4">
      <c r="A114" s="21" t="s">
        <v>523</v>
      </c>
      <c r="B114" s="48" t="s">
        <v>27</v>
      </c>
      <c r="C114" s="48" t="s">
        <v>303</v>
      </c>
      <c r="D114" s="48" t="s">
        <v>8</v>
      </c>
      <c r="E114" s="90">
        <f>E115+E117</f>
        <v>706.969</v>
      </c>
      <c r="F114" s="90">
        <f>F115+F117</f>
        <v>706.969</v>
      </c>
    </row>
    <row r="115" spans="1:6" ht="77.25" customHeight="1" outlineLevel="5">
      <c r="A115" s="47" t="s">
        <v>14</v>
      </c>
      <c r="B115" s="48" t="s">
        <v>27</v>
      </c>
      <c r="C115" s="48" t="s">
        <v>303</v>
      </c>
      <c r="D115" s="48" t="s">
        <v>15</v>
      </c>
      <c r="E115" s="90">
        <f>E116</f>
        <v>657.529</v>
      </c>
      <c r="F115" s="90">
        <f>F116</f>
        <v>657.529</v>
      </c>
    </row>
    <row r="116" spans="1:6" ht="37.5" outlineLevel="6">
      <c r="A116" s="47" t="s">
        <v>16</v>
      </c>
      <c r="B116" s="48" t="s">
        <v>27</v>
      </c>
      <c r="C116" s="48" t="s">
        <v>303</v>
      </c>
      <c r="D116" s="48" t="s">
        <v>17</v>
      </c>
      <c r="E116" s="90">
        <v>657.529</v>
      </c>
      <c r="F116" s="129">
        <v>657.529</v>
      </c>
    </row>
    <row r="117" spans="1:6" ht="37.5" outlineLevel="6">
      <c r="A117" s="47" t="s">
        <v>18</v>
      </c>
      <c r="B117" s="48" t="s">
        <v>27</v>
      </c>
      <c r="C117" s="48" t="s">
        <v>303</v>
      </c>
      <c r="D117" s="48" t="s">
        <v>19</v>
      </c>
      <c r="E117" s="90">
        <f>E118</f>
        <v>49.44</v>
      </c>
      <c r="F117" s="90">
        <f>F118</f>
        <v>49.44</v>
      </c>
    </row>
    <row r="118" spans="1:6" ht="37.5" outlineLevel="6">
      <c r="A118" s="47" t="s">
        <v>20</v>
      </c>
      <c r="B118" s="48" t="s">
        <v>27</v>
      </c>
      <c r="C118" s="48" t="s">
        <v>303</v>
      </c>
      <c r="D118" s="48" t="s">
        <v>21</v>
      </c>
      <c r="E118" s="90">
        <v>49.44</v>
      </c>
      <c r="F118" s="129">
        <v>49.44</v>
      </c>
    </row>
    <row r="119" spans="1:6" ht="93.75" outlineLevel="4">
      <c r="A119" s="21" t="s">
        <v>522</v>
      </c>
      <c r="B119" s="48" t="s">
        <v>27</v>
      </c>
      <c r="C119" s="48" t="s">
        <v>304</v>
      </c>
      <c r="D119" s="48" t="s">
        <v>8</v>
      </c>
      <c r="E119" s="90">
        <f>E120+E122</f>
        <v>582.287</v>
      </c>
      <c r="F119" s="90">
        <f>F120+F122</f>
        <v>582.287</v>
      </c>
    </row>
    <row r="120" spans="1:6" ht="93.75" outlineLevel="5">
      <c r="A120" s="47" t="s">
        <v>14</v>
      </c>
      <c r="B120" s="48" t="s">
        <v>27</v>
      </c>
      <c r="C120" s="48" t="s">
        <v>304</v>
      </c>
      <c r="D120" s="48" t="s">
        <v>15</v>
      </c>
      <c r="E120" s="90">
        <f>E121</f>
        <v>545.287</v>
      </c>
      <c r="F120" s="90">
        <f>F121</f>
        <v>545.287</v>
      </c>
    </row>
    <row r="121" spans="1:6" ht="37.5" outlineLevel="6">
      <c r="A121" s="47" t="s">
        <v>16</v>
      </c>
      <c r="B121" s="48" t="s">
        <v>27</v>
      </c>
      <c r="C121" s="48" t="s">
        <v>304</v>
      </c>
      <c r="D121" s="48" t="s">
        <v>17</v>
      </c>
      <c r="E121" s="90">
        <v>545.287</v>
      </c>
      <c r="F121" s="129">
        <v>545.287</v>
      </c>
    </row>
    <row r="122" spans="1:6" ht="37.5" outlineLevel="5">
      <c r="A122" s="47" t="s">
        <v>18</v>
      </c>
      <c r="B122" s="48" t="s">
        <v>27</v>
      </c>
      <c r="C122" s="48" t="s">
        <v>304</v>
      </c>
      <c r="D122" s="48" t="s">
        <v>19</v>
      </c>
      <c r="E122" s="90">
        <f>E123</f>
        <v>37</v>
      </c>
      <c r="F122" s="90">
        <f>F123</f>
        <v>37</v>
      </c>
    </row>
    <row r="123" spans="1:6" ht="37.5" outlineLevel="6">
      <c r="A123" s="47" t="s">
        <v>20</v>
      </c>
      <c r="B123" s="48" t="s">
        <v>27</v>
      </c>
      <c r="C123" s="48" t="s">
        <v>304</v>
      </c>
      <c r="D123" s="48" t="s">
        <v>21</v>
      </c>
      <c r="E123" s="90">
        <v>37</v>
      </c>
      <c r="F123" s="129">
        <v>37</v>
      </c>
    </row>
    <row r="124" spans="1:6" s="3" customFormat="1" ht="15">
      <c r="A124" s="45" t="s">
        <v>157</v>
      </c>
      <c r="B124" s="46" t="s">
        <v>30</v>
      </c>
      <c r="C124" s="46" t="s">
        <v>163</v>
      </c>
      <c r="D124" s="46" t="s">
        <v>8</v>
      </c>
      <c r="E124" s="89">
        <f aca="true" t="shared" si="4" ref="E124:F128">E125</f>
        <v>1183.4</v>
      </c>
      <c r="F124" s="89">
        <f t="shared" si="4"/>
        <v>1227.5</v>
      </c>
    </row>
    <row r="125" spans="1:6" ht="15" outlineLevel="1">
      <c r="A125" s="47" t="s">
        <v>158</v>
      </c>
      <c r="B125" s="48" t="s">
        <v>159</v>
      </c>
      <c r="C125" s="48" t="s">
        <v>163</v>
      </c>
      <c r="D125" s="48" t="s">
        <v>8</v>
      </c>
      <c r="E125" s="90">
        <f t="shared" si="4"/>
        <v>1183.4</v>
      </c>
      <c r="F125" s="90">
        <f t="shared" si="4"/>
        <v>1227.5</v>
      </c>
    </row>
    <row r="126" spans="1:6" ht="15" outlineLevel="3">
      <c r="A126" s="47" t="s">
        <v>295</v>
      </c>
      <c r="B126" s="48" t="s">
        <v>159</v>
      </c>
      <c r="C126" s="48" t="s">
        <v>164</v>
      </c>
      <c r="D126" s="48" t="s">
        <v>8</v>
      </c>
      <c r="E126" s="90">
        <f t="shared" si="4"/>
        <v>1183.4</v>
      </c>
      <c r="F126" s="90">
        <f t="shared" si="4"/>
        <v>1227.5</v>
      </c>
    </row>
    <row r="127" spans="1:6" ht="93.75" outlineLevel="4">
      <c r="A127" s="21" t="s">
        <v>526</v>
      </c>
      <c r="B127" s="48" t="s">
        <v>159</v>
      </c>
      <c r="C127" s="48" t="s">
        <v>305</v>
      </c>
      <c r="D127" s="48" t="s">
        <v>8</v>
      </c>
      <c r="E127" s="90">
        <f t="shared" si="4"/>
        <v>1183.4</v>
      </c>
      <c r="F127" s="90">
        <f t="shared" si="4"/>
        <v>1227.5</v>
      </c>
    </row>
    <row r="128" spans="1:6" ht="15" outlineLevel="5">
      <c r="A128" s="47" t="s">
        <v>31</v>
      </c>
      <c r="B128" s="48" t="s">
        <v>159</v>
      </c>
      <c r="C128" s="48" t="s">
        <v>305</v>
      </c>
      <c r="D128" s="48" t="s">
        <v>32</v>
      </c>
      <c r="E128" s="90">
        <f t="shared" si="4"/>
        <v>1183.4</v>
      </c>
      <c r="F128" s="90">
        <f t="shared" si="4"/>
        <v>1227.5</v>
      </c>
    </row>
    <row r="129" spans="1:6" ht="15" outlineLevel="6">
      <c r="A129" s="47" t="s">
        <v>160</v>
      </c>
      <c r="B129" s="48" t="s">
        <v>159</v>
      </c>
      <c r="C129" s="48" t="s">
        <v>305</v>
      </c>
      <c r="D129" s="48" t="s">
        <v>161</v>
      </c>
      <c r="E129" s="90">
        <v>1183.4</v>
      </c>
      <c r="F129" s="129">
        <v>1227.5</v>
      </c>
    </row>
    <row r="130" spans="1:6" s="3" customFormat="1" ht="37.5">
      <c r="A130" s="45" t="s">
        <v>57</v>
      </c>
      <c r="B130" s="46" t="s">
        <v>58</v>
      </c>
      <c r="C130" s="46" t="s">
        <v>163</v>
      </c>
      <c r="D130" s="46" t="s">
        <v>8</v>
      </c>
      <c r="E130" s="89">
        <f aca="true" t="shared" si="5" ref="E130:F134">E131</f>
        <v>65</v>
      </c>
      <c r="F130" s="89">
        <f t="shared" si="5"/>
        <v>65</v>
      </c>
    </row>
    <row r="131" spans="1:6" ht="56.25" outlineLevel="1">
      <c r="A131" s="47" t="s">
        <v>59</v>
      </c>
      <c r="B131" s="48" t="s">
        <v>60</v>
      </c>
      <c r="C131" s="48" t="s">
        <v>163</v>
      </c>
      <c r="D131" s="48" t="s">
        <v>8</v>
      </c>
      <c r="E131" s="90">
        <f t="shared" si="5"/>
        <v>65</v>
      </c>
      <c r="F131" s="90">
        <f t="shared" si="5"/>
        <v>65</v>
      </c>
    </row>
    <row r="132" spans="1:6" ht="15" outlineLevel="3">
      <c r="A132" s="47" t="s">
        <v>295</v>
      </c>
      <c r="B132" s="48" t="s">
        <v>60</v>
      </c>
      <c r="C132" s="48" t="s">
        <v>164</v>
      </c>
      <c r="D132" s="48" t="s">
        <v>8</v>
      </c>
      <c r="E132" s="90">
        <f t="shared" si="5"/>
        <v>65</v>
      </c>
      <c r="F132" s="90">
        <f t="shared" si="5"/>
        <v>65</v>
      </c>
    </row>
    <row r="133" spans="1:6" ht="37.5" outlineLevel="4">
      <c r="A133" s="47" t="s">
        <v>61</v>
      </c>
      <c r="B133" s="48" t="s">
        <v>60</v>
      </c>
      <c r="C133" s="48" t="s">
        <v>183</v>
      </c>
      <c r="D133" s="48" t="s">
        <v>8</v>
      </c>
      <c r="E133" s="90">
        <f t="shared" si="5"/>
        <v>65</v>
      </c>
      <c r="F133" s="90">
        <f t="shared" si="5"/>
        <v>65</v>
      </c>
    </row>
    <row r="134" spans="1:6" ht="37.5" outlineLevel="5">
      <c r="A134" s="47" t="s">
        <v>18</v>
      </c>
      <c r="B134" s="48" t="s">
        <v>60</v>
      </c>
      <c r="C134" s="48" t="s">
        <v>183</v>
      </c>
      <c r="D134" s="48" t="s">
        <v>19</v>
      </c>
      <c r="E134" s="90">
        <f t="shared" si="5"/>
        <v>65</v>
      </c>
      <c r="F134" s="90">
        <f t="shared" si="5"/>
        <v>65</v>
      </c>
    </row>
    <row r="135" spans="1:6" ht="37.5" outlineLevel="6">
      <c r="A135" s="47" t="s">
        <v>20</v>
      </c>
      <c r="B135" s="48" t="s">
        <v>60</v>
      </c>
      <c r="C135" s="48" t="s">
        <v>183</v>
      </c>
      <c r="D135" s="48" t="s">
        <v>21</v>
      </c>
      <c r="E135" s="90">
        <v>65</v>
      </c>
      <c r="F135" s="129">
        <v>65</v>
      </c>
    </row>
    <row r="136" spans="1:6" s="3" customFormat="1" ht="15">
      <c r="A136" s="45" t="s">
        <v>151</v>
      </c>
      <c r="B136" s="46" t="s">
        <v>62</v>
      </c>
      <c r="C136" s="46" t="s">
        <v>163</v>
      </c>
      <c r="D136" s="46" t="s">
        <v>8</v>
      </c>
      <c r="E136" s="89">
        <f>E142+E153+E137+E147</f>
        <v>10866.785</v>
      </c>
      <c r="F136" s="89">
        <f>F142+F153+F137+F147</f>
        <v>10866.785</v>
      </c>
    </row>
    <row r="137" spans="1:6" s="3" customFormat="1" ht="15">
      <c r="A137" s="47" t="s">
        <v>153</v>
      </c>
      <c r="B137" s="48" t="s">
        <v>154</v>
      </c>
      <c r="C137" s="48" t="s">
        <v>163</v>
      </c>
      <c r="D137" s="48" t="s">
        <v>8</v>
      </c>
      <c r="E137" s="90">
        <f>E138</f>
        <v>275.285</v>
      </c>
      <c r="F137" s="90">
        <f>F138</f>
        <v>275.285</v>
      </c>
    </row>
    <row r="138" spans="1:6" s="3" customFormat="1" ht="15">
      <c r="A138" s="47" t="s">
        <v>295</v>
      </c>
      <c r="B138" s="48" t="s">
        <v>154</v>
      </c>
      <c r="C138" s="48" t="s">
        <v>164</v>
      </c>
      <c r="D138" s="48" t="s">
        <v>8</v>
      </c>
      <c r="E138" s="90">
        <f aca="true" t="shared" si="6" ref="E138:F140">E139</f>
        <v>275.285</v>
      </c>
      <c r="F138" s="90">
        <f t="shared" si="6"/>
        <v>275.285</v>
      </c>
    </row>
    <row r="139" spans="1:6" s="3" customFormat="1" ht="150" customHeight="1">
      <c r="A139" s="21" t="s">
        <v>529</v>
      </c>
      <c r="B139" s="48" t="s">
        <v>154</v>
      </c>
      <c r="C139" s="48" t="s">
        <v>184</v>
      </c>
      <c r="D139" s="48" t="s">
        <v>8</v>
      </c>
      <c r="E139" s="90">
        <f t="shared" si="6"/>
        <v>275.285</v>
      </c>
      <c r="F139" s="90">
        <f t="shared" si="6"/>
        <v>275.285</v>
      </c>
    </row>
    <row r="140" spans="1:6" s="3" customFormat="1" ht="37.5">
      <c r="A140" s="47" t="s">
        <v>18</v>
      </c>
      <c r="B140" s="48" t="s">
        <v>154</v>
      </c>
      <c r="C140" s="48" t="s">
        <v>184</v>
      </c>
      <c r="D140" s="48" t="s">
        <v>19</v>
      </c>
      <c r="E140" s="90">
        <f t="shared" si="6"/>
        <v>275.285</v>
      </c>
      <c r="F140" s="90">
        <f t="shared" si="6"/>
        <v>275.285</v>
      </c>
    </row>
    <row r="141" spans="1:6" s="3" customFormat="1" ht="37.5">
      <c r="A141" s="47" t="s">
        <v>20</v>
      </c>
      <c r="B141" s="48" t="s">
        <v>154</v>
      </c>
      <c r="C141" s="48" t="s">
        <v>184</v>
      </c>
      <c r="D141" s="48" t="s">
        <v>21</v>
      </c>
      <c r="E141" s="90">
        <v>275.285</v>
      </c>
      <c r="F141" s="129">
        <v>275.285</v>
      </c>
    </row>
    <row r="142" spans="1:6" ht="15" outlineLevel="1">
      <c r="A142" s="47" t="s">
        <v>63</v>
      </c>
      <c r="B142" s="48" t="s">
        <v>64</v>
      </c>
      <c r="C142" s="48" t="s">
        <v>163</v>
      </c>
      <c r="D142" s="48" t="s">
        <v>8</v>
      </c>
      <c r="E142" s="90">
        <f aca="true" t="shared" si="7" ref="E142:F145">E143</f>
        <v>897.5</v>
      </c>
      <c r="F142" s="90">
        <f t="shared" si="7"/>
        <v>897.5</v>
      </c>
    </row>
    <row r="143" spans="1:6" ht="56.25" outlineLevel="2">
      <c r="A143" s="47" t="s">
        <v>423</v>
      </c>
      <c r="B143" s="48" t="s">
        <v>64</v>
      </c>
      <c r="C143" s="48" t="s">
        <v>170</v>
      </c>
      <c r="D143" s="48" t="s">
        <v>8</v>
      </c>
      <c r="E143" s="90">
        <f t="shared" si="7"/>
        <v>897.5</v>
      </c>
      <c r="F143" s="90">
        <f t="shared" si="7"/>
        <v>897.5</v>
      </c>
    </row>
    <row r="144" spans="1:6" ht="37.5" outlineLevel="4">
      <c r="A144" s="47" t="s">
        <v>297</v>
      </c>
      <c r="B144" s="48" t="s">
        <v>64</v>
      </c>
      <c r="C144" s="48" t="s">
        <v>185</v>
      </c>
      <c r="D144" s="48" t="s">
        <v>8</v>
      </c>
      <c r="E144" s="90">
        <f t="shared" si="7"/>
        <v>897.5</v>
      </c>
      <c r="F144" s="90">
        <f t="shared" si="7"/>
        <v>897.5</v>
      </c>
    </row>
    <row r="145" spans="1:6" ht="15" outlineLevel="5">
      <c r="A145" s="47" t="s">
        <v>22</v>
      </c>
      <c r="B145" s="48" t="s">
        <v>64</v>
      </c>
      <c r="C145" s="48" t="s">
        <v>185</v>
      </c>
      <c r="D145" s="48" t="s">
        <v>23</v>
      </c>
      <c r="E145" s="90">
        <f t="shared" si="7"/>
        <v>897.5</v>
      </c>
      <c r="F145" s="90">
        <f t="shared" si="7"/>
        <v>897.5</v>
      </c>
    </row>
    <row r="146" spans="1:6" ht="56.25" outlineLevel="6">
      <c r="A146" s="47" t="s">
        <v>65</v>
      </c>
      <c r="B146" s="48" t="s">
        <v>64</v>
      </c>
      <c r="C146" s="48" t="s">
        <v>185</v>
      </c>
      <c r="D146" s="48" t="s">
        <v>66</v>
      </c>
      <c r="E146" s="90">
        <v>897.5</v>
      </c>
      <c r="F146" s="129">
        <v>897.5</v>
      </c>
    </row>
    <row r="147" spans="1:6" ht="15" outlineLevel="6">
      <c r="A147" s="47" t="s">
        <v>67</v>
      </c>
      <c r="B147" s="48" t="s">
        <v>68</v>
      </c>
      <c r="C147" s="48" t="s">
        <v>163</v>
      </c>
      <c r="D147" s="48" t="s">
        <v>8</v>
      </c>
      <c r="E147" s="90">
        <f aca="true" t="shared" si="8" ref="E147:F151">E148</f>
        <v>8009</v>
      </c>
      <c r="F147" s="90">
        <f t="shared" si="8"/>
        <v>8009</v>
      </c>
    </row>
    <row r="148" spans="1:6" ht="55.5" customHeight="1" outlineLevel="6">
      <c r="A148" s="47" t="s">
        <v>382</v>
      </c>
      <c r="B148" s="48" t="s">
        <v>68</v>
      </c>
      <c r="C148" s="48" t="s">
        <v>187</v>
      </c>
      <c r="D148" s="48" t="s">
        <v>8</v>
      </c>
      <c r="E148" s="90">
        <f t="shared" si="8"/>
        <v>8009</v>
      </c>
      <c r="F148" s="90">
        <f t="shared" si="8"/>
        <v>8009</v>
      </c>
    </row>
    <row r="149" spans="1:6" ht="36.75" customHeight="1" outlineLevel="6">
      <c r="A149" s="47" t="s">
        <v>384</v>
      </c>
      <c r="B149" s="48" t="s">
        <v>68</v>
      </c>
      <c r="C149" s="48" t="s">
        <v>188</v>
      </c>
      <c r="D149" s="48" t="s">
        <v>8</v>
      </c>
      <c r="E149" s="90">
        <f t="shared" si="8"/>
        <v>8009</v>
      </c>
      <c r="F149" s="90">
        <f t="shared" si="8"/>
        <v>8009</v>
      </c>
    </row>
    <row r="150" spans="1:6" ht="75" outlineLevel="6">
      <c r="A150" s="47" t="s">
        <v>69</v>
      </c>
      <c r="B150" s="48" t="s">
        <v>68</v>
      </c>
      <c r="C150" s="48" t="s">
        <v>189</v>
      </c>
      <c r="D150" s="48" t="s">
        <v>8</v>
      </c>
      <c r="E150" s="90">
        <f t="shared" si="8"/>
        <v>8009</v>
      </c>
      <c r="F150" s="90">
        <f t="shared" si="8"/>
        <v>8009</v>
      </c>
    </row>
    <row r="151" spans="1:6" ht="37.5" outlineLevel="6">
      <c r="A151" s="47" t="s">
        <v>18</v>
      </c>
      <c r="B151" s="48" t="s">
        <v>68</v>
      </c>
      <c r="C151" s="48" t="s">
        <v>189</v>
      </c>
      <c r="D151" s="48" t="s">
        <v>19</v>
      </c>
      <c r="E151" s="90">
        <f t="shared" si="8"/>
        <v>8009</v>
      </c>
      <c r="F151" s="90">
        <f t="shared" si="8"/>
        <v>8009</v>
      </c>
    </row>
    <row r="152" spans="1:6" ht="37.5" outlineLevel="6">
      <c r="A152" s="47" t="s">
        <v>20</v>
      </c>
      <c r="B152" s="48" t="s">
        <v>68</v>
      </c>
      <c r="C152" s="48" t="s">
        <v>189</v>
      </c>
      <c r="D152" s="48" t="s">
        <v>21</v>
      </c>
      <c r="E152" s="90">
        <v>8009</v>
      </c>
      <c r="F152" s="129">
        <v>8009</v>
      </c>
    </row>
    <row r="153" spans="1:6" ht="15" outlineLevel="1">
      <c r="A153" s="47" t="s">
        <v>71</v>
      </c>
      <c r="B153" s="48" t="s">
        <v>72</v>
      </c>
      <c r="C153" s="48" t="s">
        <v>163</v>
      </c>
      <c r="D153" s="48" t="s">
        <v>8</v>
      </c>
      <c r="E153" s="90">
        <f>E154</f>
        <v>1685</v>
      </c>
      <c r="F153" s="90">
        <f>F154</f>
        <v>1685</v>
      </c>
    </row>
    <row r="154" spans="1:6" ht="56.25" outlineLevel="1">
      <c r="A154" s="47" t="s">
        <v>423</v>
      </c>
      <c r="B154" s="48" t="s">
        <v>72</v>
      </c>
      <c r="C154" s="48" t="s">
        <v>170</v>
      </c>
      <c r="D154" s="48" t="s">
        <v>8</v>
      </c>
      <c r="E154" s="90">
        <f>E155+E159</f>
        <v>1685</v>
      </c>
      <c r="F154" s="90">
        <f>F155+F159</f>
        <v>1685</v>
      </c>
    </row>
    <row r="155" spans="1:6" ht="56.25" outlineLevel="1">
      <c r="A155" s="47" t="s">
        <v>534</v>
      </c>
      <c r="B155" s="48" t="s">
        <v>72</v>
      </c>
      <c r="C155" s="48" t="s">
        <v>535</v>
      </c>
      <c r="D155" s="48" t="s">
        <v>8</v>
      </c>
      <c r="E155" s="90">
        <f aca="true" t="shared" si="9" ref="E155:F157">E156</f>
        <v>250</v>
      </c>
      <c r="F155" s="90">
        <f t="shared" si="9"/>
        <v>250</v>
      </c>
    </row>
    <row r="156" spans="1:6" ht="37.5" outlineLevel="1">
      <c r="A156" s="47" t="s">
        <v>536</v>
      </c>
      <c r="B156" s="48" t="s">
        <v>72</v>
      </c>
      <c r="C156" s="48" t="s">
        <v>537</v>
      </c>
      <c r="D156" s="48" t="s">
        <v>8</v>
      </c>
      <c r="E156" s="90">
        <f t="shared" si="9"/>
        <v>250</v>
      </c>
      <c r="F156" s="90">
        <f t="shared" si="9"/>
        <v>250</v>
      </c>
    </row>
    <row r="157" spans="1:6" ht="15" outlineLevel="1">
      <c r="A157" s="47" t="s">
        <v>22</v>
      </c>
      <c r="B157" s="48" t="s">
        <v>72</v>
      </c>
      <c r="C157" s="48" t="s">
        <v>537</v>
      </c>
      <c r="D157" s="48" t="s">
        <v>23</v>
      </c>
      <c r="E157" s="90">
        <f t="shared" si="9"/>
        <v>250</v>
      </c>
      <c r="F157" s="90">
        <f t="shared" si="9"/>
        <v>250</v>
      </c>
    </row>
    <row r="158" spans="1:6" ht="56.25" outlineLevel="1">
      <c r="A158" s="47" t="s">
        <v>65</v>
      </c>
      <c r="B158" s="48" t="s">
        <v>72</v>
      </c>
      <c r="C158" s="48" t="s">
        <v>537</v>
      </c>
      <c r="D158" s="48" t="s">
        <v>66</v>
      </c>
      <c r="E158" s="90">
        <v>250</v>
      </c>
      <c r="F158" s="129">
        <v>250</v>
      </c>
    </row>
    <row r="159" spans="1:6" ht="55.5" customHeight="1" outlineLevel="1">
      <c r="A159" s="47" t="s">
        <v>538</v>
      </c>
      <c r="B159" s="48" t="s">
        <v>72</v>
      </c>
      <c r="C159" s="48" t="s">
        <v>306</v>
      </c>
      <c r="D159" s="48" t="s">
        <v>8</v>
      </c>
      <c r="E159" s="90">
        <f>E160+E163</f>
        <v>1435</v>
      </c>
      <c r="F159" s="90">
        <f>F160+F163</f>
        <v>1435</v>
      </c>
    </row>
    <row r="160" spans="1:6" ht="37.5" outlineLevel="1">
      <c r="A160" s="47" t="s">
        <v>333</v>
      </c>
      <c r="B160" s="48" t="s">
        <v>72</v>
      </c>
      <c r="C160" s="48" t="s">
        <v>334</v>
      </c>
      <c r="D160" s="48" t="s">
        <v>8</v>
      </c>
      <c r="E160" s="90">
        <f>E161</f>
        <v>35</v>
      </c>
      <c r="F160" s="90">
        <f>F161</f>
        <v>35</v>
      </c>
    </row>
    <row r="161" spans="1:6" ht="37.5" outlineLevel="1">
      <c r="A161" s="47" t="s">
        <v>18</v>
      </c>
      <c r="B161" s="48" t="s">
        <v>72</v>
      </c>
      <c r="C161" s="48" t="s">
        <v>334</v>
      </c>
      <c r="D161" s="48" t="s">
        <v>19</v>
      </c>
      <c r="E161" s="90">
        <f>E162</f>
        <v>35</v>
      </c>
      <c r="F161" s="90">
        <f>F162</f>
        <v>35</v>
      </c>
    </row>
    <row r="162" spans="1:6" ht="37.5" outlineLevel="1">
      <c r="A162" s="47" t="s">
        <v>20</v>
      </c>
      <c r="B162" s="48" t="s">
        <v>72</v>
      </c>
      <c r="C162" s="48" t="s">
        <v>334</v>
      </c>
      <c r="D162" s="48" t="s">
        <v>21</v>
      </c>
      <c r="E162" s="90">
        <v>35</v>
      </c>
      <c r="F162" s="129">
        <v>35</v>
      </c>
    </row>
    <row r="163" spans="1:6" ht="18" customHeight="1" outlineLevel="4">
      <c r="A163" s="47" t="s">
        <v>73</v>
      </c>
      <c r="B163" s="48" t="s">
        <v>72</v>
      </c>
      <c r="C163" s="48" t="s">
        <v>190</v>
      </c>
      <c r="D163" s="48" t="s">
        <v>8</v>
      </c>
      <c r="E163" s="90">
        <f>E164</f>
        <v>1400</v>
      </c>
      <c r="F163" s="90">
        <f>F164</f>
        <v>1400</v>
      </c>
    </row>
    <row r="164" spans="1:6" ht="37.5" outlineLevel="5">
      <c r="A164" s="47" t="s">
        <v>18</v>
      </c>
      <c r="B164" s="48" t="s">
        <v>72</v>
      </c>
      <c r="C164" s="48" t="s">
        <v>190</v>
      </c>
      <c r="D164" s="48" t="s">
        <v>19</v>
      </c>
      <c r="E164" s="90">
        <f>E165</f>
        <v>1400</v>
      </c>
      <c r="F164" s="90">
        <f>F165</f>
        <v>1400</v>
      </c>
    </row>
    <row r="165" spans="1:6" ht="37.5" outlineLevel="6">
      <c r="A165" s="47" t="s">
        <v>20</v>
      </c>
      <c r="B165" s="48" t="s">
        <v>72</v>
      </c>
      <c r="C165" s="48" t="s">
        <v>190</v>
      </c>
      <c r="D165" s="48" t="s">
        <v>21</v>
      </c>
      <c r="E165" s="90">
        <v>1400</v>
      </c>
      <c r="F165" s="129">
        <v>1400</v>
      </c>
    </row>
    <row r="166" spans="1:6" s="3" customFormat="1" ht="15">
      <c r="A166" s="45" t="s">
        <v>74</v>
      </c>
      <c r="B166" s="46" t="s">
        <v>75</v>
      </c>
      <c r="C166" s="46" t="s">
        <v>163</v>
      </c>
      <c r="D166" s="46" t="s">
        <v>8</v>
      </c>
      <c r="E166" s="89">
        <f>E167+E173+E182</f>
        <v>3300</v>
      </c>
      <c r="F166" s="89">
        <f>F167+F173+F182</f>
        <v>3300</v>
      </c>
    </row>
    <row r="167" spans="1:6" s="3" customFormat="1" ht="15">
      <c r="A167" s="47" t="s">
        <v>76</v>
      </c>
      <c r="B167" s="48" t="s">
        <v>77</v>
      </c>
      <c r="C167" s="48" t="s">
        <v>163</v>
      </c>
      <c r="D167" s="48" t="s">
        <v>8</v>
      </c>
      <c r="E167" s="90">
        <f aca="true" t="shared" si="10" ref="E167:F171">E168</f>
        <v>1000</v>
      </c>
      <c r="F167" s="90">
        <f t="shared" si="10"/>
        <v>1000</v>
      </c>
    </row>
    <row r="168" spans="1:6" s="3" customFormat="1" ht="57" customHeight="1">
      <c r="A168" s="47" t="s">
        <v>382</v>
      </c>
      <c r="B168" s="48" t="s">
        <v>77</v>
      </c>
      <c r="C168" s="48" t="s">
        <v>187</v>
      </c>
      <c r="D168" s="48" t="s">
        <v>8</v>
      </c>
      <c r="E168" s="90">
        <f t="shared" si="10"/>
        <v>1000</v>
      </c>
      <c r="F168" s="90">
        <f t="shared" si="10"/>
        <v>1000</v>
      </c>
    </row>
    <row r="169" spans="1:6" s="3" customFormat="1" ht="56.25">
      <c r="A169" s="47" t="s">
        <v>383</v>
      </c>
      <c r="B169" s="48" t="s">
        <v>77</v>
      </c>
      <c r="C169" s="48" t="s">
        <v>191</v>
      </c>
      <c r="D169" s="48" t="s">
        <v>8</v>
      </c>
      <c r="E169" s="90">
        <f t="shared" si="10"/>
        <v>1000</v>
      </c>
      <c r="F169" s="90">
        <f t="shared" si="10"/>
        <v>1000</v>
      </c>
    </row>
    <row r="170" spans="1:6" s="3" customFormat="1" ht="75.75" customHeight="1">
      <c r="A170" s="55" t="s">
        <v>78</v>
      </c>
      <c r="B170" s="48" t="s">
        <v>77</v>
      </c>
      <c r="C170" s="48" t="s">
        <v>192</v>
      </c>
      <c r="D170" s="48" t="s">
        <v>8</v>
      </c>
      <c r="E170" s="90">
        <f t="shared" si="10"/>
        <v>1000</v>
      </c>
      <c r="F170" s="90">
        <f t="shared" si="10"/>
        <v>1000</v>
      </c>
    </row>
    <row r="171" spans="1:6" s="3" customFormat="1" ht="37.5">
      <c r="A171" s="47" t="s">
        <v>18</v>
      </c>
      <c r="B171" s="48" t="s">
        <v>77</v>
      </c>
      <c r="C171" s="48" t="s">
        <v>192</v>
      </c>
      <c r="D171" s="48" t="s">
        <v>19</v>
      </c>
      <c r="E171" s="90">
        <f t="shared" si="10"/>
        <v>1000</v>
      </c>
      <c r="F171" s="90">
        <f t="shared" si="10"/>
        <v>1000</v>
      </c>
    </row>
    <row r="172" spans="1:6" s="3" customFormat="1" ht="37.5">
      <c r="A172" s="47" t="s">
        <v>20</v>
      </c>
      <c r="B172" s="48" t="s">
        <v>77</v>
      </c>
      <c r="C172" s="48" t="s">
        <v>192</v>
      </c>
      <c r="D172" s="48" t="s">
        <v>21</v>
      </c>
      <c r="E172" s="90">
        <v>1000</v>
      </c>
      <c r="F172" s="129">
        <v>1000</v>
      </c>
    </row>
    <row r="173" spans="1:6" s="3" customFormat="1" ht="15">
      <c r="A173" s="47" t="s">
        <v>79</v>
      </c>
      <c r="B173" s="48" t="s">
        <v>80</v>
      </c>
      <c r="C173" s="48" t="s">
        <v>163</v>
      </c>
      <c r="D173" s="48" t="s">
        <v>8</v>
      </c>
      <c r="E173" s="90">
        <f aca="true" t="shared" si="11" ref="E173:F177">E174</f>
        <v>2050</v>
      </c>
      <c r="F173" s="90">
        <f t="shared" si="11"/>
        <v>2050</v>
      </c>
    </row>
    <row r="174" spans="1:6" s="3" customFormat="1" ht="57.75" customHeight="1">
      <c r="A174" s="47" t="s">
        <v>382</v>
      </c>
      <c r="B174" s="48" t="s">
        <v>80</v>
      </c>
      <c r="C174" s="48" t="s">
        <v>187</v>
      </c>
      <c r="D174" s="48" t="s">
        <v>8</v>
      </c>
      <c r="E174" s="90">
        <f t="shared" si="11"/>
        <v>2050</v>
      </c>
      <c r="F174" s="90">
        <f t="shared" si="11"/>
        <v>2050</v>
      </c>
    </row>
    <row r="175" spans="1:6" s="3" customFormat="1" ht="56.25">
      <c r="A175" s="47" t="s">
        <v>383</v>
      </c>
      <c r="B175" s="48" t="s">
        <v>80</v>
      </c>
      <c r="C175" s="48" t="s">
        <v>191</v>
      </c>
      <c r="D175" s="48" t="s">
        <v>8</v>
      </c>
      <c r="E175" s="90">
        <f>E176+E179</f>
        <v>2050</v>
      </c>
      <c r="F175" s="90">
        <f>F176+F179</f>
        <v>2050</v>
      </c>
    </row>
    <row r="176" spans="1:6" s="3" customFormat="1" ht="73.5" customHeight="1">
      <c r="A176" s="55" t="s">
        <v>81</v>
      </c>
      <c r="B176" s="48" t="s">
        <v>80</v>
      </c>
      <c r="C176" s="48" t="s">
        <v>193</v>
      </c>
      <c r="D176" s="48" t="s">
        <v>8</v>
      </c>
      <c r="E176" s="90">
        <f t="shared" si="11"/>
        <v>1000</v>
      </c>
      <c r="F176" s="90">
        <f t="shared" si="11"/>
        <v>1000</v>
      </c>
    </row>
    <row r="177" spans="1:6" s="3" customFormat="1" ht="37.5">
      <c r="A177" s="47" t="s">
        <v>18</v>
      </c>
      <c r="B177" s="48" t="s">
        <v>80</v>
      </c>
      <c r="C177" s="48" t="s">
        <v>193</v>
      </c>
      <c r="D177" s="48" t="s">
        <v>19</v>
      </c>
      <c r="E177" s="90">
        <f t="shared" si="11"/>
        <v>1000</v>
      </c>
      <c r="F177" s="90">
        <f t="shared" si="11"/>
        <v>1000</v>
      </c>
    </row>
    <row r="178" spans="1:6" s="3" customFormat="1" ht="37.5">
      <c r="A178" s="47" t="s">
        <v>20</v>
      </c>
      <c r="B178" s="48" t="s">
        <v>80</v>
      </c>
      <c r="C178" s="48" t="s">
        <v>193</v>
      </c>
      <c r="D178" s="48" t="s">
        <v>21</v>
      </c>
      <c r="E178" s="90">
        <v>1000</v>
      </c>
      <c r="F178" s="129">
        <v>1000</v>
      </c>
    </row>
    <row r="179" spans="1:6" s="3" customFormat="1" ht="56.25">
      <c r="A179" s="47" t="s">
        <v>395</v>
      </c>
      <c r="B179" s="48" t="s">
        <v>80</v>
      </c>
      <c r="C179" s="48" t="s">
        <v>396</v>
      </c>
      <c r="D179" s="48" t="s">
        <v>8</v>
      </c>
      <c r="E179" s="92">
        <f>E180</f>
        <v>1050</v>
      </c>
      <c r="F179" s="92">
        <f>F180</f>
        <v>1050</v>
      </c>
    </row>
    <row r="180" spans="1:6" s="3" customFormat="1" ht="15">
      <c r="A180" s="47" t="s">
        <v>22</v>
      </c>
      <c r="B180" s="48" t="s">
        <v>80</v>
      </c>
      <c r="C180" s="48" t="s">
        <v>396</v>
      </c>
      <c r="D180" s="48" t="s">
        <v>23</v>
      </c>
      <c r="E180" s="92">
        <f>E181</f>
        <v>1050</v>
      </c>
      <c r="F180" s="92">
        <f>F181</f>
        <v>1050</v>
      </c>
    </row>
    <row r="181" spans="1:6" s="3" customFormat="1" ht="56.25">
      <c r="A181" s="47" t="s">
        <v>65</v>
      </c>
      <c r="B181" s="48" t="s">
        <v>80</v>
      </c>
      <c r="C181" s="48" t="s">
        <v>396</v>
      </c>
      <c r="D181" s="48" t="s">
        <v>66</v>
      </c>
      <c r="E181" s="92">
        <v>1050</v>
      </c>
      <c r="F181" s="92">
        <v>1050</v>
      </c>
    </row>
    <row r="182" spans="1:6" s="3" customFormat="1" ht="15">
      <c r="A182" s="47" t="s">
        <v>82</v>
      </c>
      <c r="B182" s="48" t="s">
        <v>83</v>
      </c>
      <c r="C182" s="48" t="s">
        <v>163</v>
      </c>
      <c r="D182" s="48" t="s">
        <v>8</v>
      </c>
      <c r="E182" s="90">
        <f aca="true" t="shared" si="12" ref="E182:F185">E183</f>
        <v>250</v>
      </c>
      <c r="F182" s="90">
        <f t="shared" si="12"/>
        <v>250</v>
      </c>
    </row>
    <row r="183" spans="1:6" s="3" customFormat="1" ht="58.5" customHeight="1">
      <c r="A183" s="47" t="s">
        <v>382</v>
      </c>
      <c r="B183" s="48" t="s">
        <v>83</v>
      </c>
      <c r="C183" s="48" t="s">
        <v>187</v>
      </c>
      <c r="D183" s="48" t="s">
        <v>8</v>
      </c>
      <c r="E183" s="90">
        <f t="shared" si="12"/>
        <v>250</v>
      </c>
      <c r="F183" s="90">
        <f t="shared" si="12"/>
        <v>250</v>
      </c>
    </row>
    <row r="184" spans="1:6" s="3" customFormat="1" ht="93.75">
      <c r="A184" s="55" t="s">
        <v>298</v>
      </c>
      <c r="B184" s="48" t="s">
        <v>83</v>
      </c>
      <c r="C184" s="48" t="s">
        <v>194</v>
      </c>
      <c r="D184" s="48" t="s">
        <v>8</v>
      </c>
      <c r="E184" s="90">
        <f t="shared" si="12"/>
        <v>250</v>
      </c>
      <c r="F184" s="90">
        <f t="shared" si="12"/>
        <v>250</v>
      </c>
    </row>
    <row r="185" spans="1:6" s="3" customFormat="1" ht="37.5">
      <c r="A185" s="47" t="s">
        <v>18</v>
      </c>
      <c r="B185" s="48" t="s">
        <v>83</v>
      </c>
      <c r="C185" s="48" t="s">
        <v>194</v>
      </c>
      <c r="D185" s="48" t="s">
        <v>19</v>
      </c>
      <c r="E185" s="90">
        <f t="shared" si="12"/>
        <v>250</v>
      </c>
      <c r="F185" s="90">
        <f t="shared" si="12"/>
        <v>250</v>
      </c>
    </row>
    <row r="186" spans="1:6" s="3" customFormat="1" ht="37.5">
      <c r="A186" s="47" t="s">
        <v>20</v>
      </c>
      <c r="B186" s="48" t="s">
        <v>83</v>
      </c>
      <c r="C186" s="48" t="s">
        <v>194</v>
      </c>
      <c r="D186" s="48" t="s">
        <v>21</v>
      </c>
      <c r="E186" s="90">
        <v>250</v>
      </c>
      <c r="F186" s="129">
        <v>250</v>
      </c>
    </row>
    <row r="187" spans="1:6" s="3" customFormat="1" ht="15">
      <c r="A187" s="45" t="s">
        <v>85</v>
      </c>
      <c r="B187" s="46" t="s">
        <v>86</v>
      </c>
      <c r="C187" s="46" t="s">
        <v>163</v>
      </c>
      <c r="D187" s="46" t="s">
        <v>8</v>
      </c>
      <c r="E187" s="89">
        <f>E188</f>
        <v>175</v>
      </c>
      <c r="F187" s="89">
        <f>F188</f>
        <v>175</v>
      </c>
    </row>
    <row r="188" spans="1:6" ht="15" outlineLevel="1">
      <c r="A188" s="47" t="s">
        <v>87</v>
      </c>
      <c r="B188" s="48" t="s">
        <v>88</v>
      </c>
      <c r="C188" s="48" t="s">
        <v>163</v>
      </c>
      <c r="D188" s="48" t="s">
        <v>8</v>
      </c>
      <c r="E188" s="90">
        <f>E189</f>
        <v>175</v>
      </c>
      <c r="F188" s="90">
        <f>F189</f>
        <v>175</v>
      </c>
    </row>
    <row r="189" spans="1:6" ht="39" customHeight="1" outlineLevel="2">
      <c r="A189" s="47" t="s">
        <v>425</v>
      </c>
      <c r="B189" s="48" t="s">
        <v>88</v>
      </c>
      <c r="C189" s="48" t="s">
        <v>195</v>
      </c>
      <c r="D189" s="48" t="s">
        <v>8</v>
      </c>
      <c r="E189" s="90">
        <f>E194+E197+E190</f>
        <v>175</v>
      </c>
      <c r="F189" s="90">
        <f>F194+F197+F190</f>
        <v>175</v>
      </c>
    </row>
    <row r="190" spans="1:6" ht="55.5" customHeight="1" outlineLevel="2">
      <c r="A190" s="47" t="s">
        <v>553</v>
      </c>
      <c r="B190" s="48" t="s">
        <v>88</v>
      </c>
      <c r="C190" s="48" t="s">
        <v>364</v>
      </c>
      <c r="D190" s="48" t="s">
        <v>8</v>
      </c>
      <c r="E190" s="90">
        <f aca="true" t="shared" si="13" ref="E190:F192">E191</f>
        <v>100</v>
      </c>
      <c r="F190" s="90">
        <f t="shared" si="13"/>
        <v>100</v>
      </c>
    </row>
    <row r="191" spans="1:6" ht="37.5" outlineLevel="2">
      <c r="A191" s="47" t="s">
        <v>365</v>
      </c>
      <c r="B191" s="48" t="s">
        <v>88</v>
      </c>
      <c r="C191" s="48" t="s">
        <v>366</v>
      </c>
      <c r="D191" s="48" t="s">
        <v>8</v>
      </c>
      <c r="E191" s="90">
        <f t="shared" si="13"/>
        <v>100</v>
      </c>
      <c r="F191" s="90">
        <f t="shared" si="13"/>
        <v>100</v>
      </c>
    </row>
    <row r="192" spans="1:6" ht="37.5" outlineLevel="2">
      <c r="A192" s="47" t="s">
        <v>18</v>
      </c>
      <c r="B192" s="48" t="s">
        <v>88</v>
      </c>
      <c r="C192" s="48" t="s">
        <v>366</v>
      </c>
      <c r="D192" s="48" t="s">
        <v>19</v>
      </c>
      <c r="E192" s="90">
        <f t="shared" si="13"/>
        <v>100</v>
      </c>
      <c r="F192" s="90">
        <f t="shared" si="13"/>
        <v>100</v>
      </c>
    </row>
    <row r="193" spans="1:6" ht="37.5" outlineLevel="2">
      <c r="A193" s="47" t="s">
        <v>20</v>
      </c>
      <c r="B193" s="48" t="s">
        <v>88</v>
      </c>
      <c r="C193" s="48" t="s">
        <v>366</v>
      </c>
      <c r="D193" s="48" t="s">
        <v>21</v>
      </c>
      <c r="E193" s="90">
        <v>100</v>
      </c>
      <c r="F193" s="90">
        <v>100</v>
      </c>
    </row>
    <row r="194" spans="1:6" ht="37.5" outlineLevel="4">
      <c r="A194" s="47" t="s">
        <v>90</v>
      </c>
      <c r="B194" s="48" t="s">
        <v>88</v>
      </c>
      <c r="C194" s="48" t="s">
        <v>196</v>
      </c>
      <c r="D194" s="48" t="s">
        <v>8</v>
      </c>
      <c r="E194" s="90">
        <f>E195</f>
        <v>45</v>
      </c>
      <c r="F194" s="90">
        <f>F195</f>
        <v>45</v>
      </c>
    </row>
    <row r="195" spans="1:6" ht="37.5" outlineLevel="5">
      <c r="A195" s="47" t="s">
        <v>18</v>
      </c>
      <c r="B195" s="48" t="s">
        <v>88</v>
      </c>
      <c r="C195" s="48" t="s">
        <v>196</v>
      </c>
      <c r="D195" s="48" t="s">
        <v>19</v>
      </c>
      <c r="E195" s="90">
        <f>E196</f>
        <v>45</v>
      </c>
      <c r="F195" s="90">
        <f>F196</f>
        <v>45</v>
      </c>
    </row>
    <row r="196" spans="1:6" ht="37.5" outlineLevel="6">
      <c r="A196" s="47" t="s">
        <v>20</v>
      </c>
      <c r="B196" s="48" t="s">
        <v>88</v>
      </c>
      <c r="C196" s="48" t="s">
        <v>196</v>
      </c>
      <c r="D196" s="48" t="s">
        <v>21</v>
      </c>
      <c r="E196" s="90">
        <v>45</v>
      </c>
      <c r="F196" s="129">
        <v>45</v>
      </c>
    </row>
    <row r="197" spans="1:6" ht="15" outlineLevel="4">
      <c r="A197" s="47" t="s">
        <v>89</v>
      </c>
      <c r="B197" s="48" t="s">
        <v>88</v>
      </c>
      <c r="C197" s="48" t="s">
        <v>367</v>
      </c>
      <c r="D197" s="48" t="s">
        <v>8</v>
      </c>
      <c r="E197" s="90">
        <f>E198</f>
        <v>30</v>
      </c>
      <c r="F197" s="90">
        <f>F198</f>
        <v>30</v>
      </c>
    </row>
    <row r="198" spans="1:6" ht="37.5" outlineLevel="5">
      <c r="A198" s="47" t="s">
        <v>18</v>
      </c>
      <c r="B198" s="48" t="s">
        <v>88</v>
      </c>
      <c r="C198" s="48" t="s">
        <v>367</v>
      </c>
      <c r="D198" s="48" t="s">
        <v>19</v>
      </c>
      <c r="E198" s="90">
        <f>E199</f>
        <v>30</v>
      </c>
      <c r="F198" s="90">
        <f>F199</f>
        <v>30</v>
      </c>
    </row>
    <row r="199" spans="1:6" ht="37.5" outlineLevel="6">
      <c r="A199" s="47" t="s">
        <v>20</v>
      </c>
      <c r="B199" s="48" t="s">
        <v>88</v>
      </c>
      <c r="C199" s="48" t="s">
        <v>367</v>
      </c>
      <c r="D199" s="48" t="s">
        <v>21</v>
      </c>
      <c r="E199" s="90">
        <v>30</v>
      </c>
      <c r="F199" s="129">
        <v>30</v>
      </c>
    </row>
    <row r="200" spans="1:6" s="3" customFormat="1" ht="15">
      <c r="A200" s="45" t="s">
        <v>91</v>
      </c>
      <c r="B200" s="46" t="s">
        <v>92</v>
      </c>
      <c r="C200" s="46" t="s">
        <v>163</v>
      </c>
      <c r="D200" s="46" t="s">
        <v>8</v>
      </c>
      <c r="E200" s="89">
        <f>E201+E213+E241+E255+E228</f>
        <v>367763.3</v>
      </c>
      <c r="F200" s="89">
        <f>F201+F213+F241+F255+F228</f>
        <v>367763.3</v>
      </c>
    </row>
    <row r="201" spans="1:6" ht="15" outlineLevel="1">
      <c r="A201" s="47" t="s">
        <v>141</v>
      </c>
      <c r="B201" s="48" t="s">
        <v>142</v>
      </c>
      <c r="C201" s="48" t="s">
        <v>163</v>
      </c>
      <c r="D201" s="48" t="s">
        <v>8</v>
      </c>
      <c r="E201" s="90">
        <f>E202</f>
        <v>80138.4</v>
      </c>
      <c r="F201" s="90">
        <f>F202</f>
        <v>80138.4</v>
      </c>
    </row>
    <row r="202" spans="1:6" ht="36" customHeight="1" outlineLevel="2">
      <c r="A202" s="47" t="s">
        <v>427</v>
      </c>
      <c r="B202" s="48" t="s">
        <v>142</v>
      </c>
      <c r="C202" s="48" t="s">
        <v>199</v>
      </c>
      <c r="D202" s="48" t="s">
        <v>8</v>
      </c>
      <c r="E202" s="90">
        <f>E203</f>
        <v>80138.4</v>
      </c>
      <c r="F202" s="90">
        <f>F203</f>
        <v>80138.4</v>
      </c>
    </row>
    <row r="203" spans="1:6" ht="37.5" outlineLevel="3">
      <c r="A203" s="47" t="s">
        <v>389</v>
      </c>
      <c r="B203" s="48" t="s">
        <v>142</v>
      </c>
      <c r="C203" s="48" t="s">
        <v>200</v>
      </c>
      <c r="D203" s="48" t="s">
        <v>8</v>
      </c>
      <c r="E203" s="90">
        <f>+E210+E204+E207</f>
        <v>80138.4</v>
      </c>
      <c r="F203" s="90">
        <f>+F210+F204+F207</f>
        <v>80138.4</v>
      </c>
    </row>
    <row r="204" spans="1:6" ht="56.25" outlineLevel="4">
      <c r="A204" s="47" t="s">
        <v>144</v>
      </c>
      <c r="B204" s="48" t="s">
        <v>142</v>
      </c>
      <c r="C204" s="48" t="s">
        <v>210</v>
      </c>
      <c r="D204" s="48" t="s">
        <v>8</v>
      </c>
      <c r="E204" s="90">
        <f>E205</f>
        <v>31168.7</v>
      </c>
      <c r="F204" s="90">
        <f>F205</f>
        <v>31168.7</v>
      </c>
    </row>
    <row r="205" spans="1:6" ht="37.5" outlineLevel="5">
      <c r="A205" s="47" t="s">
        <v>53</v>
      </c>
      <c r="B205" s="48" t="s">
        <v>142</v>
      </c>
      <c r="C205" s="48" t="s">
        <v>210</v>
      </c>
      <c r="D205" s="48" t="s">
        <v>54</v>
      </c>
      <c r="E205" s="90">
        <f>E206</f>
        <v>31168.7</v>
      </c>
      <c r="F205" s="90">
        <f>F206</f>
        <v>31168.7</v>
      </c>
    </row>
    <row r="206" spans="1:6" ht="15" outlineLevel="6">
      <c r="A206" s="47" t="s">
        <v>96</v>
      </c>
      <c r="B206" s="48" t="s">
        <v>142</v>
      </c>
      <c r="C206" s="48" t="s">
        <v>210</v>
      </c>
      <c r="D206" s="48" t="s">
        <v>97</v>
      </c>
      <c r="E206" s="90">
        <v>31168.7</v>
      </c>
      <c r="F206" s="129">
        <v>31168.7</v>
      </c>
    </row>
    <row r="207" spans="1:6" ht="112.5" customHeight="1" outlineLevel="4">
      <c r="A207" s="21" t="s">
        <v>527</v>
      </c>
      <c r="B207" s="48" t="s">
        <v>142</v>
      </c>
      <c r="C207" s="48" t="s">
        <v>211</v>
      </c>
      <c r="D207" s="48" t="s">
        <v>8</v>
      </c>
      <c r="E207" s="90">
        <f>E208</f>
        <v>48841</v>
      </c>
      <c r="F207" s="90">
        <f>F208</f>
        <v>48841</v>
      </c>
    </row>
    <row r="208" spans="1:6" ht="37.5" outlineLevel="5">
      <c r="A208" s="47" t="s">
        <v>53</v>
      </c>
      <c r="B208" s="48" t="s">
        <v>142</v>
      </c>
      <c r="C208" s="48" t="s">
        <v>211</v>
      </c>
      <c r="D208" s="48" t="s">
        <v>54</v>
      </c>
      <c r="E208" s="90">
        <f>E209</f>
        <v>48841</v>
      </c>
      <c r="F208" s="90">
        <f>F209</f>
        <v>48841</v>
      </c>
    </row>
    <row r="209" spans="1:6" ht="15" outlineLevel="6">
      <c r="A209" s="47" t="s">
        <v>96</v>
      </c>
      <c r="B209" s="48" t="s">
        <v>142</v>
      </c>
      <c r="C209" s="48" t="s">
        <v>211</v>
      </c>
      <c r="D209" s="48" t="s">
        <v>97</v>
      </c>
      <c r="E209" s="90">
        <v>48841</v>
      </c>
      <c r="F209" s="129">
        <v>48841</v>
      </c>
    </row>
    <row r="210" spans="1:6" ht="15" outlineLevel="6">
      <c r="A210" s="47" t="s">
        <v>143</v>
      </c>
      <c r="B210" s="48" t="s">
        <v>142</v>
      </c>
      <c r="C210" s="48" t="s">
        <v>209</v>
      </c>
      <c r="D210" s="48" t="s">
        <v>8</v>
      </c>
      <c r="E210" s="90">
        <f>E211</f>
        <v>128.7</v>
      </c>
      <c r="F210" s="90">
        <f>F211</f>
        <v>128.7</v>
      </c>
    </row>
    <row r="211" spans="1:6" ht="37.5" outlineLevel="6">
      <c r="A211" s="47" t="s">
        <v>53</v>
      </c>
      <c r="B211" s="48" t="s">
        <v>142</v>
      </c>
      <c r="C211" s="48" t="s">
        <v>209</v>
      </c>
      <c r="D211" s="48" t="s">
        <v>54</v>
      </c>
      <c r="E211" s="90">
        <f>E212</f>
        <v>128.7</v>
      </c>
      <c r="F211" s="90">
        <f>F212</f>
        <v>128.7</v>
      </c>
    </row>
    <row r="212" spans="1:6" ht="15" outlineLevel="6">
      <c r="A212" s="47" t="s">
        <v>96</v>
      </c>
      <c r="B212" s="48" t="s">
        <v>142</v>
      </c>
      <c r="C212" s="48" t="s">
        <v>209</v>
      </c>
      <c r="D212" s="48" t="s">
        <v>97</v>
      </c>
      <c r="E212" s="90">
        <v>128.7</v>
      </c>
      <c r="F212" s="129">
        <v>128.7</v>
      </c>
    </row>
    <row r="213" spans="1:6" ht="15" outlineLevel="1">
      <c r="A213" s="47" t="s">
        <v>93</v>
      </c>
      <c r="B213" s="48" t="s">
        <v>94</v>
      </c>
      <c r="C213" s="48" t="s">
        <v>163</v>
      </c>
      <c r="D213" s="48" t="s">
        <v>8</v>
      </c>
      <c r="E213" s="90">
        <f>E214</f>
        <v>238611.65</v>
      </c>
      <c r="F213" s="90">
        <f>F214</f>
        <v>238611.65</v>
      </c>
    </row>
    <row r="214" spans="1:6" ht="37.5" customHeight="1" outlineLevel="2">
      <c r="A214" s="47" t="s">
        <v>427</v>
      </c>
      <c r="B214" s="48" t="s">
        <v>94</v>
      </c>
      <c r="C214" s="48" t="s">
        <v>199</v>
      </c>
      <c r="D214" s="48" t="s">
        <v>8</v>
      </c>
      <c r="E214" s="90">
        <f>E215</f>
        <v>238611.65</v>
      </c>
      <c r="F214" s="90">
        <f>F215</f>
        <v>238611.65</v>
      </c>
    </row>
    <row r="215" spans="1:6" ht="41.25" customHeight="1" outlineLevel="3">
      <c r="A215" s="47" t="s">
        <v>428</v>
      </c>
      <c r="B215" s="48" t="s">
        <v>94</v>
      </c>
      <c r="C215" s="48" t="s">
        <v>212</v>
      </c>
      <c r="D215" s="48" t="s">
        <v>8</v>
      </c>
      <c r="E215" s="90">
        <f>+E219+E225+E222+E216</f>
        <v>238611.65</v>
      </c>
      <c r="F215" s="90">
        <f>+F219+F225+F222+F216</f>
        <v>238611.65</v>
      </c>
    </row>
    <row r="216" spans="1:6" ht="37.5" outlineLevel="6">
      <c r="A216" s="58" t="s">
        <v>145</v>
      </c>
      <c r="B216" s="48" t="s">
        <v>94</v>
      </c>
      <c r="C216" s="48" t="s">
        <v>213</v>
      </c>
      <c r="D216" s="48" t="s">
        <v>8</v>
      </c>
      <c r="E216" s="90">
        <f>E217</f>
        <v>663.4</v>
      </c>
      <c r="F216" s="90">
        <f>F217</f>
        <v>663.4</v>
      </c>
    </row>
    <row r="217" spans="1:6" ht="37.5" outlineLevel="6">
      <c r="A217" s="47" t="s">
        <v>53</v>
      </c>
      <c r="B217" s="48" t="s">
        <v>94</v>
      </c>
      <c r="C217" s="48" t="s">
        <v>213</v>
      </c>
      <c r="D217" s="48" t="s">
        <v>54</v>
      </c>
      <c r="E217" s="90">
        <f>E218</f>
        <v>663.4</v>
      </c>
      <c r="F217" s="90">
        <f>F218</f>
        <v>663.4</v>
      </c>
    </row>
    <row r="218" spans="1:6" ht="15" outlineLevel="6">
      <c r="A218" s="47" t="s">
        <v>96</v>
      </c>
      <c r="B218" s="48" t="s">
        <v>94</v>
      </c>
      <c r="C218" s="48" t="s">
        <v>213</v>
      </c>
      <c r="D218" s="48" t="s">
        <v>97</v>
      </c>
      <c r="E218" s="90">
        <v>663.4</v>
      </c>
      <c r="F218" s="129">
        <v>663.4</v>
      </c>
    </row>
    <row r="219" spans="1:6" ht="56.25" outlineLevel="4">
      <c r="A219" s="47" t="s">
        <v>146</v>
      </c>
      <c r="B219" s="48" t="s">
        <v>94</v>
      </c>
      <c r="C219" s="48" t="s">
        <v>214</v>
      </c>
      <c r="D219" s="48" t="s">
        <v>8</v>
      </c>
      <c r="E219" s="90">
        <f>E220</f>
        <v>52070.25</v>
      </c>
      <c r="F219" s="90">
        <f>F220</f>
        <v>52070.25</v>
      </c>
    </row>
    <row r="220" spans="1:6" ht="37.5" outlineLevel="5">
      <c r="A220" s="47" t="s">
        <v>53</v>
      </c>
      <c r="B220" s="48" t="s">
        <v>94</v>
      </c>
      <c r="C220" s="48" t="s">
        <v>214</v>
      </c>
      <c r="D220" s="48" t="s">
        <v>54</v>
      </c>
      <c r="E220" s="90">
        <f>E221</f>
        <v>52070.25</v>
      </c>
      <c r="F220" s="90">
        <f>F221</f>
        <v>52070.25</v>
      </c>
    </row>
    <row r="221" spans="1:6" ht="15" outlineLevel="6">
      <c r="A221" s="47" t="s">
        <v>96</v>
      </c>
      <c r="B221" s="48" t="s">
        <v>94</v>
      </c>
      <c r="C221" s="48" t="s">
        <v>214</v>
      </c>
      <c r="D221" s="48" t="s">
        <v>97</v>
      </c>
      <c r="E221" s="90">
        <v>52070.25</v>
      </c>
      <c r="F221" s="129">
        <v>52070.25</v>
      </c>
    </row>
    <row r="222" spans="1:6" ht="150" customHeight="1" outlineLevel="4">
      <c r="A222" s="21" t="s">
        <v>521</v>
      </c>
      <c r="B222" s="48" t="s">
        <v>94</v>
      </c>
      <c r="C222" s="48" t="s">
        <v>216</v>
      </c>
      <c r="D222" s="48" t="s">
        <v>8</v>
      </c>
      <c r="E222" s="90">
        <f>E223</f>
        <v>182561</v>
      </c>
      <c r="F222" s="90">
        <f>F223</f>
        <v>182561</v>
      </c>
    </row>
    <row r="223" spans="1:6" ht="37.5" outlineLevel="5">
      <c r="A223" s="47" t="s">
        <v>53</v>
      </c>
      <c r="B223" s="48" t="s">
        <v>94</v>
      </c>
      <c r="C223" s="48" t="s">
        <v>216</v>
      </c>
      <c r="D223" s="48" t="s">
        <v>54</v>
      </c>
      <c r="E223" s="90">
        <f>E224</f>
        <v>182561</v>
      </c>
      <c r="F223" s="90">
        <f>F224</f>
        <v>182561</v>
      </c>
    </row>
    <row r="224" spans="1:6" ht="15" outlineLevel="6">
      <c r="A224" s="47" t="s">
        <v>96</v>
      </c>
      <c r="B224" s="48" t="s">
        <v>94</v>
      </c>
      <c r="C224" s="48" t="s">
        <v>216</v>
      </c>
      <c r="D224" s="48" t="s">
        <v>97</v>
      </c>
      <c r="E224" s="90">
        <v>182561</v>
      </c>
      <c r="F224" s="129">
        <v>182561</v>
      </c>
    </row>
    <row r="225" spans="1:6" ht="131.25" outlineLevel="4">
      <c r="A225" s="21" t="s">
        <v>543</v>
      </c>
      <c r="B225" s="48" t="s">
        <v>94</v>
      </c>
      <c r="C225" s="48" t="s">
        <v>215</v>
      </c>
      <c r="D225" s="48" t="s">
        <v>8</v>
      </c>
      <c r="E225" s="90">
        <f>E226</f>
        <v>3317</v>
      </c>
      <c r="F225" s="90">
        <f>F226</f>
        <v>3317</v>
      </c>
    </row>
    <row r="226" spans="1:6" ht="37.5" outlineLevel="5">
      <c r="A226" s="47" t="s">
        <v>53</v>
      </c>
      <c r="B226" s="48" t="s">
        <v>94</v>
      </c>
      <c r="C226" s="48" t="s">
        <v>215</v>
      </c>
      <c r="D226" s="48" t="s">
        <v>54</v>
      </c>
      <c r="E226" s="90">
        <f>E227</f>
        <v>3317</v>
      </c>
      <c r="F226" s="90">
        <f>F227</f>
        <v>3317</v>
      </c>
    </row>
    <row r="227" spans="1:6" ht="15" outlineLevel="6">
      <c r="A227" s="47" t="s">
        <v>96</v>
      </c>
      <c r="B227" s="48" t="s">
        <v>94</v>
      </c>
      <c r="C227" s="48" t="s">
        <v>215</v>
      </c>
      <c r="D227" s="48" t="s">
        <v>97</v>
      </c>
      <c r="E227" s="90">
        <v>3317</v>
      </c>
      <c r="F227" s="129">
        <v>3317</v>
      </c>
    </row>
    <row r="228" spans="1:6" ht="15" outlineLevel="6">
      <c r="A228" s="47" t="s">
        <v>418</v>
      </c>
      <c r="B228" s="48" t="s">
        <v>417</v>
      </c>
      <c r="C228" s="48" t="s">
        <v>163</v>
      </c>
      <c r="D228" s="48" t="s">
        <v>8</v>
      </c>
      <c r="E228" s="90">
        <f>E229+E237</f>
        <v>29991.35</v>
      </c>
      <c r="F228" s="90">
        <f>F229+F237</f>
        <v>29991.35</v>
      </c>
    </row>
    <row r="229" spans="1:6" ht="37.5" customHeight="1" outlineLevel="6">
      <c r="A229" s="47" t="s">
        <v>429</v>
      </c>
      <c r="B229" s="48" t="s">
        <v>417</v>
      </c>
      <c r="C229" s="48" t="s">
        <v>199</v>
      </c>
      <c r="D229" s="48" t="s">
        <v>8</v>
      </c>
      <c r="E229" s="90">
        <f>E230</f>
        <v>17839.75</v>
      </c>
      <c r="F229" s="90">
        <f>F230</f>
        <v>17839.75</v>
      </c>
    </row>
    <row r="230" spans="1:6" ht="56.25" outlineLevel="3">
      <c r="A230" s="47" t="s">
        <v>376</v>
      </c>
      <c r="B230" s="48" t="s">
        <v>417</v>
      </c>
      <c r="C230" s="48" t="s">
        <v>217</v>
      </c>
      <c r="D230" s="48" t="s">
        <v>8</v>
      </c>
      <c r="E230" s="90">
        <f>E234+E231</f>
        <v>17839.75</v>
      </c>
      <c r="F230" s="90">
        <f>F234+F231</f>
        <v>17839.75</v>
      </c>
    </row>
    <row r="231" spans="1:6" ht="56.25" outlineLevel="4">
      <c r="A231" s="47" t="s">
        <v>147</v>
      </c>
      <c r="B231" s="48" t="s">
        <v>417</v>
      </c>
      <c r="C231" s="48" t="s">
        <v>219</v>
      </c>
      <c r="D231" s="48" t="s">
        <v>8</v>
      </c>
      <c r="E231" s="90">
        <f>E232</f>
        <v>17769.45</v>
      </c>
      <c r="F231" s="90">
        <f>F232</f>
        <v>17769.45</v>
      </c>
    </row>
    <row r="232" spans="1:6" ht="37.5" outlineLevel="5">
      <c r="A232" s="47" t="s">
        <v>53</v>
      </c>
      <c r="B232" s="48" t="s">
        <v>417</v>
      </c>
      <c r="C232" s="48" t="s">
        <v>219</v>
      </c>
      <c r="D232" s="48" t="s">
        <v>54</v>
      </c>
      <c r="E232" s="90">
        <f>E233</f>
        <v>17769.45</v>
      </c>
      <c r="F232" s="90">
        <f>F233</f>
        <v>17769.45</v>
      </c>
    </row>
    <row r="233" spans="1:6" ht="15" outlineLevel="6">
      <c r="A233" s="47" t="s">
        <v>96</v>
      </c>
      <c r="B233" s="48" t="s">
        <v>417</v>
      </c>
      <c r="C233" s="48" t="s">
        <v>219</v>
      </c>
      <c r="D233" s="48" t="s">
        <v>97</v>
      </c>
      <c r="E233" s="90">
        <v>17769.45</v>
      </c>
      <c r="F233" s="129">
        <v>17769.45</v>
      </c>
    </row>
    <row r="234" spans="1:6" ht="15" outlineLevel="4">
      <c r="A234" s="47" t="s">
        <v>143</v>
      </c>
      <c r="B234" s="48" t="s">
        <v>417</v>
      </c>
      <c r="C234" s="48" t="s">
        <v>218</v>
      </c>
      <c r="D234" s="48" t="s">
        <v>8</v>
      </c>
      <c r="E234" s="90">
        <f>E235</f>
        <v>70.3</v>
      </c>
      <c r="F234" s="90">
        <f>F235</f>
        <v>70.3</v>
      </c>
    </row>
    <row r="235" spans="1:6" ht="37.5" outlineLevel="5">
      <c r="A235" s="47" t="s">
        <v>53</v>
      </c>
      <c r="B235" s="48" t="s">
        <v>417</v>
      </c>
      <c r="C235" s="48" t="s">
        <v>218</v>
      </c>
      <c r="D235" s="48" t="s">
        <v>54</v>
      </c>
      <c r="E235" s="90">
        <f>E236</f>
        <v>70.3</v>
      </c>
      <c r="F235" s="90">
        <f>F236</f>
        <v>70.3</v>
      </c>
    </row>
    <row r="236" spans="1:6" ht="15" outlineLevel="6">
      <c r="A236" s="47" t="s">
        <v>96</v>
      </c>
      <c r="B236" s="48" t="s">
        <v>417</v>
      </c>
      <c r="C236" s="48" t="s">
        <v>218</v>
      </c>
      <c r="D236" s="48" t="s">
        <v>97</v>
      </c>
      <c r="E236" s="90">
        <v>70.3</v>
      </c>
      <c r="F236" s="129">
        <v>70.3</v>
      </c>
    </row>
    <row r="237" spans="1:6" ht="37.5" customHeight="1" outlineLevel="2">
      <c r="A237" s="47" t="s">
        <v>426</v>
      </c>
      <c r="B237" s="48" t="s">
        <v>417</v>
      </c>
      <c r="C237" s="48" t="s">
        <v>197</v>
      </c>
      <c r="D237" s="48" t="s">
        <v>8</v>
      </c>
      <c r="E237" s="90">
        <f aca="true" t="shared" si="14" ref="E237:F239">E238</f>
        <v>12151.6</v>
      </c>
      <c r="F237" s="90">
        <f t="shared" si="14"/>
        <v>12151.6</v>
      </c>
    </row>
    <row r="238" spans="1:6" ht="56.25" outlineLevel="4">
      <c r="A238" s="47" t="s">
        <v>95</v>
      </c>
      <c r="B238" s="48" t="s">
        <v>417</v>
      </c>
      <c r="C238" s="48" t="s">
        <v>198</v>
      </c>
      <c r="D238" s="48" t="s">
        <v>8</v>
      </c>
      <c r="E238" s="90">
        <f t="shared" si="14"/>
        <v>12151.6</v>
      </c>
      <c r="F238" s="90">
        <f t="shared" si="14"/>
        <v>12151.6</v>
      </c>
    </row>
    <row r="239" spans="1:6" ht="37.5" outlineLevel="5">
      <c r="A239" s="47" t="s">
        <v>53</v>
      </c>
      <c r="B239" s="48" t="s">
        <v>417</v>
      </c>
      <c r="C239" s="48" t="s">
        <v>198</v>
      </c>
      <c r="D239" s="48" t="s">
        <v>54</v>
      </c>
      <c r="E239" s="90">
        <f t="shared" si="14"/>
        <v>12151.6</v>
      </c>
      <c r="F239" s="90">
        <f t="shared" si="14"/>
        <v>12151.6</v>
      </c>
    </row>
    <row r="240" spans="1:6" ht="15" outlineLevel="6">
      <c r="A240" s="47" t="s">
        <v>96</v>
      </c>
      <c r="B240" s="48" t="s">
        <v>417</v>
      </c>
      <c r="C240" s="48" t="s">
        <v>198</v>
      </c>
      <c r="D240" s="48" t="s">
        <v>97</v>
      </c>
      <c r="E240" s="90">
        <v>12151.6</v>
      </c>
      <c r="F240" s="129">
        <v>12151.6</v>
      </c>
    </row>
    <row r="241" spans="1:6" ht="15" outlineLevel="1">
      <c r="A241" s="47" t="s">
        <v>98</v>
      </c>
      <c r="B241" s="48" t="s">
        <v>99</v>
      </c>
      <c r="C241" s="48" t="s">
        <v>163</v>
      </c>
      <c r="D241" s="48" t="s">
        <v>8</v>
      </c>
      <c r="E241" s="90">
        <f>E242</f>
        <v>2866</v>
      </c>
      <c r="F241" s="90">
        <f>F242</f>
        <v>2866</v>
      </c>
    </row>
    <row r="242" spans="1:6" ht="36.75" customHeight="1" outlineLevel="2">
      <c r="A242" s="47" t="s">
        <v>427</v>
      </c>
      <c r="B242" s="48" t="s">
        <v>99</v>
      </c>
      <c r="C242" s="48" t="s">
        <v>199</v>
      </c>
      <c r="D242" s="48" t="s">
        <v>8</v>
      </c>
      <c r="E242" s="90">
        <f>E243+E252</f>
        <v>2866</v>
      </c>
      <c r="F242" s="90">
        <f>F243+F252</f>
        <v>2866</v>
      </c>
    </row>
    <row r="243" spans="1:6" ht="39.75" customHeight="1" outlineLevel="3">
      <c r="A243" s="47" t="s">
        <v>428</v>
      </c>
      <c r="B243" s="48" t="s">
        <v>99</v>
      </c>
      <c r="C243" s="48" t="s">
        <v>212</v>
      </c>
      <c r="D243" s="48" t="s">
        <v>8</v>
      </c>
      <c r="E243" s="90">
        <f>E247+E244</f>
        <v>2792</v>
      </c>
      <c r="F243" s="90">
        <f>F247+F244</f>
        <v>2792</v>
      </c>
    </row>
    <row r="244" spans="1:6" ht="37.5" outlineLevel="3">
      <c r="A244" s="47" t="s">
        <v>100</v>
      </c>
      <c r="B244" s="48" t="s">
        <v>99</v>
      </c>
      <c r="C244" s="48" t="s">
        <v>335</v>
      </c>
      <c r="D244" s="48" t="s">
        <v>8</v>
      </c>
      <c r="E244" s="90">
        <f>E245</f>
        <v>70</v>
      </c>
      <c r="F244" s="90">
        <f>F245</f>
        <v>70</v>
      </c>
    </row>
    <row r="245" spans="1:6" ht="37.5" outlineLevel="3">
      <c r="A245" s="47" t="s">
        <v>18</v>
      </c>
      <c r="B245" s="48" t="s">
        <v>99</v>
      </c>
      <c r="C245" s="48" t="s">
        <v>335</v>
      </c>
      <c r="D245" s="48" t="s">
        <v>19</v>
      </c>
      <c r="E245" s="90">
        <f>E246</f>
        <v>70</v>
      </c>
      <c r="F245" s="90">
        <f>F246</f>
        <v>70</v>
      </c>
    </row>
    <row r="246" spans="1:6" ht="37.5" outlineLevel="3">
      <c r="A246" s="47" t="s">
        <v>20</v>
      </c>
      <c r="B246" s="48" t="s">
        <v>99</v>
      </c>
      <c r="C246" s="48" t="s">
        <v>335</v>
      </c>
      <c r="D246" s="48" t="s">
        <v>21</v>
      </c>
      <c r="E246" s="90">
        <v>70</v>
      </c>
      <c r="F246" s="129">
        <v>70</v>
      </c>
    </row>
    <row r="247" spans="1:6" ht="116.25" customHeight="1" outlineLevel="4">
      <c r="A247" s="21" t="s">
        <v>528</v>
      </c>
      <c r="B247" s="48" t="s">
        <v>99</v>
      </c>
      <c r="C247" s="48" t="s">
        <v>220</v>
      </c>
      <c r="D247" s="48" t="s">
        <v>8</v>
      </c>
      <c r="E247" s="90">
        <f>E250+E248</f>
        <v>2722</v>
      </c>
      <c r="F247" s="90">
        <f>F250+F248</f>
        <v>2722</v>
      </c>
    </row>
    <row r="248" spans="1:6" ht="15" outlineLevel="6">
      <c r="A248" s="47" t="s">
        <v>113</v>
      </c>
      <c r="B248" s="48" t="s">
        <v>99</v>
      </c>
      <c r="C248" s="48" t="s">
        <v>220</v>
      </c>
      <c r="D248" s="48" t="s">
        <v>114</v>
      </c>
      <c r="E248" s="90">
        <f>E249</f>
        <v>300</v>
      </c>
      <c r="F248" s="90">
        <f>F249</f>
        <v>300</v>
      </c>
    </row>
    <row r="249" spans="1:6" ht="37.5" outlineLevel="6">
      <c r="A249" s="47" t="s">
        <v>120</v>
      </c>
      <c r="B249" s="48" t="s">
        <v>99</v>
      </c>
      <c r="C249" s="48" t="s">
        <v>220</v>
      </c>
      <c r="D249" s="48" t="s">
        <v>121</v>
      </c>
      <c r="E249" s="90">
        <v>300</v>
      </c>
      <c r="F249" s="129">
        <v>300</v>
      </c>
    </row>
    <row r="250" spans="1:6" ht="37.5" outlineLevel="5">
      <c r="A250" s="47" t="s">
        <v>53</v>
      </c>
      <c r="B250" s="48" t="s">
        <v>99</v>
      </c>
      <c r="C250" s="48" t="s">
        <v>220</v>
      </c>
      <c r="D250" s="48" t="s">
        <v>54</v>
      </c>
      <c r="E250" s="90">
        <f>E251</f>
        <v>2422</v>
      </c>
      <c r="F250" s="90">
        <f>F251</f>
        <v>2422</v>
      </c>
    </row>
    <row r="251" spans="1:6" ht="15" outlineLevel="6">
      <c r="A251" s="47" t="s">
        <v>96</v>
      </c>
      <c r="B251" s="48" t="s">
        <v>99</v>
      </c>
      <c r="C251" s="48" t="s">
        <v>220</v>
      </c>
      <c r="D251" s="48" t="s">
        <v>97</v>
      </c>
      <c r="E251" s="90">
        <v>2422</v>
      </c>
      <c r="F251" s="129">
        <v>2422</v>
      </c>
    </row>
    <row r="252" spans="1:6" ht="15" outlineLevel="4">
      <c r="A252" s="47" t="s">
        <v>101</v>
      </c>
      <c r="B252" s="48" t="s">
        <v>99</v>
      </c>
      <c r="C252" s="48" t="s">
        <v>221</v>
      </c>
      <c r="D252" s="48" t="s">
        <v>8</v>
      </c>
      <c r="E252" s="90">
        <f>E253</f>
        <v>74</v>
      </c>
      <c r="F252" s="90">
        <f>F253</f>
        <v>74</v>
      </c>
    </row>
    <row r="253" spans="1:6" ht="37.5" outlineLevel="5">
      <c r="A253" s="47" t="s">
        <v>18</v>
      </c>
      <c r="B253" s="48" t="s">
        <v>99</v>
      </c>
      <c r="C253" s="48" t="s">
        <v>221</v>
      </c>
      <c r="D253" s="48" t="s">
        <v>19</v>
      </c>
      <c r="E253" s="90">
        <f>E254</f>
        <v>74</v>
      </c>
      <c r="F253" s="90">
        <f>F254</f>
        <v>74</v>
      </c>
    </row>
    <row r="254" spans="1:6" ht="37.5" outlineLevel="6">
      <c r="A254" s="47" t="s">
        <v>20</v>
      </c>
      <c r="B254" s="48" t="s">
        <v>99</v>
      </c>
      <c r="C254" s="48" t="s">
        <v>221</v>
      </c>
      <c r="D254" s="48" t="s">
        <v>21</v>
      </c>
      <c r="E254" s="90">
        <v>74</v>
      </c>
      <c r="F254" s="129">
        <v>74</v>
      </c>
    </row>
    <row r="255" spans="1:6" ht="15" outlineLevel="1">
      <c r="A255" s="47" t="s">
        <v>148</v>
      </c>
      <c r="B255" s="48" t="s">
        <v>149</v>
      </c>
      <c r="C255" s="48" t="s">
        <v>163</v>
      </c>
      <c r="D255" s="48" t="s">
        <v>8</v>
      </c>
      <c r="E255" s="90">
        <f>E256</f>
        <v>16155.9</v>
      </c>
      <c r="F255" s="90">
        <f>F256</f>
        <v>16155.9</v>
      </c>
    </row>
    <row r="256" spans="1:6" ht="38.25" customHeight="1" outlineLevel="2">
      <c r="A256" s="47" t="s">
        <v>554</v>
      </c>
      <c r="B256" s="48" t="s">
        <v>149</v>
      </c>
      <c r="C256" s="48" t="s">
        <v>199</v>
      </c>
      <c r="D256" s="48" t="s">
        <v>8</v>
      </c>
      <c r="E256" s="90">
        <f>E257+E262+E269</f>
        <v>16155.9</v>
      </c>
      <c r="F256" s="90">
        <f>F257+F262+F269</f>
        <v>16155.9</v>
      </c>
    </row>
    <row r="257" spans="1:6" ht="56.25" outlineLevel="4">
      <c r="A257" s="47" t="s">
        <v>13</v>
      </c>
      <c r="B257" s="48" t="s">
        <v>149</v>
      </c>
      <c r="C257" s="48" t="s">
        <v>222</v>
      </c>
      <c r="D257" s="48" t="s">
        <v>8</v>
      </c>
      <c r="E257" s="90">
        <f>E258+E260</f>
        <v>2589.2000000000003</v>
      </c>
      <c r="F257" s="90">
        <f>F258+F260</f>
        <v>2589.2000000000003</v>
      </c>
    </row>
    <row r="258" spans="1:6" ht="93.75" outlineLevel="5">
      <c r="A258" s="47" t="s">
        <v>14</v>
      </c>
      <c r="B258" s="48" t="s">
        <v>149</v>
      </c>
      <c r="C258" s="48" t="s">
        <v>222</v>
      </c>
      <c r="D258" s="48" t="s">
        <v>15</v>
      </c>
      <c r="E258" s="90">
        <f>E259</f>
        <v>2547.4</v>
      </c>
      <c r="F258" s="90">
        <f>F259</f>
        <v>2547.4</v>
      </c>
    </row>
    <row r="259" spans="1:6" ht="37.5" outlineLevel="6">
      <c r="A259" s="47" t="s">
        <v>16</v>
      </c>
      <c r="B259" s="48" t="s">
        <v>149</v>
      </c>
      <c r="C259" s="48" t="s">
        <v>222</v>
      </c>
      <c r="D259" s="48" t="s">
        <v>17</v>
      </c>
      <c r="E259" s="90">
        <v>2547.4</v>
      </c>
      <c r="F259" s="129">
        <v>2547.4</v>
      </c>
    </row>
    <row r="260" spans="1:6" ht="37.5" outlineLevel="5">
      <c r="A260" s="47" t="s">
        <v>18</v>
      </c>
      <c r="B260" s="48" t="s">
        <v>149</v>
      </c>
      <c r="C260" s="48" t="s">
        <v>222</v>
      </c>
      <c r="D260" s="48" t="s">
        <v>19</v>
      </c>
      <c r="E260" s="90">
        <f>E261</f>
        <v>41.8</v>
      </c>
      <c r="F260" s="90">
        <f>F261</f>
        <v>41.8</v>
      </c>
    </row>
    <row r="261" spans="1:6" ht="37.5" outlineLevel="6">
      <c r="A261" s="47" t="s">
        <v>20</v>
      </c>
      <c r="B261" s="48" t="s">
        <v>149</v>
      </c>
      <c r="C261" s="48" t="s">
        <v>222</v>
      </c>
      <c r="D261" s="48" t="s">
        <v>21</v>
      </c>
      <c r="E261" s="90">
        <v>41.8</v>
      </c>
      <c r="F261" s="129">
        <v>41.8</v>
      </c>
    </row>
    <row r="262" spans="1:9" ht="37.5" outlineLevel="4">
      <c r="A262" s="47" t="s">
        <v>49</v>
      </c>
      <c r="B262" s="48" t="s">
        <v>149</v>
      </c>
      <c r="C262" s="48" t="s">
        <v>223</v>
      </c>
      <c r="D262" s="48" t="s">
        <v>8</v>
      </c>
      <c r="E262" s="90">
        <f>E263+E265+E267</f>
        <v>12078.4</v>
      </c>
      <c r="F262" s="90">
        <f>F263+F265+F267</f>
        <v>12078.4</v>
      </c>
      <c r="I262" s="1" t="s">
        <v>70</v>
      </c>
    </row>
    <row r="263" spans="1:6" ht="93.75" outlineLevel="5">
      <c r="A263" s="47" t="s">
        <v>14</v>
      </c>
      <c r="B263" s="48" t="s">
        <v>149</v>
      </c>
      <c r="C263" s="48" t="s">
        <v>223</v>
      </c>
      <c r="D263" s="48" t="s">
        <v>15</v>
      </c>
      <c r="E263" s="90">
        <f>E264</f>
        <v>9460.3</v>
      </c>
      <c r="F263" s="90">
        <f>F264</f>
        <v>9460.3</v>
      </c>
    </row>
    <row r="264" spans="1:6" ht="15" outlineLevel="6">
      <c r="A264" s="47" t="s">
        <v>50</v>
      </c>
      <c r="B264" s="48" t="s">
        <v>149</v>
      </c>
      <c r="C264" s="48" t="s">
        <v>223</v>
      </c>
      <c r="D264" s="48" t="s">
        <v>51</v>
      </c>
      <c r="E264" s="90">
        <v>9460.3</v>
      </c>
      <c r="F264" s="129">
        <v>9460.3</v>
      </c>
    </row>
    <row r="265" spans="1:6" ht="37.5" outlineLevel="5">
      <c r="A265" s="47" t="s">
        <v>18</v>
      </c>
      <c r="B265" s="48" t="s">
        <v>149</v>
      </c>
      <c r="C265" s="48" t="s">
        <v>223</v>
      </c>
      <c r="D265" s="48" t="s">
        <v>19</v>
      </c>
      <c r="E265" s="90">
        <f>E266</f>
        <v>2561.7</v>
      </c>
      <c r="F265" s="90">
        <f>F266</f>
        <v>2561.7</v>
      </c>
    </row>
    <row r="266" spans="1:6" ht="37.5" outlineLevel="6">
      <c r="A266" s="47" t="s">
        <v>20</v>
      </c>
      <c r="B266" s="48" t="s">
        <v>149</v>
      </c>
      <c r="C266" s="48" t="s">
        <v>223</v>
      </c>
      <c r="D266" s="48" t="s">
        <v>21</v>
      </c>
      <c r="E266" s="90">
        <v>2561.7</v>
      </c>
      <c r="F266" s="129">
        <v>2561.7</v>
      </c>
    </row>
    <row r="267" spans="1:6" ht="15" outlineLevel="5">
      <c r="A267" s="47" t="s">
        <v>22</v>
      </c>
      <c r="B267" s="48" t="s">
        <v>149</v>
      </c>
      <c r="C267" s="48" t="s">
        <v>223</v>
      </c>
      <c r="D267" s="48" t="s">
        <v>23</v>
      </c>
      <c r="E267" s="90">
        <f>E268</f>
        <v>56.4</v>
      </c>
      <c r="F267" s="90">
        <f>F268</f>
        <v>56.4</v>
      </c>
    </row>
    <row r="268" spans="1:6" ht="15" outlineLevel="6">
      <c r="A268" s="47" t="s">
        <v>24</v>
      </c>
      <c r="B268" s="48" t="s">
        <v>149</v>
      </c>
      <c r="C268" s="48" t="s">
        <v>223</v>
      </c>
      <c r="D268" s="48" t="s">
        <v>25</v>
      </c>
      <c r="E268" s="90">
        <v>56.4</v>
      </c>
      <c r="F268" s="129">
        <v>56.4</v>
      </c>
    </row>
    <row r="269" spans="1:6" ht="56.25" outlineLevel="6">
      <c r="A269" s="57" t="s">
        <v>52</v>
      </c>
      <c r="B269" s="48" t="s">
        <v>149</v>
      </c>
      <c r="C269" s="48" t="s">
        <v>224</v>
      </c>
      <c r="D269" s="48" t="s">
        <v>8</v>
      </c>
      <c r="E269" s="90">
        <f>E270</f>
        <v>1488.3</v>
      </c>
      <c r="F269" s="90">
        <f>F270</f>
        <v>1488.3</v>
      </c>
    </row>
    <row r="270" spans="1:6" ht="37.5" outlineLevel="6">
      <c r="A270" s="47" t="s">
        <v>53</v>
      </c>
      <c r="B270" s="48" t="s">
        <v>149</v>
      </c>
      <c r="C270" s="48" t="s">
        <v>224</v>
      </c>
      <c r="D270" s="48" t="s">
        <v>54</v>
      </c>
      <c r="E270" s="90">
        <f>E271</f>
        <v>1488.3</v>
      </c>
      <c r="F270" s="90">
        <f>F271</f>
        <v>1488.3</v>
      </c>
    </row>
    <row r="271" spans="1:6" ht="15" outlineLevel="6">
      <c r="A271" s="47" t="s">
        <v>55</v>
      </c>
      <c r="B271" s="48" t="s">
        <v>149</v>
      </c>
      <c r="C271" s="48" t="s">
        <v>224</v>
      </c>
      <c r="D271" s="48" t="s">
        <v>56</v>
      </c>
      <c r="E271" s="90">
        <v>1488.3</v>
      </c>
      <c r="F271" s="129">
        <v>1488.3</v>
      </c>
    </row>
    <row r="272" spans="1:6" s="3" customFormat="1" ht="15">
      <c r="A272" s="45" t="s">
        <v>102</v>
      </c>
      <c r="B272" s="46" t="s">
        <v>103</v>
      </c>
      <c r="C272" s="46" t="s">
        <v>163</v>
      </c>
      <c r="D272" s="46" t="s">
        <v>8</v>
      </c>
      <c r="E272" s="89">
        <f>E273</f>
        <v>6463.18</v>
      </c>
      <c r="F272" s="89">
        <f>F273</f>
        <v>6463.18</v>
      </c>
    </row>
    <row r="273" spans="1:6" ht="15" outlineLevel="1">
      <c r="A273" s="47" t="s">
        <v>104</v>
      </c>
      <c r="B273" s="48" t="s">
        <v>105</v>
      </c>
      <c r="C273" s="48" t="s">
        <v>163</v>
      </c>
      <c r="D273" s="48" t="s">
        <v>8</v>
      </c>
      <c r="E273" s="90">
        <f>E274</f>
        <v>6463.18</v>
      </c>
      <c r="F273" s="90">
        <f>F274</f>
        <v>6463.18</v>
      </c>
    </row>
    <row r="274" spans="1:6" ht="39" customHeight="1" outlineLevel="2">
      <c r="A274" s="47" t="s">
        <v>426</v>
      </c>
      <c r="B274" s="48" t="s">
        <v>105</v>
      </c>
      <c r="C274" s="48" t="s">
        <v>197</v>
      </c>
      <c r="D274" s="48" t="s">
        <v>8</v>
      </c>
      <c r="E274" s="90">
        <f>E278+E275</f>
        <v>6463.18</v>
      </c>
      <c r="F274" s="90">
        <f>F278+F275</f>
        <v>6463.18</v>
      </c>
    </row>
    <row r="275" spans="1:6" ht="56.25" outlineLevel="6">
      <c r="A275" s="57" t="s">
        <v>107</v>
      </c>
      <c r="B275" s="48" t="s">
        <v>105</v>
      </c>
      <c r="C275" s="48" t="s">
        <v>202</v>
      </c>
      <c r="D275" s="48" t="s">
        <v>8</v>
      </c>
      <c r="E275" s="90">
        <f>E276</f>
        <v>5832.18</v>
      </c>
      <c r="F275" s="90">
        <f>F276</f>
        <v>5832.18</v>
      </c>
    </row>
    <row r="276" spans="1:6" ht="37.5" outlineLevel="6">
      <c r="A276" s="47" t="s">
        <v>53</v>
      </c>
      <c r="B276" s="48" t="s">
        <v>105</v>
      </c>
      <c r="C276" s="48" t="s">
        <v>202</v>
      </c>
      <c r="D276" s="48" t="s">
        <v>54</v>
      </c>
      <c r="E276" s="90">
        <f>E277</f>
        <v>5832.18</v>
      </c>
      <c r="F276" s="90">
        <f>F277</f>
        <v>5832.18</v>
      </c>
    </row>
    <row r="277" spans="1:6" ht="15" outlineLevel="6">
      <c r="A277" s="47" t="s">
        <v>96</v>
      </c>
      <c r="B277" s="48" t="s">
        <v>105</v>
      </c>
      <c r="C277" s="48" t="s">
        <v>202</v>
      </c>
      <c r="D277" s="48" t="s">
        <v>97</v>
      </c>
      <c r="E277" s="90">
        <v>5832.18</v>
      </c>
      <c r="F277" s="129">
        <v>5832.18</v>
      </c>
    </row>
    <row r="278" spans="1:6" ht="15" outlineLevel="4">
      <c r="A278" s="47" t="s">
        <v>106</v>
      </c>
      <c r="B278" s="48" t="s">
        <v>105</v>
      </c>
      <c r="C278" s="48" t="s">
        <v>201</v>
      </c>
      <c r="D278" s="48" t="s">
        <v>8</v>
      </c>
      <c r="E278" s="90">
        <f>E279+E281</f>
        <v>631</v>
      </c>
      <c r="F278" s="90">
        <f>F279+F281</f>
        <v>631</v>
      </c>
    </row>
    <row r="279" spans="1:6" ht="37.5" outlineLevel="5">
      <c r="A279" s="47" t="s">
        <v>53</v>
      </c>
      <c r="B279" s="48" t="s">
        <v>105</v>
      </c>
      <c r="C279" s="48" t="s">
        <v>201</v>
      </c>
      <c r="D279" s="48" t="s">
        <v>54</v>
      </c>
      <c r="E279" s="90">
        <f>E280</f>
        <v>517</v>
      </c>
      <c r="F279" s="90">
        <f>F280</f>
        <v>517</v>
      </c>
    </row>
    <row r="280" spans="1:6" ht="15" outlineLevel="6">
      <c r="A280" s="47" t="s">
        <v>96</v>
      </c>
      <c r="B280" s="48" t="s">
        <v>105</v>
      </c>
      <c r="C280" s="48" t="s">
        <v>201</v>
      </c>
      <c r="D280" s="48" t="s">
        <v>97</v>
      </c>
      <c r="E280" s="90">
        <v>517</v>
      </c>
      <c r="F280" s="129">
        <v>517</v>
      </c>
    </row>
    <row r="281" spans="1:6" ht="37.5" outlineLevel="6">
      <c r="A281" s="47" t="s">
        <v>53</v>
      </c>
      <c r="B281" s="48" t="s">
        <v>105</v>
      </c>
      <c r="C281" s="48" t="s">
        <v>201</v>
      </c>
      <c r="D281" s="48" t="s">
        <v>54</v>
      </c>
      <c r="E281" s="90">
        <f>E282</f>
        <v>114</v>
      </c>
      <c r="F281" s="90">
        <f>F282</f>
        <v>114</v>
      </c>
    </row>
    <row r="282" spans="1:6" ht="56.25" customHeight="1" outlineLevel="6">
      <c r="A282" s="47" t="s">
        <v>540</v>
      </c>
      <c r="B282" s="48" t="s">
        <v>105</v>
      </c>
      <c r="C282" s="48" t="s">
        <v>201</v>
      </c>
      <c r="D282" s="48" t="s">
        <v>410</v>
      </c>
      <c r="E282" s="90">
        <v>114</v>
      </c>
      <c r="F282" s="129">
        <v>114</v>
      </c>
    </row>
    <row r="283" spans="1:6" s="3" customFormat="1" ht="15">
      <c r="A283" s="45" t="s">
        <v>108</v>
      </c>
      <c r="B283" s="46" t="s">
        <v>109</v>
      </c>
      <c r="C283" s="46" t="s">
        <v>163</v>
      </c>
      <c r="D283" s="46" t="s">
        <v>8</v>
      </c>
      <c r="E283" s="89">
        <f>E284+E299+E289</f>
        <v>6909.91</v>
      </c>
      <c r="F283" s="89">
        <f>F284+F299+F289</f>
        <v>6909.91</v>
      </c>
    </row>
    <row r="284" spans="1:6" ht="15" outlineLevel="1">
      <c r="A284" s="47" t="s">
        <v>110</v>
      </c>
      <c r="B284" s="48" t="s">
        <v>111</v>
      </c>
      <c r="C284" s="48" t="s">
        <v>163</v>
      </c>
      <c r="D284" s="48" t="s">
        <v>8</v>
      </c>
      <c r="E284" s="90">
        <f aca="true" t="shared" si="15" ref="E284:F287">E285</f>
        <v>3146.41</v>
      </c>
      <c r="F284" s="90">
        <f t="shared" si="15"/>
        <v>3146.41</v>
      </c>
    </row>
    <row r="285" spans="1:6" ht="15" outlineLevel="3">
      <c r="A285" s="47" t="s">
        <v>295</v>
      </c>
      <c r="B285" s="48" t="s">
        <v>111</v>
      </c>
      <c r="C285" s="48" t="s">
        <v>164</v>
      </c>
      <c r="D285" s="48" t="s">
        <v>8</v>
      </c>
      <c r="E285" s="90">
        <f t="shared" si="15"/>
        <v>3146.41</v>
      </c>
      <c r="F285" s="90">
        <f t="shared" si="15"/>
        <v>3146.41</v>
      </c>
    </row>
    <row r="286" spans="1:6" ht="15" outlineLevel="4">
      <c r="A286" s="47" t="s">
        <v>112</v>
      </c>
      <c r="B286" s="48" t="s">
        <v>111</v>
      </c>
      <c r="C286" s="48" t="s">
        <v>203</v>
      </c>
      <c r="D286" s="48" t="s">
        <v>8</v>
      </c>
      <c r="E286" s="90">
        <f t="shared" si="15"/>
        <v>3146.41</v>
      </c>
      <c r="F286" s="90">
        <f t="shared" si="15"/>
        <v>3146.41</v>
      </c>
    </row>
    <row r="287" spans="1:6" ht="15" outlineLevel="5">
      <c r="A287" s="47" t="s">
        <v>113</v>
      </c>
      <c r="B287" s="48" t="s">
        <v>111</v>
      </c>
      <c r="C287" s="48" t="s">
        <v>203</v>
      </c>
      <c r="D287" s="48" t="s">
        <v>114</v>
      </c>
      <c r="E287" s="90">
        <f t="shared" si="15"/>
        <v>3146.41</v>
      </c>
      <c r="F287" s="90">
        <f t="shared" si="15"/>
        <v>3146.41</v>
      </c>
    </row>
    <row r="288" spans="1:6" ht="37.5" outlineLevel="6">
      <c r="A288" s="47" t="s">
        <v>115</v>
      </c>
      <c r="B288" s="48" t="s">
        <v>111</v>
      </c>
      <c r="C288" s="48" t="s">
        <v>203</v>
      </c>
      <c r="D288" s="48" t="s">
        <v>116</v>
      </c>
      <c r="E288" s="90">
        <v>3146.41</v>
      </c>
      <c r="F288" s="129">
        <v>3146.41</v>
      </c>
    </row>
    <row r="289" spans="1:6" ht="15" outlineLevel="6">
      <c r="A289" s="47" t="s">
        <v>117</v>
      </c>
      <c r="B289" s="48" t="s">
        <v>118</v>
      </c>
      <c r="C289" s="48" t="s">
        <v>163</v>
      </c>
      <c r="D289" s="48" t="s">
        <v>8</v>
      </c>
      <c r="E289" s="90">
        <f>E290</f>
        <v>383.5</v>
      </c>
      <c r="F289" s="90">
        <f>F290</f>
        <v>383.5</v>
      </c>
    </row>
    <row r="290" spans="1:6" ht="56.25" outlineLevel="6">
      <c r="A290" s="47" t="s">
        <v>423</v>
      </c>
      <c r="B290" s="48" t="s">
        <v>118</v>
      </c>
      <c r="C290" s="48" t="s">
        <v>170</v>
      </c>
      <c r="D290" s="48" t="s">
        <v>8</v>
      </c>
      <c r="E290" s="90">
        <f>E291+E295</f>
        <v>383.5</v>
      </c>
      <c r="F290" s="90">
        <f>F291+F295</f>
        <v>383.5</v>
      </c>
    </row>
    <row r="291" spans="1:6" ht="37.5" outlineLevel="6">
      <c r="A291" s="47" t="s">
        <v>388</v>
      </c>
      <c r="B291" s="48" t="s">
        <v>118</v>
      </c>
      <c r="C291" s="48" t="s">
        <v>204</v>
      </c>
      <c r="D291" s="48" t="s">
        <v>8</v>
      </c>
      <c r="E291" s="90">
        <f aca="true" t="shared" si="16" ref="E291:F293">E292</f>
        <v>210</v>
      </c>
      <c r="F291" s="90">
        <f t="shared" si="16"/>
        <v>210</v>
      </c>
    </row>
    <row r="292" spans="1:6" ht="37.5" outlineLevel="6">
      <c r="A292" s="47" t="s">
        <v>122</v>
      </c>
      <c r="B292" s="48" t="s">
        <v>118</v>
      </c>
      <c r="C292" s="48" t="s">
        <v>205</v>
      </c>
      <c r="D292" s="48" t="s">
        <v>8</v>
      </c>
      <c r="E292" s="90">
        <f t="shared" si="16"/>
        <v>210</v>
      </c>
      <c r="F292" s="90">
        <f t="shared" si="16"/>
        <v>210</v>
      </c>
    </row>
    <row r="293" spans="1:6" ht="15" outlineLevel="6">
      <c r="A293" s="47" t="s">
        <v>113</v>
      </c>
      <c r="B293" s="48" t="s">
        <v>118</v>
      </c>
      <c r="C293" s="48" t="s">
        <v>205</v>
      </c>
      <c r="D293" s="48" t="s">
        <v>114</v>
      </c>
      <c r="E293" s="90">
        <f t="shared" si="16"/>
        <v>210</v>
      </c>
      <c r="F293" s="90">
        <f t="shared" si="16"/>
        <v>210</v>
      </c>
    </row>
    <row r="294" spans="1:6" ht="37.5" outlineLevel="6">
      <c r="A294" s="47" t="s">
        <v>120</v>
      </c>
      <c r="B294" s="48" t="s">
        <v>118</v>
      </c>
      <c r="C294" s="48" t="s">
        <v>205</v>
      </c>
      <c r="D294" s="48" t="s">
        <v>121</v>
      </c>
      <c r="E294" s="90">
        <v>210</v>
      </c>
      <c r="F294" s="129">
        <v>210</v>
      </c>
    </row>
    <row r="295" spans="1:6" ht="37.5" outlineLevel="6">
      <c r="A295" s="47" t="s">
        <v>119</v>
      </c>
      <c r="B295" s="48" t="s">
        <v>118</v>
      </c>
      <c r="C295" s="48" t="s">
        <v>555</v>
      </c>
      <c r="D295" s="48" t="s">
        <v>8</v>
      </c>
      <c r="E295" s="90">
        <f>E296</f>
        <v>173.5</v>
      </c>
      <c r="F295" s="90">
        <f>F296</f>
        <v>173.5</v>
      </c>
    </row>
    <row r="296" spans="1:6" ht="15" outlineLevel="6">
      <c r="A296" s="47" t="s">
        <v>113</v>
      </c>
      <c r="B296" s="48" t="s">
        <v>118</v>
      </c>
      <c r="C296" s="48" t="s">
        <v>555</v>
      </c>
      <c r="D296" s="48" t="s">
        <v>114</v>
      </c>
      <c r="E296" s="90">
        <f>E297</f>
        <v>173.5</v>
      </c>
      <c r="F296" s="90">
        <f>F297</f>
        <v>173.5</v>
      </c>
    </row>
    <row r="297" spans="1:6" ht="37.5" outlineLevel="6">
      <c r="A297" s="47" t="s">
        <v>120</v>
      </c>
      <c r="B297" s="48" t="s">
        <v>118</v>
      </c>
      <c r="C297" s="48" t="s">
        <v>555</v>
      </c>
      <c r="D297" s="48" t="s">
        <v>121</v>
      </c>
      <c r="E297" s="90">
        <v>173.5</v>
      </c>
      <c r="F297" s="129">
        <v>173.5</v>
      </c>
    </row>
    <row r="298" spans="1:6" ht="15" outlineLevel="1">
      <c r="A298" s="47" t="s">
        <v>155</v>
      </c>
      <c r="B298" s="48" t="s">
        <v>156</v>
      </c>
      <c r="C298" s="48" t="s">
        <v>163</v>
      </c>
      <c r="D298" s="48" t="s">
        <v>8</v>
      </c>
      <c r="E298" s="90">
        <f aca="true" t="shared" si="17" ref="E298:F300">E299</f>
        <v>3380</v>
      </c>
      <c r="F298" s="90">
        <f t="shared" si="17"/>
        <v>3380</v>
      </c>
    </row>
    <row r="299" spans="1:6" ht="39" customHeight="1" outlineLevel="2">
      <c r="A299" s="47" t="s">
        <v>554</v>
      </c>
      <c r="B299" s="48" t="s">
        <v>156</v>
      </c>
      <c r="C299" s="48" t="s">
        <v>199</v>
      </c>
      <c r="D299" s="48" t="s">
        <v>8</v>
      </c>
      <c r="E299" s="90">
        <f t="shared" si="17"/>
        <v>3380</v>
      </c>
      <c r="F299" s="90">
        <f t="shared" si="17"/>
        <v>3380</v>
      </c>
    </row>
    <row r="300" spans="1:6" ht="37.5" outlineLevel="3">
      <c r="A300" s="47" t="s">
        <v>430</v>
      </c>
      <c r="B300" s="48" t="s">
        <v>156</v>
      </c>
      <c r="C300" s="48" t="s">
        <v>200</v>
      </c>
      <c r="D300" s="48" t="s">
        <v>8</v>
      </c>
      <c r="E300" s="90">
        <f t="shared" si="17"/>
        <v>3380</v>
      </c>
      <c r="F300" s="90">
        <f t="shared" si="17"/>
        <v>3380</v>
      </c>
    </row>
    <row r="301" spans="1:6" ht="149.25" customHeight="1" outlineLevel="4">
      <c r="A301" s="21" t="s">
        <v>544</v>
      </c>
      <c r="B301" s="48" t="s">
        <v>156</v>
      </c>
      <c r="C301" s="48" t="s">
        <v>225</v>
      </c>
      <c r="D301" s="48" t="s">
        <v>8</v>
      </c>
      <c r="E301" s="90">
        <f>E302+E304</f>
        <v>3380</v>
      </c>
      <c r="F301" s="90">
        <f>F302+F304</f>
        <v>3380</v>
      </c>
    </row>
    <row r="302" spans="1:6" ht="37.5" outlineLevel="5">
      <c r="A302" s="47" t="s">
        <v>18</v>
      </c>
      <c r="B302" s="48" t="s">
        <v>156</v>
      </c>
      <c r="C302" s="48" t="s">
        <v>225</v>
      </c>
      <c r="D302" s="48" t="s">
        <v>19</v>
      </c>
      <c r="E302" s="90">
        <f>E303</f>
        <v>25</v>
      </c>
      <c r="F302" s="90">
        <f>F303</f>
        <v>25</v>
      </c>
    </row>
    <row r="303" spans="1:6" ht="37.5" outlineLevel="6">
      <c r="A303" s="47" t="s">
        <v>20</v>
      </c>
      <c r="B303" s="48" t="s">
        <v>156</v>
      </c>
      <c r="C303" s="48" t="s">
        <v>225</v>
      </c>
      <c r="D303" s="48" t="s">
        <v>21</v>
      </c>
      <c r="E303" s="90">
        <v>25</v>
      </c>
      <c r="F303" s="129">
        <v>25</v>
      </c>
    </row>
    <row r="304" spans="1:6" ht="15" outlineLevel="5">
      <c r="A304" s="47" t="s">
        <v>113</v>
      </c>
      <c r="B304" s="48" t="s">
        <v>156</v>
      </c>
      <c r="C304" s="48" t="s">
        <v>225</v>
      </c>
      <c r="D304" s="48" t="s">
        <v>114</v>
      </c>
      <c r="E304" s="90">
        <f>E305</f>
        <v>3355</v>
      </c>
      <c r="F304" s="90">
        <f>F305</f>
        <v>3355</v>
      </c>
    </row>
    <row r="305" spans="1:6" ht="37.5" outlineLevel="6">
      <c r="A305" s="47" t="s">
        <v>120</v>
      </c>
      <c r="B305" s="48" t="s">
        <v>156</v>
      </c>
      <c r="C305" s="48" t="s">
        <v>225</v>
      </c>
      <c r="D305" s="48" t="s">
        <v>121</v>
      </c>
      <c r="E305" s="90">
        <v>3355</v>
      </c>
      <c r="F305" s="129">
        <v>3355</v>
      </c>
    </row>
    <row r="306" spans="1:6" s="3" customFormat="1" ht="15">
      <c r="A306" s="45" t="s">
        <v>123</v>
      </c>
      <c r="B306" s="46" t="s">
        <v>124</v>
      </c>
      <c r="C306" s="46" t="s">
        <v>163</v>
      </c>
      <c r="D306" s="46" t="s">
        <v>8</v>
      </c>
      <c r="E306" s="89">
        <f aca="true" t="shared" si="18" ref="E306:F310">E307</f>
        <v>561</v>
      </c>
      <c r="F306" s="89">
        <f t="shared" si="18"/>
        <v>561</v>
      </c>
    </row>
    <row r="307" spans="1:6" ht="37.5" outlineLevel="1">
      <c r="A307" s="47" t="s">
        <v>125</v>
      </c>
      <c r="B307" s="48" t="s">
        <v>126</v>
      </c>
      <c r="C307" s="48" t="s">
        <v>163</v>
      </c>
      <c r="D307" s="48" t="s">
        <v>8</v>
      </c>
      <c r="E307" s="90">
        <f t="shared" si="18"/>
        <v>561</v>
      </c>
      <c r="F307" s="90">
        <f t="shared" si="18"/>
        <v>561</v>
      </c>
    </row>
    <row r="308" spans="1:6" ht="56.25" outlineLevel="2">
      <c r="A308" s="47" t="s">
        <v>556</v>
      </c>
      <c r="B308" s="48" t="s">
        <v>126</v>
      </c>
      <c r="C308" s="48" t="s">
        <v>299</v>
      </c>
      <c r="D308" s="48" t="s">
        <v>8</v>
      </c>
      <c r="E308" s="90">
        <f t="shared" si="18"/>
        <v>561</v>
      </c>
      <c r="F308" s="90">
        <f t="shared" si="18"/>
        <v>561</v>
      </c>
    </row>
    <row r="309" spans="1:6" ht="37.5" outlineLevel="4">
      <c r="A309" s="47" t="s">
        <v>127</v>
      </c>
      <c r="B309" s="48" t="s">
        <v>126</v>
      </c>
      <c r="C309" s="48" t="s">
        <v>300</v>
      </c>
      <c r="D309" s="48" t="s">
        <v>8</v>
      </c>
      <c r="E309" s="90">
        <f t="shared" si="18"/>
        <v>561</v>
      </c>
      <c r="F309" s="90">
        <f t="shared" si="18"/>
        <v>561</v>
      </c>
    </row>
    <row r="310" spans="1:6" ht="37.5" outlineLevel="5">
      <c r="A310" s="47" t="s">
        <v>18</v>
      </c>
      <c r="B310" s="48" t="s">
        <v>126</v>
      </c>
      <c r="C310" s="48" t="s">
        <v>300</v>
      </c>
      <c r="D310" s="48" t="s">
        <v>19</v>
      </c>
      <c r="E310" s="90">
        <f t="shared" si="18"/>
        <v>561</v>
      </c>
      <c r="F310" s="90">
        <f t="shared" si="18"/>
        <v>561</v>
      </c>
    </row>
    <row r="311" spans="1:6" ht="37.5" outlineLevel="6">
      <c r="A311" s="47" t="s">
        <v>20</v>
      </c>
      <c r="B311" s="48" t="s">
        <v>126</v>
      </c>
      <c r="C311" s="48" t="s">
        <v>300</v>
      </c>
      <c r="D311" s="48" t="s">
        <v>21</v>
      </c>
      <c r="E311" s="90">
        <v>561</v>
      </c>
      <c r="F311" s="129">
        <v>561</v>
      </c>
    </row>
    <row r="312" spans="1:6" s="3" customFormat="1" ht="15">
      <c r="A312" s="45" t="s">
        <v>128</v>
      </c>
      <c r="B312" s="46" t="s">
        <v>129</v>
      </c>
      <c r="C312" s="46" t="s">
        <v>163</v>
      </c>
      <c r="D312" s="46" t="s">
        <v>8</v>
      </c>
      <c r="E312" s="89">
        <f aca="true" t="shared" si="19" ref="E312:F317">E313</f>
        <v>810.96</v>
      </c>
      <c r="F312" s="89">
        <f t="shared" si="19"/>
        <v>810.96</v>
      </c>
    </row>
    <row r="313" spans="1:6" ht="15" outlineLevel="1">
      <c r="A313" s="47" t="s">
        <v>130</v>
      </c>
      <c r="B313" s="48" t="s">
        <v>131</v>
      </c>
      <c r="C313" s="48" t="s">
        <v>163</v>
      </c>
      <c r="D313" s="48" t="s">
        <v>8</v>
      </c>
      <c r="E313" s="90">
        <f t="shared" si="19"/>
        <v>810.96</v>
      </c>
      <c r="F313" s="90">
        <f t="shared" si="19"/>
        <v>810.96</v>
      </c>
    </row>
    <row r="314" spans="1:6" ht="56.25" outlineLevel="2">
      <c r="A314" s="47" t="s">
        <v>380</v>
      </c>
      <c r="B314" s="48" t="s">
        <v>131</v>
      </c>
      <c r="C314" s="48" t="s">
        <v>166</v>
      </c>
      <c r="D314" s="48" t="s">
        <v>8</v>
      </c>
      <c r="E314" s="90">
        <f t="shared" si="19"/>
        <v>810.96</v>
      </c>
      <c r="F314" s="90">
        <f t="shared" si="19"/>
        <v>810.96</v>
      </c>
    </row>
    <row r="315" spans="1:6" ht="39.75" customHeight="1" outlineLevel="3">
      <c r="A315" s="53" t="s">
        <v>542</v>
      </c>
      <c r="B315" s="48" t="s">
        <v>131</v>
      </c>
      <c r="C315" s="48" t="s">
        <v>368</v>
      </c>
      <c r="D315" s="48" t="s">
        <v>8</v>
      </c>
      <c r="E315" s="90">
        <f t="shared" si="19"/>
        <v>810.96</v>
      </c>
      <c r="F315" s="90">
        <f t="shared" si="19"/>
        <v>810.96</v>
      </c>
    </row>
    <row r="316" spans="1:6" ht="56.25" outlineLevel="4">
      <c r="A316" s="47" t="s">
        <v>132</v>
      </c>
      <c r="B316" s="48" t="s">
        <v>131</v>
      </c>
      <c r="C316" s="48" t="s">
        <v>369</v>
      </c>
      <c r="D316" s="48" t="s">
        <v>8</v>
      </c>
      <c r="E316" s="90">
        <f t="shared" si="19"/>
        <v>810.96</v>
      </c>
      <c r="F316" s="90">
        <f t="shared" si="19"/>
        <v>810.96</v>
      </c>
    </row>
    <row r="317" spans="1:6" ht="37.5" outlineLevel="5">
      <c r="A317" s="47" t="s">
        <v>53</v>
      </c>
      <c r="B317" s="48" t="s">
        <v>131</v>
      </c>
      <c r="C317" s="48" t="s">
        <v>369</v>
      </c>
      <c r="D317" s="48" t="s">
        <v>54</v>
      </c>
      <c r="E317" s="90">
        <f t="shared" si="19"/>
        <v>810.96</v>
      </c>
      <c r="F317" s="90">
        <f t="shared" si="19"/>
        <v>810.96</v>
      </c>
    </row>
    <row r="318" spans="1:6" ht="15" outlineLevel="6">
      <c r="A318" s="47" t="s">
        <v>55</v>
      </c>
      <c r="B318" s="48" t="s">
        <v>131</v>
      </c>
      <c r="C318" s="48" t="s">
        <v>369</v>
      </c>
      <c r="D318" s="48" t="s">
        <v>56</v>
      </c>
      <c r="E318" s="90">
        <f>440.63+370.33</f>
        <v>810.96</v>
      </c>
      <c r="F318" s="129">
        <f>440.63+370.33</f>
        <v>810.96</v>
      </c>
    </row>
    <row r="319" spans="1:6" s="3" customFormat="1" ht="75">
      <c r="A319" s="45" t="s">
        <v>33</v>
      </c>
      <c r="B319" s="46" t="s">
        <v>34</v>
      </c>
      <c r="C319" s="46" t="s">
        <v>163</v>
      </c>
      <c r="D319" s="46" t="s">
        <v>8</v>
      </c>
      <c r="E319" s="89">
        <f>E320</f>
        <v>16187</v>
      </c>
      <c r="F319" s="89">
        <f>F320</f>
        <v>13810.394</v>
      </c>
    </row>
    <row r="320" spans="1:6" ht="56.25" outlineLevel="1">
      <c r="A320" s="47" t="s">
        <v>35</v>
      </c>
      <c r="B320" s="48" t="s">
        <v>36</v>
      </c>
      <c r="C320" s="48" t="s">
        <v>163</v>
      </c>
      <c r="D320" s="48" t="s">
        <v>8</v>
      </c>
      <c r="E320" s="90">
        <f>E321</f>
        <v>16187</v>
      </c>
      <c r="F320" s="90">
        <f>F321</f>
        <v>13810.394</v>
      </c>
    </row>
    <row r="321" spans="1:6" ht="56.25" outlineLevel="2">
      <c r="A321" s="47" t="s">
        <v>423</v>
      </c>
      <c r="B321" s="48" t="s">
        <v>36</v>
      </c>
      <c r="C321" s="48" t="s">
        <v>170</v>
      </c>
      <c r="D321" s="48" t="s">
        <v>8</v>
      </c>
      <c r="E321" s="90">
        <f>E322+E325</f>
        <v>16187</v>
      </c>
      <c r="F321" s="90">
        <f>F322+F325</f>
        <v>13810.394</v>
      </c>
    </row>
    <row r="322" spans="1:6" ht="56.25" outlineLevel="4">
      <c r="A322" s="47" t="s">
        <v>37</v>
      </c>
      <c r="B322" s="48" t="s">
        <v>36</v>
      </c>
      <c r="C322" s="48" t="s">
        <v>171</v>
      </c>
      <c r="D322" s="48" t="s">
        <v>8</v>
      </c>
      <c r="E322" s="90">
        <f>E323</f>
        <v>2876.606</v>
      </c>
      <c r="F322" s="90">
        <f>F323</f>
        <v>500</v>
      </c>
    </row>
    <row r="323" spans="1:6" ht="15" outlineLevel="5">
      <c r="A323" s="47" t="s">
        <v>31</v>
      </c>
      <c r="B323" s="48" t="s">
        <v>36</v>
      </c>
      <c r="C323" s="48" t="s">
        <v>171</v>
      </c>
      <c r="D323" s="48" t="s">
        <v>32</v>
      </c>
      <c r="E323" s="90">
        <f>E324</f>
        <v>2876.606</v>
      </c>
      <c r="F323" s="90">
        <f>F324</f>
        <v>500</v>
      </c>
    </row>
    <row r="324" spans="1:6" ht="15" outlineLevel="6">
      <c r="A324" s="47" t="s">
        <v>38</v>
      </c>
      <c r="B324" s="48" t="s">
        <v>36</v>
      </c>
      <c r="C324" s="48" t="s">
        <v>171</v>
      </c>
      <c r="D324" s="48" t="s">
        <v>39</v>
      </c>
      <c r="E324" s="90">
        <f>500+2376.606</f>
        <v>2876.606</v>
      </c>
      <c r="F324" s="129">
        <v>500</v>
      </c>
    </row>
    <row r="325" spans="1:6" ht="112.5" outlineLevel="4">
      <c r="A325" s="21" t="s">
        <v>519</v>
      </c>
      <c r="B325" s="48" t="s">
        <v>36</v>
      </c>
      <c r="C325" s="48" t="s">
        <v>363</v>
      </c>
      <c r="D325" s="48" t="s">
        <v>8</v>
      </c>
      <c r="E325" s="90">
        <f>E326</f>
        <v>13310.394</v>
      </c>
      <c r="F325" s="90">
        <f>F326</f>
        <v>13310.394</v>
      </c>
    </row>
    <row r="326" spans="1:6" ht="15" outlineLevel="5">
      <c r="A326" s="47" t="s">
        <v>31</v>
      </c>
      <c r="B326" s="48" t="s">
        <v>36</v>
      </c>
      <c r="C326" s="48" t="s">
        <v>363</v>
      </c>
      <c r="D326" s="48" t="s">
        <v>32</v>
      </c>
      <c r="E326" s="90">
        <f>E327</f>
        <v>13310.394</v>
      </c>
      <c r="F326" s="90">
        <f>F327</f>
        <v>13310.394</v>
      </c>
    </row>
    <row r="327" spans="1:6" ht="15" outlineLevel="6">
      <c r="A327" s="47" t="s">
        <v>38</v>
      </c>
      <c r="B327" s="48" t="s">
        <v>36</v>
      </c>
      <c r="C327" s="48" t="s">
        <v>363</v>
      </c>
      <c r="D327" s="48" t="s">
        <v>39</v>
      </c>
      <c r="E327" s="90">
        <v>13310.394</v>
      </c>
      <c r="F327" s="129">
        <v>13310.394</v>
      </c>
    </row>
    <row r="328" spans="1:7" s="3" customFormat="1" ht="15">
      <c r="A328" s="143" t="s">
        <v>150</v>
      </c>
      <c r="B328" s="143"/>
      <c r="C328" s="143"/>
      <c r="D328" s="143"/>
      <c r="E328" s="89">
        <f>E16+E124+E130+E136+E166+E187+E200+E272+E283+E306+E312+E319</f>
        <v>477940.25399999996</v>
      </c>
      <c r="F328" s="89">
        <f>F16+F124+F130+F136+F166+F187+F200+F272+F283+F306+F312+F319</f>
        <v>475031.24899999995</v>
      </c>
      <c r="G328" s="7"/>
    </row>
    <row r="329" spans="1:5" ht="15">
      <c r="A329" s="62"/>
      <c r="B329" s="63"/>
      <c r="C329" s="63"/>
      <c r="D329" s="63"/>
      <c r="E329" s="75"/>
    </row>
    <row r="330" spans="1:5" ht="15">
      <c r="A330" s="144"/>
      <c r="B330" s="144"/>
      <c r="C330" s="144"/>
      <c r="D330" s="144"/>
      <c r="E330" s="144"/>
    </row>
    <row r="331" spans="3:7" ht="15">
      <c r="C331" s="76" t="s">
        <v>199</v>
      </c>
      <c r="E331" s="130">
        <f>E202+E214+E229+E242+E256+E299</f>
        <v>358991.7</v>
      </c>
      <c r="F331" s="130">
        <f>F202+F214+F229+F242+F256+F299</f>
        <v>358991.7</v>
      </c>
      <c r="G331" s="100"/>
    </row>
    <row r="332" spans="3:7" ht="15">
      <c r="C332" s="76" t="s">
        <v>197</v>
      </c>
      <c r="E332" s="130">
        <f>E274+E237</f>
        <v>18614.78</v>
      </c>
      <c r="F332" s="130">
        <f>F274+F237</f>
        <v>18614.78</v>
      </c>
      <c r="G332" s="100"/>
    </row>
    <row r="333" spans="3:7" ht="15">
      <c r="C333" s="76" t="s">
        <v>195</v>
      </c>
      <c r="E333" s="130">
        <f>E189</f>
        <v>175</v>
      </c>
      <c r="F333" s="130">
        <f>F189</f>
        <v>175</v>
      </c>
      <c r="G333" s="100"/>
    </row>
    <row r="334" spans="3:7" ht="15">
      <c r="C334" s="76" t="s">
        <v>299</v>
      </c>
      <c r="E334" s="130">
        <f>E308</f>
        <v>561</v>
      </c>
      <c r="F334" s="130">
        <f>F308</f>
        <v>561</v>
      </c>
      <c r="G334" s="100"/>
    </row>
    <row r="335" spans="3:7" ht="15">
      <c r="C335" s="76" t="s">
        <v>170</v>
      </c>
      <c r="E335" s="130">
        <f>E143+E154+E290+E321</f>
        <v>19153</v>
      </c>
      <c r="F335" s="130">
        <f>F143+F154+F290+F321</f>
        <v>16776.394</v>
      </c>
      <c r="G335" s="100"/>
    </row>
    <row r="336" spans="3:7" ht="15">
      <c r="C336" s="76" t="s">
        <v>166</v>
      </c>
      <c r="E336" s="130">
        <f>E70+E314</f>
        <v>16259.23</v>
      </c>
      <c r="F336" s="130">
        <f>F70+F314</f>
        <v>16259.23</v>
      </c>
      <c r="G336" s="100"/>
    </row>
    <row r="337" spans="3:7" ht="15">
      <c r="C337" s="76" t="s">
        <v>187</v>
      </c>
      <c r="E337" s="130">
        <f>E148+E168+E174+E183</f>
        <v>11309</v>
      </c>
      <c r="F337" s="130">
        <f>F148+F168+F174+F183</f>
        <v>11309</v>
      </c>
      <c r="G337" s="100"/>
    </row>
    <row r="338" spans="3:7" ht="15">
      <c r="C338" s="76" t="s">
        <v>177</v>
      </c>
      <c r="E338" s="130">
        <f>E90</f>
        <v>2237.31</v>
      </c>
      <c r="F338" s="130">
        <f>F90</f>
        <v>2237.31</v>
      </c>
      <c r="G338" s="100"/>
    </row>
    <row r="339" spans="3:7" ht="15">
      <c r="C339" s="76" t="s">
        <v>164</v>
      </c>
      <c r="E339" s="130">
        <f>E18+E23+E45+E38+E50+E65+E94+E126+E132+E138+E285</f>
        <v>50639.234</v>
      </c>
      <c r="F339" s="130">
        <f>F18+F23+F45+F38+F50+F65+F94+F126+F132+F138+F285</f>
        <v>50106.83500000001</v>
      </c>
      <c r="G339" s="100"/>
    </row>
    <row r="340" spans="3:7" ht="15">
      <c r="C340" s="76"/>
      <c r="E340" s="130">
        <f>SUM(E331:E339)</f>
        <v>477940.25399999996</v>
      </c>
      <c r="F340" s="130">
        <f>SUM(F331:F339)</f>
        <v>475031.24899999995</v>
      </c>
      <c r="G340" s="100"/>
    </row>
    <row r="341" spans="1:7" ht="15">
      <c r="A341" s="1"/>
      <c r="B341" s="1"/>
      <c r="C341" s="76"/>
      <c r="E341" s="130"/>
      <c r="F341" s="130"/>
      <c r="G341" s="100"/>
    </row>
    <row r="342" spans="1:7" ht="15">
      <c r="A342" s="1"/>
      <c r="B342" s="1"/>
      <c r="C342" s="76" t="s">
        <v>307</v>
      </c>
      <c r="E342" s="130">
        <f>E204+E207</f>
        <v>80009.7</v>
      </c>
      <c r="F342" s="130">
        <f>F204+F207</f>
        <v>80009.7</v>
      </c>
      <c r="G342" s="100"/>
    </row>
    <row r="343" spans="1:7" ht="15">
      <c r="A343" s="1"/>
      <c r="B343" s="1"/>
      <c r="C343" s="76" t="s">
        <v>309</v>
      </c>
      <c r="E343" s="130">
        <f>E210</f>
        <v>128.7</v>
      </c>
      <c r="F343" s="130">
        <f>F210</f>
        <v>128.7</v>
      </c>
      <c r="G343" s="100"/>
    </row>
    <row r="344" spans="1:7" ht="15">
      <c r="A344" s="1"/>
      <c r="B344" s="1"/>
      <c r="C344" s="76" t="s">
        <v>332</v>
      </c>
      <c r="E344" s="130">
        <f>E301</f>
        <v>3380</v>
      </c>
      <c r="F344" s="130">
        <f>F301</f>
        <v>3380</v>
      </c>
      <c r="G344" s="100"/>
    </row>
    <row r="345" spans="1:7" ht="15">
      <c r="A345" s="1"/>
      <c r="B345" s="1"/>
      <c r="C345" s="76" t="s">
        <v>310</v>
      </c>
      <c r="E345" s="130">
        <f>E216+E219+E222</f>
        <v>235294.65</v>
      </c>
      <c r="F345" s="130">
        <f>F216+F219+F222</f>
        <v>235294.65</v>
      </c>
      <c r="G345" s="100"/>
    </row>
    <row r="346" spans="1:7" ht="15">
      <c r="A346" s="1"/>
      <c r="B346" s="1"/>
      <c r="C346" s="76" t="s">
        <v>308</v>
      </c>
      <c r="E346" s="130">
        <f>E244</f>
        <v>70</v>
      </c>
      <c r="F346" s="130">
        <f>F244</f>
        <v>70</v>
      </c>
      <c r="G346" s="100"/>
    </row>
    <row r="347" spans="1:7" ht="15">
      <c r="A347" s="1"/>
      <c r="B347" s="1"/>
      <c r="C347" s="76" t="s">
        <v>311</v>
      </c>
      <c r="E347" s="130">
        <f>E225+E247</f>
        <v>6039</v>
      </c>
      <c r="F347" s="130">
        <f>F225+F247</f>
        <v>6039</v>
      </c>
      <c r="G347" s="100"/>
    </row>
    <row r="348" spans="1:7" ht="15">
      <c r="A348" s="1"/>
      <c r="B348" s="1"/>
      <c r="C348" s="76" t="s">
        <v>312</v>
      </c>
      <c r="E348" s="130">
        <f>E231</f>
        <v>17769.45</v>
      </c>
      <c r="F348" s="130">
        <f>F231</f>
        <v>17769.45</v>
      </c>
      <c r="G348" s="100"/>
    </row>
    <row r="349" spans="1:7" ht="15">
      <c r="A349" s="1"/>
      <c r="B349" s="1"/>
      <c r="C349" s="76" t="s">
        <v>313</v>
      </c>
      <c r="E349" s="130">
        <f>E234</f>
        <v>70.3</v>
      </c>
      <c r="F349" s="130">
        <f>F234</f>
        <v>70.3</v>
      </c>
      <c r="G349" s="100"/>
    </row>
    <row r="350" spans="1:7" ht="15">
      <c r="A350" s="1"/>
      <c r="B350" s="1"/>
      <c r="C350" s="76" t="s">
        <v>314</v>
      </c>
      <c r="E350" s="130">
        <f>E257+E262+E269</f>
        <v>16155.9</v>
      </c>
      <c r="F350" s="130">
        <f>F257+F262+F269</f>
        <v>16155.9</v>
      </c>
      <c r="G350" s="100"/>
    </row>
    <row r="351" spans="1:7" ht="15">
      <c r="A351" s="1"/>
      <c r="B351" s="1"/>
      <c r="C351" s="76" t="s">
        <v>340</v>
      </c>
      <c r="E351" s="130">
        <f>E252</f>
        <v>74</v>
      </c>
      <c r="F351" s="130">
        <f>F252</f>
        <v>74</v>
      </c>
      <c r="G351" s="100"/>
    </row>
    <row r="352" spans="1:7" ht="15">
      <c r="A352" s="1"/>
      <c r="B352" s="1"/>
      <c r="C352" s="76" t="s">
        <v>315</v>
      </c>
      <c r="E352" s="130">
        <f>E275</f>
        <v>5832.18</v>
      </c>
      <c r="F352" s="130">
        <f>F275</f>
        <v>5832.18</v>
      </c>
      <c r="G352" s="100"/>
    </row>
    <row r="353" spans="1:7" ht="15">
      <c r="A353" s="1"/>
      <c r="B353" s="1"/>
      <c r="C353" s="76" t="s">
        <v>316</v>
      </c>
      <c r="E353" s="130">
        <f>E238</f>
        <v>12151.6</v>
      </c>
      <c r="F353" s="130">
        <f>F238</f>
        <v>12151.6</v>
      </c>
      <c r="G353" s="100"/>
    </row>
    <row r="354" spans="1:7" ht="15">
      <c r="A354" s="1"/>
      <c r="B354" s="1"/>
      <c r="C354" s="76" t="s">
        <v>317</v>
      </c>
      <c r="E354" s="130">
        <f>E278</f>
        <v>631</v>
      </c>
      <c r="F354" s="130">
        <f>F278</f>
        <v>631</v>
      </c>
      <c r="G354" s="100"/>
    </row>
    <row r="355" spans="1:7" ht="15">
      <c r="A355" s="1"/>
      <c r="B355" s="1"/>
      <c r="C355" s="76" t="s">
        <v>371</v>
      </c>
      <c r="E355" s="130">
        <f>E191</f>
        <v>100</v>
      </c>
      <c r="F355" s="130">
        <f>F191</f>
        <v>100</v>
      </c>
      <c r="G355" s="100"/>
    </row>
    <row r="356" spans="1:7" ht="15">
      <c r="A356" s="1"/>
      <c r="B356" s="1"/>
      <c r="C356" s="76" t="s">
        <v>318</v>
      </c>
      <c r="E356" s="130">
        <f>E194</f>
        <v>45</v>
      </c>
      <c r="F356" s="130">
        <f>F194</f>
        <v>45</v>
      </c>
      <c r="G356" s="100"/>
    </row>
    <row r="357" spans="1:7" ht="15">
      <c r="A357" s="1"/>
      <c r="B357" s="1"/>
      <c r="C357" s="76" t="s">
        <v>372</v>
      </c>
      <c r="E357" s="130">
        <f>E197</f>
        <v>30</v>
      </c>
      <c r="F357" s="130">
        <f>F197</f>
        <v>30</v>
      </c>
      <c r="G357" s="100"/>
    </row>
    <row r="358" spans="1:7" ht="15">
      <c r="A358" s="1"/>
      <c r="B358" s="1"/>
      <c r="C358" s="76" t="s">
        <v>319</v>
      </c>
      <c r="E358" s="130">
        <f>E309</f>
        <v>561</v>
      </c>
      <c r="F358" s="130">
        <f>F309</f>
        <v>561</v>
      </c>
      <c r="G358" s="100"/>
    </row>
    <row r="359" spans="1:7" ht="15">
      <c r="A359" s="1"/>
      <c r="B359" s="1"/>
      <c r="C359" s="76" t="s">
        <v>320</v>
      </c>
      <c r="E359" s="130">
        <f>E292</f>
        <v>210</v>
      </c>
      <c r="F359" s="130">
        <f>F292</f>
        <v>210</v>
      </c>
      <c r="G359" s="100"/>
    </row>
    <row r="360" spans="1:7" ht="15">
      <c r="A360" s="1"/>
      <c r="B360" s="1"/>
      <c r="C360" s="76" t="s">
        <v>321</v>
      </c>
      <c r="E360" s="130">
        <f>E156</f>
        <v>250</v>
      </c>
      <c r="F360" s="130">
        <f>F156</f>
        <v>250</v>
      </c>
      <c r="G360" s="100"/>
    </row>
    <row r="361" spans="1:7" ht="15">
      <c r="A361" s="1"/>
      <c r="B361" s="1"/>
      <c r="C361" s="76" t="s">
        <v>322</v>
      </c>
      <c r="E361" s="130">
        <f>E160+E163</f>
        <v>1435</v>
      </c>
      <c r="F361" s="130">
        <f>F160+F163</f>
        <v>1435</v>
      </c>
      <c r="G361" s="100"/>
    </row>
    <row r="362" spans="1:7" ht="15">
      <c r="A362" s="1"/>
      <c r="B362" s="1"/>
      <c r="C362" s="76" t="s">
        <v>323</v>
      </c>
      <c r="E362" s="130">
        <f>E144</f>
        <v>897.5</v>
      </c>
      <c r="F362" s="130">
        <f>F144</f>
        <v>897.5</v>
      </c>
      <c r="G362" s="100"/>
    </row>
    <row r="363" spans="1:7" ht="15">
      <c r="A363" s="1"/>
      <c r="B363" s="1"/>
      <c r="C363" s="76" t="s">
        <v>356</v>
      </c>
      <c r="E363" s="130"/>
      <c r="F363" s="130"/>
      <c r="G363" s="100"/>
    </row>
    <row r="364" spans="1:7" ht="15">
      <c r="A364" s="1"/>
      <c r="B364" s="1"/>
      <c r="C364" s="76" t="s">
        <v>324</v>
      </c>
      <c r="E364" s="130">
        <f>E322+E325</f>
        <v>16187</v>
      </c>
      <c r="F364" s="130">
        <f>F322+F325</f>
        <v>13810.394</v>
      </c>
      <c r="G364" s="100"/>
    </row>
    <row r="365" spans="1:7" ht="15">
      <c r="A365" s="1"/>
      <c r="B365" s="1"/>
      <c r="C365" s="76" t="s">
        <v>362</v>
      </c>
      <c r="E365" s="130"/>
      <c r="F365" s="130"/>
      <c r="G365" s="100"/>
    </row>
    <row r="366" spans="1:7" ht="15">
      <c r="A366" s="1"/>
      <c r="B366" s="1"/>
      <c r="C366" s="76" t="s">
        <v>370</v>
      </c>
      <c r="E366" s="130">
        <f>E295</f>
        <v>173.5</v>
      </c>
      <c r="F366" s="130">
        <f>F295</f>
        <v>173.5</v>
      </c>
      <c r="G366" s="100"/>
    </row>
    <row r="367" spans="1:7" ht="15">
      <c r="A367" s="1"/>
      <c r="B367" s="1"/>
      <c r="C367" s="76" t="s">
        <v>325</v>
      </c>
      <c r="E367" s="130">
        <f>E72+E75</f>
        <v>879.95</v>
      </c>
      <c r="F367" s="130">
        <f>F72+F75</f>
        <v>879.95</v>
      </c>
      <c r="G367" s="100"/>
    </row>
    <row r="368" spans="1:7" ht="15">
      <c r="A368" s="1"/>
      <c r="B368" s="1"/>
      <c r="C368" s="76" t="s">
        <v>339</v>
      </c>
      <c r="E368" s="130"/>
      <c r="F368" s="130"/>
      <c r="G368" s="100"/>
    </row>
    <row r="369" spans="1:7" ht="15">
      <c r="A369" s="1"/>
      <c r="B369" s="1"/>
      <c r="C369" s="76" t="s">
        <v>357</v>
      </c>
      <c r="E369" s="130">
        <f>E316</f>
        <v>810.96</v>
      </c>
      <c r="F369" s="130">
        <f>F316</f>
        <v>810.96</v>
      </c>
      <c r="G369" s="100"/>
    </row>
    <row r="370" spans="1:7" ht="15">
      <c r="A370" s="1"/>
      <c r="B370" s="1"/>
      <c r="C370" s="76" t="s">
        <v>326</v>
      </c>
      <c r="E370" s="130">
        <f>E78</f>
        <v>1050.09</v>
      </c>
      <c r="F370" s="130">
        <f>F78</f>
        <v>1050.09</v>
      </c>
      <c r="G370" s="100"/>
    </row>
    <row r="371" spans="1:7" ht="15">
      <c r="A371" s="1"/>
      <c r="B371" s="1"/>
      <c r="C371" s="76" t="s">
        <v>327</v>
      </c>
      <c r="E371" s="130">
        <f>E83</f>
        <v>13518.23</v>
      </c>
      <c r="F371" s="130">
        <f>F83</f>
        <v>13518.23</v>
      </c>
      <c r="G371" s="100"/>
    </row>
    <row r="372" spans="1:7" ht="15">
      <c r="A372" s="1"/>
      <c r="B372" s="1"/>
      <c r="C372" s="76" t="s">
        <v>358</v>
      </c>
      <c r="E372" s="130"/>
      <c r="F372" s="130"/>
      <c r="G372" s="100"/>
    </row>
    <row r="373" spans="1:7" ht="15">
      <c r="A373" s="1"/>
      <c r="B373" s="1"/>
      <c r="C373" s="76" t="s">
        <v>328</v>
      </c>
      <c r="E373" s="130">
        <f>E170+E176+E179</f>
        <v>3050</v>
      </c>
      <c r="F373" s="130">
        <f>F170+F176+F179</f>
        <v>3050</v>
      </c>
      <c r="G373" s="100"/>
    </row>
    <row r="374" spans="1:7" ht="15">
      <c r="A374" s="1"/>
      <c r="B374" s="1"/>
      <c r="C374" s="76" t="s">
        <v>329</v>
      </c>
      <c r="E374" s="130">
        <f>E150</f>
        <v>8009</v>
      </c>
      <c r="F374" s="130">
        <f>F150</f>
        <v>8009</v>
      </c>
      <c r="G374" s="100"/>
    </row>
    <row r="375" spans="1:7" ht="15">
      <c r="A375" s="1"/>
      <c r="B375" s="1"/>
      <c r="C375" s="76" t="s">
        <v>330</v>
      </c>
      <c r="E375" s="130">
        <f>E184</f>
        <v>250</v>
      </c>
      <c r="F375" s="130">
        <f>F184</f>
        <v>250</v>
      </c>
      <c r="G375" s="100"/>
    </row>
    <row r="376" spans="1:7" ht="15">
      <c r="A376" s="1"/>
      <c r="B376" s="1"/>
      <c r="C376" s="76" t="s">
        <v>331</v>
      </c>
      <c r="E376" s="130">
        <f>E91</f>
        <v>2237.31</v>
      </c>
      <c r="F376" s="130">
        <f>F91</f>
        <v>2237.31</v>
      </c>
      <c r="G376" s="100"/>
    </row>
    <row r="377" spans="1:7" ht="15">
      <c r="A377" s="1"/>
      <c r="B377" s="1"/>
      <c r="C377" s="76" t="s">
        <v>164</v>
      </c>
      <c r="E377" s="130">
        <f>E19+E24+E45+E27+E34+E39+E51+E58+E61+E66+E95+E98+E101+E106+E109+E114+E119+E127+E133+E139+E286</f>
        <v>50639.234</v>
      </c>
      <c r="F377" s="130">
        <f>F19+F24+F45+F27+F34+F39+F51+F58+F61+F66+F95+F98+F101+F106+F109+F114+F119+F127+F133+F139+F286</f>
        <v>50106.83499999999</v>
      </c>
      <c r="G377" s="100"/>
    </row>
    <row r="378" spans="1:7" ht="15">
      <c r="A378" s="1"/>
      <c r="B378" s="1"/>
      <c r="C378" s="76"/>
      <c r="E378" s="130">
        <f>SUM(E342:E377)</f>
        <v>477940.254</v>
      </c>
      <c r="F378" s="130">
        <f>SUM(F342:F377)</f>
        <v>475031.24899999995</v>
      </c>
      <c r="G378" s="100"/>
    </row>
    <row r="379" spans="1:7" ht="15">
      <c r="A379" s="1"/>
      <c r="B379" s="1"/>
      <c r="C379" s="76"/>
      <c r="E379" s="130"/>
      <c r="F379" s="130"/>
      <c r="G379" s="100"/>
    </row>
    <row r="380" spans="1:6" ht="15">
      <c r="A380" s="1"/>
      <c r="B380" s="1"/>
      <c r="C380" s="76"/>
      <c r="E380" s="77"/>
      <c r="F380" s="77"/>
    </row>
    <row r="381" spans="1:7" ht="15">
      <c r="A381" s="1"/>
      <c r="B381" s="1"/>
      <c r="C381" s="76"/>
      <c r="E381" s="77"/>
      <c r="F381" s="77"/>
      <c r="G381" s="131"/>
    </row>
    <row r="382" spans="1:6" ht="15">
      <c r="A382" s="1"/>
      <c r="B382" s="1"/>
      <c r="C382" s="76"/>
      <c r="E382" s="77"/>
      <c r="F382" s="77"/>
    </row>
    <row r="383" spans="1:6" ht="15">
      <c r="A383" s="1"/>
      <c r="B383" s="1"/>
      <c r="C383" s="76"/>
      <c r="E383" s="77"/>
      <c r="F383" s="77"/>
    </row>
    <row r="384" spans="1:3" ht="15">
      <c r="A384" s="1"/>
      <c r="B384" s="1"/>
      <c r="C384" s="76"/>
    </row>
    <row r="385" spans="1:3" ht="15">
      <c r="A385" s="1"/>
      <c r="B385" s="1"/>
      <c r="C385" s="76"/>
    </row>
    <row r="386" spans="1:6" ht="15">
      <c r="A386" s="1"/>
      <c r="B386" s="1"/>
      <c r="C386" s="76"/>
      <c r="E386" s="77"/>
      <c r="F386" s="77"/>
    </row>
    <row r="387" spans="1:3" ht="15">
      <c r="A387" s="1"/>
      <c r="B387" s="1"/>
      <c r="C387" s="76"/>
    </row>
    <row r="388" spans="1:3" ht="15">
      <c r="A388" s="1"/>
      <c r="B388" s="1"/>
      <c r="C388" s="76"/>
    </row>
    <row r="389" spans="1:3" ht="15">
      <c r="A389" s="1"/>
      <c r="B389" s="1"/>
      <c r="C389" s="76"/>
    </row>
    <row r="390" spans="1:6" ht="15">
      <c r="A390" s="1"/>
      <c r="B390" s="1"/>
      <c r="C390" s="76"/>
      <c r="F390" s="66"/>
    </row>
  </sheetData>
  <mergeCells count="7">
    <mergeCell ref="A330:E330"/>
    <mergeCell ref="A9:F9"/>
    <mergeCell ref="A10:F10"/>
    <mergeCell ref="A11:F11"/>
    <mergeCell ref="A12:F12"/>
    <mergeCell ref="A13:F13"/>
    <mergeCell ref="A328:D328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2018-04-13T00:57:14Z</dcterms:modified>
  <cp:category/>
  <cp:version/>
  <cp:contentType/>
  <cp:contentStatus/>
</cp:coreProperties>
</file>