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activeTab="1"/>
  </bookViews>
  <sheets>
    <sheet name="Приложение 3" sheetId="1" r:id="rId1"/>
    <sheet name="Приложение 4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3" i="2"/>
  <c r="H13" i="2"/>
  <c r="E18" i="2"/>
  <c r="F18" i="2"/>
  <c r="G18" i="2"/>
  <c r="H18" i="2"/>
  <c r="D45" i="2"/>
  <c r="H18" i="1"/>
  <c r="H13" i="1" l="1"/>
  <c r="D18" i="2"/>
  <c r="H31" i="2"/>
  <c r="G31" i="2"/>
  <c r="F31" i="2"/>
  <c r="E31" i="2"/>
  <c r="D31" i="2"/>
  <c r="H14" i="1" l="1"/>
  <c r="H19" i="1" l="1"/>
  <c r="D69" i="2" l="1"/>
  <c r="I14" i="1" l="1"/>
  <c r="I17" i="1"/>
  <c r="I15" i="1"/>
  <c r="D64" i="2" l="1"/>
  <c r="E75" i="2" l="1"/>
  <c r="E13" i="2" s="1"/>
  <c r="F75" i="2"/>
  <c r="G75" i="2"/>
  <c r="H75" i="2"/>
  <c r="D75" i="2"/>
  <c r="H82" i="2"/>
  <c r="G82" i="2"/>
  <c r="F82" i="2"/>
  <c r="E82" i="2"/>
  <c r="D82" i="2"/>
  <c r="E72" i="2" l="1"/>
  <c r="F72" i="2"/>
  <c r="G72" i="2"/>
  <c r="H72" i="2"/>
  <c r="D16" i="2" l="1"/>
  <c r="E16" i="2"/>
  <c r="F16" i="2"/>
  <c r="G16" i="2"/>
  <c r="H16" i="2"/>
  <c r="E17" i="2"/>
  <c r="E12" i="2" s="1"/>
  <c r="F17" i="2"/>
  <c r="F12" i="2" s="1"/>
  <c r="G17" i="2"/>
  <c r="G12" i="2" s="1"/>
  <c r="H17" i="2"/>
  <c r="H12" i="2" s="1"/>
  <c r="D19" i="2"/>
  <c r="D14" i="2" s="1"/>
  <c r="E19" i="2"/>
  <c r="F19" i="2"/>
  <c r="F14" i="2" s="1"/>
  <c r="G19" i="2"/>
  <c r="G14" i="2" s="1"/>
  <c r="H19" i="2"/>
  <c r="H14" i="2" s="1"/>
  <c r="D20" i="2"/>
  <c r="E20" i="2"/>
  <c r="F20" i="2"/>
  <c r="G20" i="2"/>
  <c r="H20" i="2"/>
  <c r="D25" i="2"/>
  <c r="E25" i="2"/>
  <c r="F25" i="2"/>
  <c r="G25" i="2"/>
  <c r="H25" i="2"/>
  <c r="D37" i="2"/>
  <c r="E37" i="2"/>
  <c r="F37" i="2"/>
  <c r="G37" i="2"/>
  <c r="H37" i="2"/>
  <c r="E42" i="2"/>
  <c r="F42" i="2"/>
  <c r="G42" i="2"/>
  <c r="H42" i="2"/>
  <c r="D42" i="2"/>
  <c r="D15" i="2" s="1"/>
  <c r="E47" i="2"/>
  <c r="F47" i="2"/>
  <c r="G47" i="2"/>
  <c r="H47" i="2"/>
  <c r="D47" i="2"/>
  <c r="E52" i="2"/>
  <c r="F52" i="2"/>
  <c r="G52" i="2"/>
  <c r="H52" i="2"/>
  <c r="D54" i="2"/>
  <c r="D17" i="2" s="1"/>
  <c r="D12" i="2" s="1"/>
  <c r="D57" i="2"/>
  <c r="G57" i="2"/>
  <c r="H57" i="2"/>
  <c r="D62" i="2"/>
  <c r="E62" i="2"/>
  <c r="F62" i="2"/>
  <c r="G62" i="2"/>
  <c r="H62" i="2"/>
  <c r="I24" i="1"/>
  <c r="J24" i="1"/>
  <c r="K24" i="1"/>
  <c r="L24" i="1"/>
  <c r="H24" i="1"/>
  <c r="H15" i="2" l="1"/>
  <c r="E15" i="2"/>
  <c r="E10" i="2" s="1"/>
  <c r="G15" i="2"/>
  <c r="F15" i="2"/>
  <c r="D52" i="2"/>
  <c r="D13" i="2"/>
  <c r="H77" i="2"/>
  <c r="G77" i="2"/>
  <c r="F77" i="2"/>
  <c r="E77" i="2"/>
  <c r="D77" i="2"/>
  <c r="I13" i="1" l="1"/>
  <c r="I12" i="1" s="1"/>
  <c r="J13" i="1"/>
  <c r="J12" i="1" s="1"/>
  <c r="K13" i="1"/>
  <c r="K12" i="1" s="1"/>
  <c r="L13" i="1"/>
  <c r="L12" i="1" s="1"/>
  <c r="H12" i="1" l="1"/>
  <c r="E11" i="2" l="1"/>
  <c r="F11" i="2"/>
  <c r="G11" i="2"/>
  <c r="H11" i="2"/>
  <c r="D11" i="2"/>
  <c r="F10" i="2" l="1"/>
  <c r="G10" i="2"/>
  <c r="H10" i="2"/>
  <c r="D72" i="2"/>
  <c r="D10" i="2" s="1"/>
  <c r="E67" i="2"/>
  <c r="F67" i="2"/>
  <c r="G67" i="2"/>
  <c r="H67" i="2"/>
  <c r="D67" i="2"/>
</calcChain>
</file>

<file path=xl/sharedStrings.xml><?xml version="1.0" encoding="utf-8"?>
<sst xmlns="http://schemas.openxmlformats.org/spreadsheetml/2006/main" count="198" uniqueCount="72">
  <si>
    <t>РЕСУРСНОЕ ОБЕСПЕЧЕНИЕ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</si>
  <si>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районе» на 2020-2024 годы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</si>
  <si>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</si>
  <si>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</si>
  <si>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</si>
  <si>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</si>
  <si>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</si>
  <si>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</si>
  <si>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</si>
  <si>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</si>
  <si>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</si>
  <si>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     «Развитие систем жилищно-коммунальной инфраструктуры»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</si>
  <si>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</si>
  <si>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</si>
  <si>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</si>
  <si>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</si>
  <si>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</si>
  <si>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</si>
  <si>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</si>
  <si>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</si>
  <si>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</si>
  <si>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</si>
  <si>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</si>
  <si>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</si>
  <si>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</si>
  <si>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</si>
  <si>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</si>
  <si>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</si>
  <si>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</si>
  <si>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</si>
  <si>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</si>
  <si>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</si>
  <si>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</si>
  <si>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</si>
  <si>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</si>
  <si>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</si>
  <si>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</si>
  <si>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</si>
  <si>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</si>
  <si>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</si>
  <si>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>реализации  муниципальной программы «Развитие систем жилищно-коммунальной инфраструктуры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</si>
  <si>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</si>
  <si>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</si>
  <si>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</si>
  <si>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</si>
  <si>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</si>
  <si>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</si>
  <si>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</si>
  <si>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</si>
  <si>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</si>
  <si>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</si>
  <si>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</si>
  <si>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</si>
  <si>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</si>
  <si>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</si>
  <si>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</si>
  <si>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</si>
  <si>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</si>
  <si>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</si>
  <si>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</si>
  <si>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07972S2620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</si>
  <si>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районе» на 2020-2024годы, утвержденной  постановлением Администрации  муниципального района                      от 31.10.2019 № 919-па» </t>
  </si>
  <si>
    <t>Субсидии на увеличение уставногго капитала МУП</t>
  </si>
  <si>
    <t>0797440010</t>
  </si>
  <si>
    <t>240</t>
  </si>
  <si>
    <t xml:space="preserve">Мероприятия по обустройству контейнерных площадок </t>
  </si>
  <si>
    <t>3.2</t>
  </si>
  <si>
    <t>1.2.1</t>
  </si>
  <si>
    <t>Субсидии на увеличение уставного капитала МУП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</si>
  <si>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районе» на 2020-2024годы, утвержденной  постановлением Администрации  муниципального района от 31.10.2019 № 919-па» </t>
  </si>
  <si>
    <t>Приложение  № 1                                                                          к постановлению Администрации                                                                                     муниципального района                                                      от 30.06.2020 № 632-па</t>
  </si>
  <si>
    <t>Приложение № 2                                                                                  к постановлению Администрации                                    муниципального района                                                                   от 30.06.2020 № 632-па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</si>
</sst>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Border="1" applyAlignment="1">
      <alignment vertical="center" wrapText="1"/>
    </xf>
    <xf numFmtId="0" fontId="0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0" zoomScaleNormal="80" workbookViewId="0">
      <selection activeCell="N6" sqref="N6"/>
    </sheetView>
  </sheetViews>
  <sheetFormatPr defaultRowHeight="15" x14ac:dyDescent="0.25"/>
  <cols>
    <col min="1" max="1" width="5.28515625" customWidth="1"/>
    <col min="2" max="2" width="35.7109375" customWidth="1"/>
    <col min="6" max="6" width="11.7109375" customWidth="1"/>
    <col min="8" max="8" width="10.42578125" customWidth="1"/>
    <col min="9" max="9" width="11.7109375" customWidth="1"/>
  </cols>
  <sheetData>
    <row r="1" spans="1:13" ht="15" customHeight="1" x14ac:dyDescent="0.3">
      <c r="A1" s="1"/>
      <c r="B1" s="1"/>
      <c r="C1" s="1"/>
      <c r="D1" s="1"/>
      <c r="E1" s="1"/>
      <c r="F1" s="1"/>
      <c r="G1" s="59" t="s">
        <v>70</v>
      </c>
      <c r="H1" s="59"/>
      <c r="I1" s="59"/>
      <c r="J1" s="59"/>
      <c r="K1" s="59"/>
      <c r="L1" s="59"/>
      <c r="M1" s="32"/>
    </row>
    <row r="2" spans="1:13" ht="15" customHeight="1" x14ac:dyDescent="0.3">
      <c r="A2" s="1"/>
      <c r="B2" s="1"/>
      <c r="C2" s="1"/>
      <c r="D2" s="1"/>
      <c r="E2" s="1"/>
      <c r="F2" s="1"/>
      <c r="G2" s="59"/>
      <c r="H2" s="59"/>
      <c r="I2" s="59"/>
      <c r="J2" s="59"/>
      <c r="K2" s="59"/>
      <c r="L2" s="59"/>
      <c r="M2" s="32"/>
    </row>
    <row r="3" spans="1:13" ht="15" customHeight="1" x14ac:dyDescent="0.3">
      <c r="A3" s="1"/>
      <c r="B3" s="1"/>
      <c r="C3" s="1"/>
      <c r="D3" s="1"/>
      <c r="E3" s="1"/>
      <c r="F3" s="1"/>
      <c r="G3" s="59"/>
      <c r="H3" s="59"/>
      <c r="I3" s="59"/>
      <c r="J3" s="59"/>
      <c r="K3" s="59"/>
      <c r="L3" s="59"/>
      <c r="M3" s="32"/>
    </row>
    <row r="4" spans="1:13" ht="43.5" customHeight="1" x14ac:dyDescent="0.3">
      <c r="A4" s="2"/>
      <c r="B4" s="2"/>
      <c r="C4" s="2"/>
      <c r="D4" s="2"/>
      <c r="E4" s="2"/>
      <c r="F4" s="2"/>
      <c r="G4" s="59"/>
      <c r="H4" s="59"/>
      <c r="I4" s="59"/>
      <c r="J4" s="59"/>
      <c r="K4" s="59"/>
      <c r="L4" s="59"/>
      <c r="M4" s="32"/>
    </row>
    <row r="5" spans="1:13" ht="77.25" customHeight="1" x14ac:dyDescent="0.25">
      <c r="A5" s="43"/>
      <c r="B5" s="43"/>
      <c r="C5" s="43"/>
      <c r="D5" s="43"/>
      <c r="E5" s="43"/>
      <c r="F5" s="43"/>
      <c r="G5" s="58" t="s">
        <v>61</v>
      </c>
      <c r="H5" s="58"/>
      <c r="I5" s="58"/>
      <c r="J5" s="58"/>
      <c r="K5" s="58"/>
      <c r="L5" s="58"/>
      <c r="M5" s="1"/>
    </row>
    <row r="6" spans="1:13" ht="39" customHeight="1" x14ac:dyDescent="0.25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14"/>
    </row>
    <row r="7" spans="1:13" ht="37.5" customHeight="1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1"/>
    </row>
    <row r="8" spans="1:13" ht="15" customHeight="1" x14ac:dyDescent="0.25">
      <c r="A8" s="38"/>
      <c r="B8" s="38"/>
      <c r="C8" s="38"/>
      <c r="D8" s="38"/>
      <c r="E8" s="38"/>
      <c r="F8" s="39"/>
      <c r="G8" s="39"/>
      <c r="H8" s="39"/>
      <c r="I8" s="39"/>
      <c r="J8" s="39"/>
      <c r="K8" s="39"/>
      <c r="L8" s="39"/>
      <c r="M8" s="1"/>
    </row>
    <row r="9" spans="1:13" ht="75" x14ac:dyDescent="0.25">
      <c r="A9" s="60" t="s">
        <v>2</v>
      </c>
      <c r="B9" s="64" t="s">
        <v>3</v>
      </c>
      <c r="C9" s="64" t="s">
        <v>4</v>
      </c>
      <c r="D9" s="37" t="s">
        <v>5</v>
      </c>
      <c r="E9" s="37"/>
      <c r="F9" s="37"/>
      <c r="G9" s="37"/>
      <c r="H9" s="61" t="s">
        <v>6</v>
      </c>
      <c r="I9" s="61"/>
      <c r="J9" s="61"/>
      <c r="K9" s="61"/>
      <c r="L9" s="61"/>
      <c r="M9" s="1"/>
    </row>
    <row r="10" spans="1:13" x14ac:dyDescent="0.25">
      <c r="A10" s="60"/>
      <c r="B10" s="65"/>
      <c r="C10" s="65"/>
      <c r="D10" s="3" t="s">
        <v>7</v>
      </c>
      <c r="E10" s="3" t="s">
        <v>8</v>
      </c>
      <c r="F10" s="3" t="s">
        <v>9</v>
      </c>
      <c r="G10" s="3" t="s">
        <v>10</v>
      </c>
      <c r="H10" s="3">
        <v>2020</v>
      </c>
      <c r="I10" s="3">
        <v>2021</v>
      </c>
      <c r="J10" s="3">
        <v>2022</v>
      </c>
      <c r="K10" s="3">
        <v>2023</v>
      </c>
      <c r="L10" s="3">
        <v>2024</v>
      </c>
      <c r="M10" s="1"/>
    </row>
    <row r="11" spans="1:13" ht="50.2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3">
        <v>9</v>
      </c>
      <c r="I11" s="4">
        <v>10</v>
      </c>
      <c r="J11" s="4">
        <v>11</v>
      </c>
      <c r="K11" s="4">
        <v>12</v>
      </c>
      <c r="L11" s="4">
        <v>11</v>
      </c>
      <c r="M11" s="12"/>
    </row>
    <row r="12" spans="1:13" ht="54" customHeight="1" x14ac:dyDescent="0.25">
      <c r="A12" s="10"/>
      <c r="B12" s="10" t="s">
        <v>11</v>
      </c>
      <c r="C12" s="6" t="s">
        <v>12</v>
      </c>
      <c r="D12" s="11" t="s">
        <v>13</v>
      </c>
      <c r="E12" s="11" t="s">
        <v>13</v>
      </c>
      <c r="F12" s="11" t="s">
        <v>13</v>
      </c>
      <c r="G12" s="11" t="s">
        <v>13</v>
      </c>
      <c r="H12" s="15">
        <f>H13+H22+H24</f>
        <v>26361.258000000002</v>
      </c>
      <c r="I12" s="27">
        <f>I13+I22+I24</f>
        <v>1468.6</v>
      </c>
      <c r="J12" s="27">
        <f>J13+J22+J24</f>
        <v>2375</v>
      </c>
      <c r="K12" s="27">
        <f>K13+K22+K24</f>
        <v>8874.6</v>
      </c>
      <c r="L12" s="27">
        <f>L13+L22+L24</f>
        <v>8874.6</v>
      </c>
      <c r="M12" s="1"/>
    </row>
    <row r="13" spans="1:13" ht="60" customHeight="1" x14ac:dyDescent="0.25">
      <c r="A13" s="31">
        <v>1</v>
      </c>
      <c r="B13" s="31" t="s">
        <v>52</v>
      </c>
      <c r="C13" s="20" t="s">
        <v>12</v>
      </c>
      <c r="D13" s="11" t="s">
        <v>13</v>
      </c>
      <c r="E13" s="11" t="s">
        <v>13</v>
      </c>
      <c r="F13" s="11" t="s">
        <v>13</v>
      </c>
      <c r="G13" s="11" t="s">
        <v>13</v>
      </c>
      <c r="H13" s="27">
        <f>H14+H15+H17+H18+H19+H20+H21+H16</f>
        <v>23630.258000000002</v>
      </c>
      <c r="I13" s="27">
        <f>I14+I15+I17+I18+I19+I20+I21</f>
        <v>1068.5999999999999</v>
      </c>
      <c r="J13" s="27">
        <f>J14+J15+J17+J18+J19+J20+J21</f>
        <v>1975</v>
      </c>
      <c r="K13" s="27">
        <f>K14+K15+K17+K18+K19+K20+K21</f>
        <v>8224.6</v>
      </c>
      <c r="L13" s="27">
        <f>L14+L15+L17+L18+L19+L20+L21</f>
        <v>8224.6</v>
      </c>
      <c r="M13" s="1"/>
    </row>
    <row r="14" spans="1:13" ht="48" customHeight="1" x14ac:dyDescent="0.25">
      <c r="A14" s="8" t="s">
        <v>14</v>
      </c>
      <c r="B14" s="29" t="s">
        <v>15</v>
      </c>
      <c r="C14" s="5"/>
      <c r="D14" s="7">
        <v>952</v>
      </c>
      <c r="E14" s="9" t="s">
        <v>16</v>
      </c>
      <c r="F14" s="9" t="s">
        <v>17</v>
      </c>
      <c r="G14" s="36">
        <v>0</v>
      </c>
      <c r="H14" s="56">
        <f>500+5600-25-1696.06+150.567</f>
        <v>4529.5070000000005</v>
      </c>
      <c r="I14" s="57">
        <f>140-100</f>
        <v>40</v>
      </c>
      <c r="J14" s="17">
        <v>1000</v>
      </c>
      <c r="K14" s="17">
        <v>0</v>
      </c>
      <c r="L14" s="17">
        <v>0</v>
      </c>
      <c r="M14" s="1"/>
    </row>
    <row r="15" spans="1:13" ht="69" customHeight="1" x14ac:dyDescent="0.25">
      <c r="A15" s="8" t="s">
        <v>18</v>
      </c>
      <c r="B15" s="5" t="s">
        <v>19</v>
      </c>
      <c r="C15" s="5"/>
      <c r="D15" s="7">
        <v>952</v>
      </c>
      <c r="E15" s="9" t="s">
        <v>16</v>
      </c>
      <c r="F15" s="9" t="s">
        <v>20</v>
      </c>
      <c r="G15" s="7">
        <v>410</v>
      </c>
      <c r="H15" s="56">
        <v>0</v>
      </c>
      <c r="I15" s="56">
        <f>25+50</f>
        <v>75</v>
      </c>
      <c r="J15" s="16">
        <v>25</v>
      </c>
      <c r="K15" s="16">
        <v>1000</v>
      </c>
      <c r="L15" s="16">
        <v>1000</v>
      </c>
      <c r="M15" s="1"/>
    </row>
    <row r="16" spans="1:13" ht="92.25" customHeight="1" x14ac:dyDescent="0.25">
      <c r="A16" s="53" t="s">
        <v>67</v>
      </c>
      <c r="B16" s="54" t="s">
        <v>19</v>
      </c>
      <c r="C16" s="54"/>
      <c r="D16" s="21">
        <v>952</v>
      </c>
      <c r="E16" s="22" t="s">
        <v>16</v>
      </c>
      <c r="F16" s="22" t="s">
        <v>17</v>
      </c>
      <c r="G16" s="21">
        <v>410</v>
      </c>
      <c r="H16" s="56">
        <v>3410</v>
      </c>
      <c r="I16" s="56">
        <v>0</v>
      </c>
      <c r="J16" s="16">
        <v>0</v>
      </c>
      <c r="K16" s="16">
        <v>0</v>
      </c>
      <c r="L16" s="16">
        <v>0</v>
      </c>
      <c r="M16" s="1"/>
    </row>
    <row r="17" spans="1:13" ht="47.25" customHeight="1" x14ac:dyDescent="0.25">
      <c r="A17" s="8" t="s">
        <v>21</v>
      </c>
      <c r="B17" s="5" t="s">
        <v>22</v>
      </c>
      <c r="C17" s="5"/>
      <c r="D17" s="7">
        <v>952</v>
      </c>
      <c r="E17" s="9" t="s">
        <v>16</v>
      </c>
      <c r="F17" s="9" t="s">
        <v>23</v>
      </c>
      <c r="G17" s="7">
        <v>240</v>
      </c>
      <c r="H17" s="56">
        <v>0</v>
      </c>
      <c r="I17" s="57">
        <f>50</f>
        <v>50</v>
      </c>
      <c r="J17" s="17">
        <v>0</v>
      </c>
      <c r="K17" s="17">
        <v>2000</v>
      </c>
      <c r="L17" s="17">
        <v>2000</v>
      </c>
    </row>
    <row r="18" spans="1:13" ht="49.5" customHeight="1" x14ac:dyDescent="0.25">
      <c r="A18" s="8" t="s">
        <v>24</v>
      </c>
      <c r="B18" s="5" t="s">
        <v>25</v>
      </c>
      <c r="C18" s="5"/>
      <c r="D18" s="7">
        <v>952</v>
      </c>
      <c r="E18" s="9" t="s">
        <v>16</v>
      </c>
      <c r="F18" s="9" t="s">
        <v>26</v>
      </c>
      <c r="G18" s="7">
        <v>810</v>
      </c>
      <c r="H18" s="16">
        <f>500+890.009</f>
        <v>1390.009</v>
      </c>
      <c r="I18" s="16">
        <v>500</v>
      </c>
      <c r="J18" s="16">
        <v>500</v>
      </c>
      <c r="K18" s="16">
        <v>4000.67</v>
      </c>
      <c r="L18" s="16">
        <v>4000.67</v>
      </c>
    </row>
    <row r="19" spans="1:13" ht="98.25" customHeight="1" x14ac:dyDescent="0.25">
      <c r="A19" s="8" t="s">
        <v>27</v>
      </c>
      <c r="B19" s="5" t="s">
        <v>28</v>
      </c>
      <c r="C19" s="5"/>
      <c r="D19" s="7">
        <v>952</v>
      </c>
      <c r="E19" s="9" t="s">
        <v>16</v>
      </c>
      <c r="F19" s="9" t="s">
        <v>29</v>
      </c>
      <c r="G19" s="7">
        <v>810</v>
      </c>
      <c r="H19" s="56">
        <f>600+1012.487+9144.5-3410+1696.06</f>
        <v>9043.0470000000005</v>
      </c>
      <c r="I19" s="16">
        <v>353.6</v>
      </c>
      <c r="J19" s="16">
        <v>400</v>
      </c>
      <c r="K19" s="16">
        <v>1000</v>
      </c>
      <c r="L19" s="16">
        <v>1000</v>
      </c>
    </row>
    <row r="20" spans="1:13" ht="52.5" customHeight="1" x14ac:dyDescent="0.25">
      <c r="A20" s="8" t="s">
        <v>30</v>
      </c>
      <c r="B20" s="5" t="s">
        <v>31</v>
      </c>
      <c r="C20" s="5"/>
      <c r="D20" s="7">
        <v>952</v>
      </c>
      <c r="E20" s="9" t="s">
        <v>32</v>
      </c>
      <c r="F20" s="9" t="s">
        <v>60</v>
      </c>
      <c r="G20" s="7">
        <v>810</v>
      </c>
      <c r="H20" s="16">
        <v>130.208</v>
      </c>
      <c r="I20" s="16">
        <v>50</v>
      </c>
      <c r="J20" s="16">
        <v>50</v>
      </c>
      <c r="K20" s="16">
        <v>223.93</v>
      </c>
      <c r="L20" s="16">
        <v>223.93</v>
      </c>
    </row>
    <row r="21" spans="1:13" ht="33.75" customHeight="1" x14ac:dyDescent="0.25">
      <c r="A21" s="40" t="s">
        <v>33</v>
      </c>
      <c r="B21" s="41" t="s">
        <v>68</v>
      </c>
      <c r="C21" s="41"/>
      <c r="D21" s="21">
        <v>952</v>
      </c>
      <c r="E21" s="22" t="s">
        <v>16</v>
      </c>
      <c r="F21" s="22" t="s">
        <v>17</v>
      </c>
      <c r="G21" s="21">
        <v>810</v>
      </c>
      <c r="H21" s="16">
        <v>5127.4870000000001</v>
      </c>
      <c r="I21" s="16">
        <v>0</v>
      </c>
      <c r="J21" s="16">
        <v>0</v>
      </c>
      <c r="K21" s="16">
        <v>0</v>
      </c>
      <c r="L21" s="16">
        <v>0</v>
      </c>
    </row>
    <row r="22" spans="1:13" ht="34.5" customHeight="1" x14ac:dyDescent="0.25">
      <c r="A22" s="30" t="s">
        <v>55</v>
      </c>
      <c r="B22" s="31" t="s">
        <v>56</v>
      </c>
      <c r="C22" s="20" t="s">
        <v>12</v>
      </c>
      <c r="D22" s="11" t="s">
        <v>13</v>
      </c>
      <c r="E22" s="11" t="s">
        <v>13</v>
      </c>
      <c r="F22" s="11" t="s">
        <v>13</v>
      </c>
      <c r="G22" s="11" t="s">
        <v>13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3" ht="57" customHeight="1" x14ac:dyDescent="0.25">
      <c r="A23" s="28" t="s">
        <v>37</v>
      </c>
      <c r="B23" s="29" t="s">
        <v>57</v>
      </c>
      <c r="C23" s="29"/>
      <c r="D23" s="21">
        <v>952</v>
      </c>
      <c r="E23" s="22" t="s">
        <v>16</v>
      </c>
      <c r="F23" s="33" t="s">
        <v>34</v>
      </c>
      <c r="G23" s="21">
        <v>410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3" ht="18.75" customHeight="1" x14ac:dyDescent="0.25">
      <c r="A24" s="13" t="s">
        <v>53</v>
      </c>
      <c r="B24" s="10" t="s">
        <v>35</v>
      </c>
      <c r="C24" s="20" t="s">
        <v>12</v>
      </c>
      <c r="D24" s="11" t="s">
        <v>13</v>
      </c>
      <c r="E24" s="11" t="s">
        <v>13</v>
      </c>
      <c r="F24" s="11" t="s">
        <v>13</v>
      </c>
      <c r="G24" s="11" t="s">
        <v>13</v>
      </c>
      <c r="H24" s="15">
        <f>H25+H26</f>
        <v>2731</v>
      </c>
      <c r="I24" s="27">
        <f t="shared" ref="I24:L24" si="0">I25+I26</f>
        <v>400</v>
      </c>
      <c r="J24" s="27">
        <f t="shared" si="0"/>
        <v>400</v>
      </c>
      <c r="K24" s="27">
        <f t="shared" si="0"/>
        <v>650</v>
      </c>
      <c r="L24" s="27">
        <f t="shared" si="0"/>
        <v>650</v>
      </c>
      <c r="M24" s="44"/>
    </row>
    <row r="25" spans="1:13" ht="21.75" customHeight="1" x14ac:dyDescent="0.25">
      <c r="A25" s="8" t="s">
        <v>54</v>
      </c>
      <c r="B25" s="5" t="s">
        <v>38</v>
      </c>
      <c r="C25" s="10"/>
      <c r="D25" s="7">
        <v>952</v>
      </c>
      <c r="E25" s="9" t="s">
        <v>36</v>
      </c>
      <c r="F25" s="9" t="s">
        <v>39</v>
      </c>
      <c r="G25" s="21">
        <v>240</v>
      </c>
      <c r="H25" s="16">
        <v>231</v>
      </c>
      <c r="I25" s="16">
        <v>200</v>
      </c>
      <c r="J25" s="16">
        <v>200</v>
      </c>
      <c r="K25" s="16">
        <v>250</v>
      </c>
      <c r="L25" s="16">
        <v>250</v>
      </c>
    </row>
    <row r="26" spans="1:13" ht="31.5" customHeight="1" x14ac:dyDescent="0.25">
      <c r="A26" s="46" t="s">
        <v>66</v>
      </c>
      <c r="B26" s="47" t="s">
        <v>65</v>
      </c>
      <c r="C26" s="45"/>
      <c r="D26" s="50">
        <v>952</v>
      </c>
      <c r="E26" s="50" t="s">
        <v>36</v>
      </c>
      <c r="F26" s="50" t="s">
        <v>63</v>
      </c>
      <c r="G26" s="50" t="s">
        <v>64</v>
      </c>
      <c r="H26" s="16">
        <v>2500</v>
      </c>
      <c r="I26" s="16">
        <v>200</v>
      </c>
      <c r="J26" s="16">
        <v>200</v>
      </c>
      <c r="K26" s="16">
        <v>400</v>
      </c>
      <c r="L26" s="16">
        <v>400</v>
      </c>
    </row>
  </sheetData>
  <mergeCells count="8">
    <mergeCell ref="G5:L5"/>
    <mergeCell ref="G1:L4"/>
    <mergeCell ref="A9:A10"/>
    <mergeCell ref="H9:L9"/>
    <mergeCell ref="A7:L7"/>
    <mergeCell ref="A6:L6"/>
    <mergeCell ref="B9:B10"/>
    <mergeCell ref="C9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activeCell="A4" sqref="A4:H4"/>
    </sheetView>
  </sheetViews>
  <sheetFormatPr defaultRowHeight="15" x14ac:dyDescent="0.25"/>
  <cols>
    <col min="1" max="1" width="6" customWidth="1"/>
    <col min="2" max="2" width="42.28515625" customWidth="1"/>
    <col min="3" max="3" width="27.7109375" customWidth="1"/>
    <col min="4" max="4" width="16.28515625" customWidth="1"/>
    <col min="5" max="5" width="12.140625" customWidth="1"/>
    <col min="6" max="6" width="11.140625" customWidth="1"/>
    <col min="7" max="8" width="11" customWidth="1"/>
  </cols>
  <sheetData>
    <row r="1" spans="1:8" ht="18.75" x14ac:dyDescent="0.25">
      <c r="A1" s="18"/>
      <c r="B1" s="18"/>
      <c r="C1" s="18"/>
      <c r="D1" s="75" t="s">
        <v>71</v>
      </c>
      <c r="E1" s="75"/>
      <c r="F1" s="75"/>
      <c r="G1" s="75"/>
      <c r="H1" s="75"/>
    </row>
    <row r="2" spans="1:8" ht="76.5" customHeight="1" x14ac:dyDescent="0.25">
      <c r="A2" s="18"/>
      <c r="B2" s="18"/>
      <c r="C2" s="18"/>
      <c r="D2" s="75"/>
      <c r="E2" s="75"/>
      <c r="F2" s="75"/>
      <c r="G2" s="75"/>
      <c r="H2" s="75"/>
    </row>
    <row r="3" spans="1:8" ht="56.25" customHeight="1" x14ac:dyDescent="0.25">
      <c r="A3" s="19"/>
      <c r="B3" s="19"/>
      <c r="C3" s="19"/>
      <c r="D3" s="58" t="s">
        <v>69</v>
      </c>
      <c r="E3" s="76"/>
      <c r="F3" s="76"/>
      <c r="G3" s="76"/>
      <c r="H3" s="76"/>
    </row>
    <row r="4" spans="1:8" ht="18.75" x14ac:dyDescent="0.25">
      <c r="A4" s="63" t="s">
        <v>0</v>
      </c>
      <c r="B4" s="63"/>
      <c r="C4" s="63"/>
      <c r="D4" s="63"/>
      <c r="E4" s="63"/>
      <c r="F4" s="63"/>
      <c r="G4" s="63"/>
      <c r="H4" s="63"/>
    </row>
    <row r="5" spans="1:8" ht="58.5" customHeight="1" x14ac:dyDescent="0.25">
      <c r="A5" s="78" t="s">
        <v>40</v>
      </c>
      <c r="B5" s="78"/>
      <c r="C5" s="78"/>
      <c r="D5" s="78"/>
      <c r="E5" s="78"/>
      <c r="F5" s="78"/>
      <c r="G5" s="78"/>
      <c r="H5" s="78"/>
    </row>
    <row r="6" spans="1:8" x14ac:dyDescent="0.25">
      <c r="A6" s="77" t="s">
        <v>2</v>
      </c>
      <c r="B6" s="74" t="s">
        <v>3</v>
      </c>
      <c r="C6" s="74" t="s">
        <v>4</v>
      </c>
      <c r="D6" s="74" t="s">
        <v>41</v>
      </c>
      <c r="E6" s="74"/>
      <c r="F6" s="74"/>
      <c r="G6" s="74"/>
      <c r="H6" s="74"/>
    </row>
    <row r="7" spans="1:8" x14ac:dyDescent="0.25">
      <c r="A7" s="77"/>
      <c r="B7" s="74"/>
      <c r="C7" s="74"/>
      <c r="D7" s="74" t="s">
        <v>42</v>
      </c>
      <c r="E7" s="74"/>
      <c r="F7" s="74"/>
      <c r="G7" s="74"/>
      <c r="H7" s="74"/>
    </row>
    <row r="8" spans="1:8" x14ac:dyDescent="0.25">
      <c r="A8" s="77"/>
      <c r="B8" s="74"/>
      <c r="C8" s="74"/>
      <c r="D8" s="23">
        <v>2020</v>
      </c>
      <c r="E8" s="23">
        <v>2021</v>
      </c>
      <c r="F8" s="23">
        <v>2022</v>
      </c>
      <c r="G8" s="23">
        <v>2023</v>
      </c>
      <c r="H8" s="23">
        <v>2024</v>
      </c>
    </row>
    <row r="9" spans="1:8" x14ac:dyDescent="0.25">
      <c r="A9" s="22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</row>
    <row r="10" spans="1:8" ht="20.25" customHeight="1" x14ac:dyDescent="0.25">
      <c r="A10" s="66"/>
      <c r="B10" s="67" t="s">
        <v>43</v>
      </c>
      <c r="C10" s="20" t="s">
        <v>44</v>
      </c>
      <c r="D10" s="24">
        <f t="shared" ref="D10:H13" si="0">D15+D62+D72</f>
        <v>68586.562539999999</v>
      </c>
      <c r="E10" s="24">
        <f t="shared" si="0"/>
        <v>157462.682</v>
      </c>
      <c r="F10" s="24">
        <f t="shared" si="0"/>
        <v>2375</v>
      </c>
      <c r="G10" s="24">
        <f t="shared" si="0"/>
        <v>8674.6</v>
      </c>
      <c r="H10" s="24">
        <f t="shared" si="0"/>
        <v>8874.6</v>
      </c>
    </row>
    <row r="11" spans="1:8" x14ac:dyDescent="0.25">
      <c r="A11" s="66"/>
      <c r="B11" s="67"/>
      <c r="C11" s="20" t="s">
        <v>45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</row>
    <row r="12" spans="1:8" x14ac:dyDescent="0.25">
      <c r="A12" s="66"/>
      <c r="B12" s="67"/>
      <c r="C12" s="20" t="s">
        <v>46</v>
      </c>
      <c r="D12" s="24">
        <f t="shared" si="0"/>
        <v>42225.304539999997</v>
      </c>
      <c r="E12" s="24">
        <f t="shared" si="0"/>
        <v>155994.08199999999</v>
      </c>
      <c r="F12" s="24">
        <f t="shared" si="0"/>
        <v>0</v>
      </c>
      <c r="G12" s="24">
        <f t="shared" si="0"/>
        <v>0</v>
      </c>
      <c r="H12" s="24">
        <f t="shared" si="0"/>
        <v>0</v>
      </c>
    </row>
    <row r="13" spans="1:8" x14ac:dyDescent="0.25">
      <c r="A13" s="66"/>
      <c r="B13" s="67"/>
      <c r="C13" s="20" t="s">
        <v>47</v>
      </c>
      <c r="D13" s="24">
        <f t="shared" si="0"/>
        <v>26361.257999999998</v>
      </c>
      <c r="E13" s="24">
        <f>E18+E65+E75</f>
        <v>1468.6</v>
      </c>
      <c r="F13" s="24">
        <f t="shared" si="0"/>
        <v>2375</v>
      </c>
      <c r="G13" s="24">
        <f t="shared" si="0"/>
        <v>8674.6</v>
      </c>
      <c r="H13" s="24">
        <f t="shared" si="0"/>
        <v>8874.6</v>
      </c>
    </row>
    <row r="14" spans="1:8" ht="18" customHeight="1" x14ac:dyDescent="0.25">
      <c r="A14" s="66"/>
      <c r="B14" s="67"/>
      <c r="C14" s="20" t="s">
        <v>48</v>
      </c>
      <c r="D14" s="24">
        <f>D19+D66+D76</f>
        <v>0</v>
      </c>
      <c r="E14" s="24">
        <v>0</v>
      </c>
      <c r="F14" s="24">
        <f>F19+F66+F76</f>
        <v>0</v>
      </c>
      <c r="G14" s="24">
        <f>G19+G66+G76</f>
        <v>0</v>
      </c>
      <c r="H14" s="24">
        <f>H19+H66+H76</f>
        <v>0</v>
      </c>
    </row>
    <row r="15" spans="1:8" ht="15.75" customHeight="1" x14ac:dyDescent="0.25">
      <c r="A15" s="66" t="s">
        <v>58</v>
      </c>
      <c r="B15" s="67" t="s">
        <v>59</v>
      </c>
      <c r="C15" s="20" t="s">
        <v>44</v>
      </c>
      <c r="D15" s="24">
        <f>D20+D25+D37+D42+D47+D57+D52+D31</f>
        <v>33194.235999999997</v>
      </c>
      <c r="E15" s="24">
        <f>E20+E25+E37+E42+E47+E57+E52</f>
        <v>1068.5999999999999</v>
      </c>
      <c r="F15" s="24">
        <f>F20+F25+F37+F42+F47+F57+F52</f>
        <v>1975</v>
      </c>
      <c r="G15" s="24">
        <f>G20+G25+G37+G42+G47+G57+G52</f>
        <v>8224.6</v>
      </c>
      <c r="H15" s="24">
        <f>H20+H25+H37+H42+H47+H57+H52</f>
        <v>8224.6</v>
      </c>
    </row>
    <row r="16" spans="1:8" ht="19.5" customHeight="1" x14ac:dyDescent="0.25">
      <c r="A16" s="66"/>
      <c r="B16" s="67"/>
      <c r="C16" s="20" t="s">
        <v>45</v>
      </c>
      <c r="D16" s="24">
        <f>D21+D26+D38+D43+D48+D58</f>
        <v>0</v>
      </c>
      <c r="E16" s="24">
        <f>E21+E26+E38+E43+E48+E58</f>
        <v>0</v>
      </c>
      <c r="F16" s="24">
        <f>F21+F26+F38+F43+F48+F58</f>
        <v>0</v>
      </c>
      <c r="G16" s="24">
        <f>G21+G26+G38+G43+G48+G58</f>
        <v>0</v>
      </c>
      <c r="H16" s="24">
        <f>H21+H26+H38+H43+H48+H58</f>
        <v>0</v>
      </c>
    </row>
    <row r="17" spans="1:8" ht="14.25" customHeight="1" x14ac:dyDescent="0.25">
      <c r="A17" s="66"/>
      <c r="B17" s="67"/>
      <c r="C17" s="20" t="s">
        <v>49</v>
      </c>
      <c r="D17" s="24">
        <f>D54</f>
        <v>9563.9779999999992</v>
      </c>
      <c r="E17" s="24">
        <f t="shared" ref="E17:H17" si="1">E54</f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</row>
    <row r="18" spans="1:8" ht="18" customHeight="1" x14ac:dyDescent="0.25">
      <c r="A18" s="66"/>
      <c r="B18" s="67"/>
      <c r="C18" s="20" t="s">
        <v>47</v>
      </c>
      <c r="D18" s="24">
        <f>D23+D28+D40+D45+D50+D60+D55+D34</f>
        <v>23630.257999999998</v>
      </c>
      <c r="E18" s="24">
        <f t="shared" ref="E18:H18" si="2">E23+E28+E40+E45+E50+E60+E55+E34</f>
        <v>1068.5999999999999</v>
      </c>
      <c r="F18" s="24">
        <f t="shared" si="2"/>
        <v>1975</v>
      </c>
      <c r="G18" s="24">
        <f t="shared" si="2"/>
        <v>8224.6</v>
      </c>
      <c r="H18" s="24">
        <f t="shared" si="2"/>
        <v>8224.6</v>
      </c>
    </row>
    <row r="19" spans="1:8" ht="17.25" customHeight="1" x14ac:dyDescent="0.25">
      <c r="A19" s="66"/>
      <c r="B19" s="67"/>
      <c r="C19" s="20" t="s">
        <v>48</v>
      </c>
      <c r="D19" s="24">
        <f>D24+D29+D41+D46+D51+D61</f>
        <v>0</v>
      </c>
      <c r="E19" s="24">
        <f>E24+E29+E41+E46+E51+E61</f>
        <v>0</v>
      </c>
      <c r="F19" s="24">
        <f>F24+F29+F41+F46+F51+F61</f>
        <v>0</v>
      </c>
      <c r="G19" s="24">
        <f>G24+G29+G41+G46+G51+G61</f>
        <v>0</v>
      </c>
      <c r="H19" s="24">
        <f>H24+H29+H41+H46+H51+H61</f>
        <v>0</v>
      </c>
    </row>
    <row r="20" spans="1:8" ht="22.5" customHeight="1" x14ac:dyDescent="0.25">
      <c r="A20" s="68" t="s">
        <v>14</v>
      </c>
      <c r="B20" s="69" t="s">
        <v>15</v>
      </c>
      <c r="C20" s="23" t="s">
        <v>44</v>
      </c>
      <c r="D20" s="51">
        <f>D21+D22+D23+D24</f>
        <v>4529.5069999999996</v>
      </c>
      <c r="E20" s="51">
        <f t="shared" ref="E20:H20" si="3">E21+E22+E23+E24</f>
        <v>40</v>
      </c>
      <c r="F20" s="51">
        <f t="shared" si="3"/>
        <v>1000</v>
      </c>
      <c r="G20" s="51">
        <f t="shared" si="3"/>
        <v>0</v>
      </c>
      <c r="H20" s="51">
        <f t="shared" si="3"/>
        <v>0</v>
      </c>
    </row>
    <row r="21" spans="1:8" ht="25.5" customHeight="1" x14ac:dyDescent="0.25">
      <c r="A21" s="68"/>
      <c r="B21" s="69"/>
      <c r="C21" s="23" t="s">
        <v>45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</row>
    <row r="22" spans="1:8" ht="22.5" customHeight="1" x14ac:dyDescent="0.25">
      <c r="A22" s="68"/>
      <c r="B22" s="69"/>
      <c r="C22" s="23" t="s">
        <v>49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</row>
    <row r="23" spans="1:8" ht="15" customHeight="1" x14ac:dyDescent="0.25">
      <c r="A23" s="68"/>
      <c r="B23" s="69"/>
      <c r="C23" s="23" t="s">
        <v>47</v>
      </c>
      <c r="D23" s="26">
        <v>4529.5069999999996</v>
      </c>
      <c r="E23" s="26">
        <v>40</v>
      </c>
      <c r="F23" s="26">
        <v>1000</v>
      </c>
      <c r="G23" s="26">
        <v>0</v>
      </c>
      <c r="H23" s="51">
        <v>0</v>
      </c>
    </row>
    <row r="24" spans="1:8" x14ac:dyDescent="0.25">
      <c r="A24" s="68"/>
      <c r="B24" s="69"/>
      <c r="C24" s="23" t="s">
        <v>48</v>
      </c>
      <c r="D24" s="26">
        <v>0</v>
      </c>
      <c r="E24" s="26">
        <v>0</v>
      </c>
      <c r="F24" s="26">
        <v>0</v>
      </c>
      <c r="G24" s="26">
        <v>0</v>
      </c>
      <c r="H24" s="51">
        <v>0</v>
      </c>
    </row>
    <row r="25" spans="1:8" ht="17.25" customHeight="1" x14ac:dyDescent="0.25">
      <c r="A25" s="68" t="s">
        <v>18</v>
      </c>
      <c r="B25" s="69" t="s">
        <v>19</v>
      </c>
      <c r="C25" s="23" t="s">
        <v>44</v>
      </c>
      <c r="D25" s="26">
        <f>D26+D27+D28+D29</f>
        <v>0</v>
      </c>
      <c r="E25" s="26">
        <f t="shared" ref="E25:H25" si="4">E26+E27+E28+E29</f>
        <v>75</v>
      </c>
      <c r="F25" s="26">
        <f t="shared" si="4"/>
        <v>25</v>
      </c>
      <c r="G25" s="26">
        <f t="shared" si="4"/>
        <v>1000</v>
      </c>
      <c r="H25" s="51">
        <f t="shared" si="4"/>
        <v>1000</v>
      </c>
    </row>
    <row r="26" spans="1:8" x14ac:dyDescent="0.25">
      <c r="A26" s="68"/>
      <c r="B26" s="69"/>
      <c r="C26" s="23" t="s">
        <v>45</v>
      </c>
      <c r="D26" s="26">
        <v>0</v>
      </c>
      <c r="E26" s="26">
        <v>0</v>
      </c>
      <c r="F26" s="26">
        <v>0</v>
      </c>
      <c r="G26" s="26">
        <v>0</v>
      </c>
      <c r="H26" s="51">
        <v>0</v>
      </c>
    </row>
    <row r="27" spans="1:8" ht="20.25" customHeight="1" x14ac:dyDescent="0.25">
      <c r="A27" s="68"/>
      <c r="B27" s="69"/>
      <c r="C27" s="23" t="s">
        <v>49</v>
      </c>
      <c r="D27" s="26">
        <v>0</v>
      </c>
      <c r="E27" s="26">
        <v>0</v>
      </c>
      <c r="F27" s="26">
        <v>0</v>
      </c>
      <c r="G27" s="26">
        <v>0</v>
      </c>
      <c r="H27" s="51">
        <v>0</v>
      </c>
    </row>
    <row r="28" spans="1:8" ht="17.25" customHeight="1" x14ac:dyDescent="0.25">
      <c r="A28" s="68"/>
      <c r="B28" s="69"/>
      <c r="C28" s="23" t="s">
        <v>47</v>
      </c>
      <c r="D28" s="26">
        <v>0</v>
      </c>
      <c r="E28" s="26">
        <v>75</v>
      </c>
      <c r="F28" s="26">
        <v>25</v>
      </c>
      <c r="G28" s="26">
        <v>1000</v>
      </c>
      <c r="H28" s="51">
        <v>1000</v>
      </c>
    </row>
    <row r="29" spans="1:8" ht="12" customHeight="1" x14ac:dyDescent="0.25">
      <c r="A29" s="68"/>
      <c r="B29" s="69"/>
      <c r="C29" s="74" t="s">
        <v>48</v>
      </c>
      <c r="D29" s="72">
        <v>0</v>
      </c>
      <c r="E29" s="72">
        <v>0</v>
      </c>
      <c r="F29" s="72">
        <v>0</v>
      </c>
      <c r="G29" s="72">
        <v>0</v>
      </c>
      <c r="H29" s="70">
        <v>0</v>
      </c>
    </row>
    <row r="30" spans="1:8" ht="9" customHeight="1" x14ac:dyDescent="0.25">
      <c r="A30" s="68"/>
      <c r="B30" s="69"/>
      <c r="C30" s="74"/>
      <c r="D30" s="73"/>
      <c r="E30" s="73"/>
      <c r="F30" s="73"/>
      <c r="G30" s="73"/>
      <c r="H30" s="71"/>
    </row>
    <row r="31" spans="1:8" x14ac:dyDescent="0.25">
      <c r="A31" s="68" t="s">
        <v>67</v>
      </c>
      <c r="B31" s="69" t="s">
        <v>19</v>
      </c>
      <c r="C31" s="55" t="s">
        <v>44</v>
      </c>
      <c r="D31" s="26">
        <f>D32+D33+D34+D35</f>
        <v>3410</v>
      </c>
      <c r="E31" s="26">
        <f t="shared" ref="E31:H31" si="5">E32+E33+E34+E35</f>
        <v>0</v>
      </c>
      <c r="F31" s="26">
        <f t="shared" si="5"/>
        <v>0</v>
      </c>
      <c r="G31" s="26">
        <f t="shared" si="5"/>
        <v>0</v>
      </c>
      <c r="H31" s="51">
        <f t="shared" si="5"/>
        <v>0</v>
      </c>
    </row>
    <row r="32" spans="1:8" ht="24" customHeight="1" x14ac:dyDescent="0.25">
      <c r="A32" s="68"/>
      <c r="B32" s="69"/>
      <c r="C32" s="55" t="s">
        <v>45</v>
      </c>
      <c r="D32" s="26">
        <v>0</v>
      </c>
      <c r="E32" s="26">
        <v>0</v>
      </c>
      <c r="F32" s="26">
        <v>0</v>
      </c>
      <c r="G32" s="26">
        <v>0</v>
      </c>
      <c r="H32" s="51">
        <v>0</v>
      </c>
    </row>
    <row r="33" spans="1:8" ht="20.25" customHeight="1" x14ac:dyDescent="0.25">
      <c r="A33" s="68"/>
      <c r="B33" s="69"/>
      <c r="C33" s="55" t="s">
        <v>49</v>
      </c>
      <c r="D33" s="26">
        <v>0</v>
      </c>
      <c r="E33" s="26">
        <v>0</v>
      </c>
      <c r="F33" s="26">
        <v>0</v>
      </c>
      <c r="G33" s="26">
        <v>0</v>
      </c>
      <c r="H33" s="51">
        <v>0</v>
      </c>
    </row>
    <row r="34" spans="1:8" ht="20.25" customHeight="1" x14ac:dyDescent="0.25">
      <c r="A34" s="68"/>
      <c r="B34" s="69"/>
      <c r="C34" s="55" t="s">
        <v>47</v>
      </c>
      <c r="D34" s="26">
        <v>3410</v>
      </c>
      <c r="E34" s="26">
        <v>0</v>
      </c>
      <c r="F34" s="26">
        <v>0</v>
      </c>
      <c r="G34" s="26">
        <v>0</v>
      </c>
      <c r="H34" s="51">
        <v>0</v>
      </c>
    </row>
    <row r="35" spans="1:8" ht="24" customHeight="1" x14ac:dyDescent="0.25">
      <c r="A35" s="68"/>
      <c r="B35" s="69"/>
      <c r="C35" s="74" t="s">
        <v>48</v>
      </c>
      <c r="D35" s="72">
        <v>0</v>
      </c>
      <c r="E35" s="72">
        <v>0</v>
      </c>
      <c r="F35" s="72">
        <v>0</v>
      </c>
      <c r="G35" s="72">
        <v>0</v>
      </c>
      <c r="H35" s="70">
        <v>0</v>
      </c>
    </row>
    <row r="36" spans="1:8" hidden="1" x14ac:dyDescent="0.25">
      <c r="A36" s="68"/>
      <c r="B36" s="69"/>
      <c r="C36" s="74"/>
      <c r="D36" s="73"/>
      <c r="E36" s="73"/>
      <c r="F36" s="73"/>
      <c r="G36" s="73"/>
      <c r="H36" s="71"/>
    </row>
    <row r="37" spans="1:8" ht="17.25" customHeight="1" x14ac:dyDescent="0.25">
      <c r="A37" s="68" t="s">
        <v>21</v>
      </c>
      <c r="B37" s="69" t="s">
        <v>22</v>
      </c>
      <c r="C37" s="23" t="s">
        <v>44</v>
      </c>
      <c r="D37" s="26">
        <f>D38+D39+D40+D41</f>
        <v>0</v>
      </c>
      <c r="E37" s="26">
        <f t="shared" ref="E37:H37" si="6">E38+E39+E40+E41</f>
        <v>50</v>
      </c>
      <c r="F37" s="26">
        <f t="shared" si="6"/>
        <v>0</v>
      </c>
      <c r="G37" s="26">
        <f t="shared" si="6"/>
        <v>2000</v>
      </c>
      <c r="H37" s="51">
        <f t="shared" si="6"/>
        <v>2000</v>
      </c>
    </row>
    <row r="38" spans="1:8" ht="19.5" customHeight="1" x14ac:dyDescent="0.25">
      <c r="A38" s="68"/>
      <c r="B38" s="69"/>
      <c r="C38" s="23" t="s">
        <v>45</v>
      </c>
      <c r="D38" s="26">
        <v>0</v>
      </c>
      <c r="E38" s="26">
        <v>0</v>
      </c>
      <c r="F38" s="26">
        <v>0</v>
      </c>
      <c r="G38" s="26">
        <v>0</v>
      </c>
      <c r="H38" s="51">
        <v>0</v>
      </c>
    </row>
    <row r="39" spans="1:8" ht="20.25" customHeight="1" x14ac:dyDescent="0.25">
      <c r="A39" s="68"/>
      <c r="B39" s="69"/>
      <c r="C39" s="23" t="s">
        <v>49</v>
      </c>
      <c r="D39" s="26">
        <v>0</v>
      </c>
      <c r="E39" s="26">
        <v>0</v>
      </c>
      <c r="F39" s="26">
        <v>0</v>
      </c>
      <c r="G39" s="26">
        <v>0</v>
      </c>
      <c r="H39" s="51">
        <v>0</v>
      </c>
    </row>
    <row r="40" spans="1:8" ht="18" customHeight="1" x14ac:dyDescent="0.25">
      <c r="A40" s="68"/>
      <c r="B40" s="69"/>
      <c r="C40" s="23" t="s">
        <v>47</v>
      </c>
      <c r="D40" s="26">
        <v>0</v>
      </c>
      <c r="E40" s="26">
        <v>50</v>
      </c>
      <c r="F40" s="26">
        <v>0</v>
      </c>
      <c r="G40" s="26">
        <v>2000</v>
      </c>
      <c r="H40" s="51">
        <v>2000</v>
      </c>
    </row>
    <row r="41" spans="1:8" ht="20.25" customHeight="1" x14ac:dyDescent="0.25">
      <c r="A41" s="68"/>
      <c r="B41" s="69"/>
      <c r="C41" s="23" t="s">
        <v>48</v>
      </c>
      <c r="D41" s="26">
        <v>0</v>
      </c>
      <c r="E41" s="26">
        <v>0</v>
      </c>
      <c r="F41" s="26">
        <v>0</v>
      </c>
      <c r="G41" s="26">
        <v>0</v>
      </c>
      <c r="H41" s="51">
        <v>0</v>
      </c>
    </row>
    <row r="42" spans="1:8" ht="23.25" customHeight="1" x14ac:dyDescent="0.25">
      <c r="A42" s="68" t="s">
        <v>24</v>
      </c>
      <c r="B42" s="69" t="s">
        <v>25</v>
      </c>
      <c r="C42" s="23" t="s">
        <v>44</v>
      </c>
      <c r="D42" s="51">
        <f>D43+D44+D45+D46</f>
        <v>1390.009</v>
      </c>
      <c r="E42" s="51">
        <f t="shared" ref="E42:H42" si="7">E43+E44+E45+E46</f>
        <v>500</v>
      </c>
      <c r="F42" s="51">
        <f t="shared" si="7"/>
        <v>500</v>
      </c>
      <c r="G42" s="51">
        <f t="shared" si="7"/>
        <v>4000.67</v>
      </c>
      <c r="H42" s="51">
        <f t="shared" si="7"/>
        <v>4000.67</v>
      </c>
    </row>
    <row r="43" spans="1:8" ht="21" customHeight="1" x14ac:dyDescent="0.25">
      <c r="A43" s="68"/>
      <c r="B43" s="69"/>
      <c r="C43" s="23" t="s">
        <v>45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</row>
    <row r="44" spans="1:8" ht="21" customHeight="1" x14ac:dyDescent="0.25">
      <c r="A44" s="68"/>
      <c r="B44" s="69"/>
      <c r="C44" s="23" t="s">
        <v>49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</row>
    <row r="45" spans="1:8" ht="20.25" customHeight="1" x14ac:dyDescent="0.25">
      <c r="A45" s="68"/>
      <c r="B45" s="69"/>
      <c r="C45" s="23" t="s">
        <v>47</v>
      </c>
      <c r="D45" s="51">
        <f>500+890.009</f>
        <v>1390.009</v>
      </c>
      <c r="E45" s="51">
        <v>500</v>
      </c>
      <c r="F45" s="51">
        <v>500</v>
      </c>
      <c r="G45" s="51">
        <v>4000.67</v>
      </c>
      <c r="H45" s="51">
        <v>4000.67</v>
      </c>
    </row>
    <row r="46" spans="1:8" ht="25.5" customHeight="1" x14ac:dyDescent="0.25">
      <c r="A46" s="68"/>
      <c r="B46" s="69"/>
      <c r="C46" s="23" t="s">
        <v>48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</row>
    <row r="47" spans="1:8" ht="25.5" customHeight="1" x14ac:dyDescent="0.25">
      <c r="A47" s="68" t="s">
        <v>27</v>
      </c>
      <c r="B47" s="69" t="s">
        <v>28</v>
      </c>
      <c r="C47" s="23" t="s">
        <v>44</v>
      </c>
      <c r="D47" s="51">
        <f>D48+D49+D50+D51</f>
        <v>9043.0470000000005</v>
      </c>
      <c r="E47" s="51">
        <f t="shared" ref="E47:H47" si="8">E48+E49+E50+E51</f>
        <v>353.6</v>
      </c>
      <c r="F47" s="51">
        <f t="shared" si="8"/>
        <v>400</v>
      </c>
      <c r="G47" s="51">
        <f t="shared" si="8"/>
        <v>1000</v>
      </c>
      <c r="H47" s="51">
        <f t="shared" si="8"/>
        <v>1000</v>
      </c>
    </row>
    <row r="48" spans="1:8" ht="21" customHeight="1" x14ac:dyDescent="0.25">
      <c r="A48" s="68"/>
      <c r="B48" s="69"/>
      <c r="C48" s="23" t="s">
        <v>45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</row>
    <row r="49" spans="1:8" ht="17.25" customHeight="1" x14ac:dyDescent="0.25">
      <c r="A49" s="68"/>
      <c r="B49" s="69"/>
      <c r="C49" s="23" t="s">
        <v>49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</row>
    <row r="50" spans="1:8" ht="25.5" customHeight="1" x14ac:dyDescent="0.25">
      <c r="A50" s="68"/>
      <c r="B50" s="69"/>
      <c r="C50" s="23" t="s">
        <v>47</v>
      </c>
      <c r="D50" s="26">
        <v>9043.0470000000005</v>
      </c>
      <c r="E50" s="51">
        <v>353.6</v>
      </c>
      <c r="F50" s="51">
        <v>400</v>
      </c>
      <c r="G50" s="51">
        <v>1000</v>
      </c>
      <c r="H50" s="51">
        <v>1000</v>
      </c>
    </row>
    <row r="51" spans="1:8" x14ac:dyDescent="0.25">
      <c r="A51" s="68"/>
      <c r="B51" s="69"/>
      <c r="C51" s="23" t="s">
        <v>48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</row>
    <row r="52" spans="1:8" x14ac:dyDescent="0.25">
      <c r="A52" s="68" t="s">
        <v>30</v>
      </c>
      <c r="B52" s="69" t="s">
        <v>31</v>
      </c>
      <c r="C52" s="42" t="s">
        <v>44</v>
      </c>
      <c r="D52" s="26">
        <f>D53+D54+D55+D56</f>
        <v>9694.1859999999997</v>
      </c>
      <c r="E52" s="26">
        <f t="shared" ref="E52:H52" si="9">E53+E54+E55+E56</f>
        <v>50</v>
      </c>
      <c r="F52" s="26">
        <f t="shared" si="9"/>
        <v>50</v>
      </c>
      <c r="G52" s="26">
        <f t="shared" si="9"/>
        <v>223.93</v>
      </c>
      <c r="H52" s="26">
        <f t="shared" si="9"/>
        <v>223.93</v>
      </c>
    </row>
    <row r="53" spans="1:8" x14ac:dyDescent="0.25">
      <c r="A53" s="68"/>
      <c r="B53" s="69"/>
      <c r="C53" s="42" t="s">
        <v>45</v>
      </c>
      <c r="D53" s="26">
        <v>0</v>
      </c>
      <c r="E53" s="51">
        <v>0</v>
      </c>
      <c r="F53" s="51">
        <v>0</v>
      </c>
      <c r="G53" s="51">
        <v>0</v>
      </c>
      <c r="H53" s="51">
        <v>0</v>
      </c>
    </row>
    <row r="54" spans="1:8" ht="15.75" customHeight="1" x14ac:dyDescent="0.25">
      <c r="A54" s="68"/>
      <c r="B54" s="69"/>
      <c r="C54" s="42" t="s">
        <v>49</v>
      </c>
      <c r="D54" s="26">
        <f>12890.621-3326.643</f>
        <v>9563.9779999999992</v>
      </c>
      <c r="E54" s="51">
        <v>0</v>
      </c>
      <c r="F54" s="51">
        <v>0</v>
      </c>
      <c r="G54" s="51">
        <v>0</v>
      </c>
      <c r="H54" s="51">
        <v>0</v>
      </c>
    </row>
    <row r="55" spans="1:8" ht="15.75" customHeight="1" x14ac:dyDescent="0.25">
      <c r="A55" s="68"/>
      <c r="B55" s="69"/>
      <c r="C55" s="42" t="s">
        <v>47</v>
      </c>
      <c r="D55" s="26">
        <v>130.208</v>
      </c>
      <c r="E55" s="51">
        <v>50</v>
      </c>
      <c r="F55" s="51">
        <v>50</v>
      </c>
      <c r="G55" s="51">
        <v>223.93</v>
      </c>
      <c r="H55" s="51">
        <v>223.93</v>
      </c>
    </row>
    <row r="56" spans="1:8" ht="16.5" customHeight="1" x14ac:dyDescent="0.25">
      <c r="A56" s="68"/>
      <c r="B56" s="69"/>
      <c r="C56" s="42" t="s">
        <v>48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</row>
    <row r="57" spans="1:8" x14ac:dyDescent="0.25">
      <c r="A57" s="68" t="s">
        <v>33</v>
      </c>
      <c r="B57" s="69" t="s">
        <v>62</v>
      </c>
      <c r="C57" s="23" t="s">
        <v>44</v>
      </c>
      <c r="D57" s="26">
        <f>D58+D59+D60+D61</f>
        <v>5127.4870000000001</v>
      </c>
      <c r="E57" s="26">
        <v>0</v>
      </c>
      <c r="F57" s="26">
        <v>0</v>
      </c>
      <c r="G57" s="26">
        <f t="shared" ref="G57:H57" si="10">G58+G59+G60+G61</f>
        <v>0</v>
      </c>
      <c r="H57" s="26">
        <f t="shared" si="10"/>
        <v>0</v>
      </c>
    </row>
    <row r="58" spans="1:8" x14ac:dyDescent="0.25">
      <c r="A58" s="68"/>
      <c r="B58" s="69"/>
      <c r="C58" s="23" t="s">
        <v>45</v>
      </c>
      <c r="D58" s="26">
        <v>0</v>
      </c>
      <c r="E58" s="51">
        <v>0</v>
      </c>
      <c r="F58" s="51">
        <v>0</v>
      </c>
      <c r="G58" s="51">
        <v>0</v>
      </c>
      <c r="H58" s="51">
        <v>0</v>
      </c>
    </row>
    <row r="59" spans="1:8" x14ac:dyDescent="0.25">
      <c r="A59" s="68"/>
      <c r="B59" s="69"/>
      <c r="C59" s="23" t="s">
        <v>49</v>
      </c>
      <c r="D59" s="26">
        <v>0</v>
      </c>
      <c r="E59" s="51">
        <v>0</v>
      </c>
      <c r="F59" s="51">
        <v>0</v>
      </c>
      <c r="G59" s="51">
        <v>0</v>
      </c>
      <c r="H59" s="51">
        <v>0</v>
      </c>
    </row>
    <row r="60" spans="1:8" x14ac:dyDescent="0.25">
      <c r="A60" s="68"/>
      <c r="B60" s="69"/>
      <c r="C60" s="23" t="s">
        <v>47</v>
      </c>
      <c r="D60" s="26">
        <v>5127.4870000000001</v>
      </c>
      <c r="E60" s="51">
        <v>0</v>
      </c>
      <c r="F60" s="51">
        <v>0</v>
      </c>
      <c r="G60" s="51">
        <v>0</v>
      </c>
      <c r="H60" s="51">
        <v>0</v>
      </c>
    </row>
    <row r="61" spans="1:8" x14ac:dyDescent="0.25">
      <c r="A61" s="68"/>
      <c r="B61" s="69"/>
      <c r="C61" s="23" t="s">
        <v>48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</row>
    <row r="62" spans="1:8" x14ac:dyDescent="0.25">
      <c r="A62" s="66" t="s">
        <v>55</v>
      </c>
      <c r="B62" s="67" t="s">
        <v>56</v>
      </c>
      <c r="C62" s="20" t="s">
        <v>44</v>
      </c>
      <c r="D62" s="34">
        <f>D63+D64+D65+D66</f>
        <v>32661.326540000002</v>
      </c>
      <c r="E62" s="34">
        <f t="shared" ref="E62:H62" si="11">E63+E64+E65+E66</f>
        <v>155994.08199999999</v>
      </c>
      <c r="F62" s="34">
        <f t="shared" si="11"/>
        <v>0</v>
      </c>
      <c r="G62" s="34">
        <f t="shared" si="11"/>
        <v>0</v>
      </c>
      <c r="H62" s="34">
        <f t="shared" si="11"/>
        <v>0</v>
      </c>
    </row>
    <row r="63" spans="1:8" x14ac:dyDescent="0.25">
      <c r="A63" s="66"/>
      <c r="B63" s="67"/>
      <c r="C63" s="20" t="s">
        <v>45</v>
      </c>
      <c r="D63" s="34">
        <v>0</v>
      </c>
      <c r="E63" s="24">
        <v>0</v>
      </c>
      <c r="F63" s="24">
        <v>0</v>
      </c>
      <c r="G63" s="24">
        <v>0</v>
      </c>
      <c r="H63" s="24">
        <v>0</v>
      </c>
    </row>
    <row r="64" spans="1:8" x14ac:dyDescent="0.25">
      <c r="A64" s="66"/>
      <c r="B64" s="67"/>
      <c r="C64" s="20" t="s">
        <v>49</v>
      </c>
      <c r="D64" s="34">
        <f>D69</f>
        <v>32661.326540000002</v>
      </c>
      <c r="E64" s="24">
        <v>155994.08199999999</v>
      </c>
      <c r="F64" s="24">
        <v>0</v>
      </c>
      <c r="G64" s="24">
        <v>0</v>
      </c>
      <c r="H64" s="24">
        <v>0</v>
      </c>
    </row>
    <row r="65" spans="1:8" x14ac:dyDescent="0.25">
      <c r="A65" s="66"/>
      <c r="B65" s="67"/>
      <c r="C65" s="20" t="s">
        <v>47</v>
      </c>
      <c r="D65" s="34">
        <v>0</v>
      </c>
      <c r="E65" s="24">
        <v>0</v>
      </c>
      <c r="F65" s="24">
        <v>0</v>
      </c>
      <c r="G65" s="24">
        <v>0</v>
      </c>
      <c r="H65" s="24">
        <v>0</v>
      </c>
    </row>
    <row r="66" spans="1:8" ht="19.5" customHeight="1" x14ac:dyDescent="0.25">
      <c r="A66" s="66"/>
      <c r="B66" s="67"/>
      <c r="C66" s="20" t="s">
        <v>48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x14ac:dyDescent="0.25">
      <c r="A67" s="68" t="s">
        <v>37</v>
      </c>
      <c r="B67" s="69" t="s">
        <v>51</v>
      </c>
      <c r="C67" s="23" t="s">
        <v>44</v>
      </c>
      <c r="D67" s="26">
        <f>D68+D69+D70+D71</f>
        <v>32661.326540000002</v>
      </c>
      <c r="E67" s="26">
        <f t="shared" ref="E67:H67" si="12">E68+E69+E70+E71</f>
        <v>155994.08199999999</v>
      </c>
      <c r="F67" s="26">
        <f t="shared" si="12"/>
        <v>0</v>
      </c>
      <c r="G67" s="26">
        <f t="shared" si="12"/>
        <v>0</v>
      </c>
      <c r="H67" s="26">
        <f t="shared" si="12"/>
        <v>0</v>
      </c>
    </row>
    <row r="68" spans="1:8" x14ac:dyDescent="0.25">
      <c r="A68" s="68"/>
      <c r="B68" s="69"/>
      <c r="C68" s="23" t="s">
        <v>45</v>
      </c>
      <c r="D68" s="26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x14ac:dyDescent="0.25">
      <c r="A69" s="68"/>
      <c r="B69" s="69"/>
      <c r="C69" s="23" t="s">
        <v>49</v>
      </c>
      <c r="D69" s="26">
        <f>32661.327-0.00046</f>
        <v>32661.326540000002</v>
      </c>
      <c r="E69" s="35">
        <v>155994.08199999999</v>
      </c>
      <c r="F69" s="25">
        <v>0</v>
      </c>
      <c r="G69" s="25">
        <v>0</v>
      </c>
      <c r="H69" s="25">
        <v>0</v>
      </c>
    </row>
    <row r="70" spans="1:8" x14ac:dyDescent="0.25">
      <c r="A70" s="68"/>
      <c r="B70" s="69"/>
      <c r="C70" s="23" t="s">
        <v>47</v>
      </c>
      <c r="D70" s="26">
        <v>0</v>
      </c>
      <c r="E70" s="25">
        <v>0</v>
      </c>
      <c r="F70" s="25">
        <v>0</v>
      </c>
      <c r="G70" s="25">
        <v>0</v>
      </c>
      <c r="H70" s="25">
        <v>0</v>
      </c>
    </row>
    <row r="71" spans="1:8" ht="15" customHeight="1" x14ac:dyDescent="0.25">
      <c r="A71" s="68"/>
      <c r="B71" s="69"/>
      <c r="C71" s="23" t="s">
        <v>48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1:8" x14ac:dyDescent="0.25">
      <c r="A72" s="66" t="s">
        <v>53</v>
      </c>
      <c r="B72" s="67" t="s">
        <v>35</v>
      </c>
      <c r="C72" s="20" t="s">
        <v>44</v>
      </c>
      <c r="D72" s="24">
        <f>D73+D74+D75+D76</f>
        <v>2731</v>
      </c>
      <c r="E72" s="24">
        <f>E75</f>
        <v>400</v>
      </c>
      <c r="F72" s="24">
        <f t="shared" ref="F72:H72" si="13">F73+F74+F75+F76</f>
        <v>400</v>
      </c>
      <c r="G72" s="24">
        <f t="shared" si="13"/>
        <v>450</v>
      </c>
      <c r="H72" s="24">
        <f t="shared" si="13"/>
        <v>650</v>
      </c>
    </row>
    <row r="73" spans="1:8" x14ac:dyDescent="0.25">
      <c r="A73" s="66"/>
      <c r="B73" s="67"/>
      <c r="C73" s="20" t="s">
        <v>45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</row>
    <row r="74" spans="1:8" x14ac:dyDescent="0.25">
      <c r="A74" s="66"/>
      <c r="B74" s="67"/>
      <c r="C74" s="20" t="s">
        <v>49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x14ac:dyDescent="0.25">
      <c r="A75" s="66"/>
      <c r="B75" s="67"/>
      <c r="C75" s="20" t="s">
        <v>47</v>
      </c>
      <c r="D75" s="24">
        <f>D80+D85</f>
        <v>2731</v>
      </c>
      <c r="E75" s="24">
        <f t="shared" ref="E75:H75" si="14">E80+E85</f>
        <v>400</v>
      </c>
      <c r="F75" s="24">
        <f t="shared" si="14"/>
        <v>400</v>
      </c>
      <c r="G75" s="24">
        <f t="shared" si="14"/>
        <v>450</v>
      </c>
      <c r="H75" s="24">
        <f t="shared" si="14"/>
        <v>650</v>
      </c>
    </row>
    <row r="76" spans="1:8" ht="25.5" x14ac:dyDescent="0.25">
      <c r="A76" s="66"/>
      <c r="B76" s="67"/>
      <c r="C76" s="20" t="s">
        <v>48</v>
      </c>
      <c r="D76" s="24">
        <v>0</v>
      </c>
      <c r="E76" s="24" t="s">
        <v>50</v>
      </c>
      <c r="F76" s="24">
        <v>0</v>
      </c>
      <c r="G76" s="24">
        <v>0</v>
      </c>
      <c r="H76" s="24">
        <v>0</v>
      </c>
    </row>
    <row r="77" spans="1:8" x14ac:dyDescent="0.25">
      <c r="A77" s="68" t="s">
        <v>54</v>
      </c>
      <c r="B77" s="69" t="s">
        <v>38</v>
      </c>
      <c r="C77" s="49" t="s">
        <v>44</v>
      </c>
      <c r="D77" s="48">
        <f>D78+D79+D80+D81</f>
        <v>231</v>
      </c>
      <c r="E77" s="48">
        <f t="shared" ref="E77:H77" si="15">E78+E79+E80+E81</f>
        <v>200</v>
      </c>
      <c r="F77" s="48">
        <f t="shared" si="15"/>
        <v>200</v>
      </c>
      <c r="G77" s="48">
        <f t="shared" si="15"/>
        <v>250</v>
      </c>
      <c r="H77" s="48">
        <f t="shared" si="15"/>
        <v>250</v>
      </c>
    </row>
    <row r="78" spans="1:8" x14ac:dyDescent="0.25">
      <c r="A78" s="68"/>
      <c r="B78" s="69"/>
      <c r="C78" s="49" t="s">
        <v>45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</row>
    <row r="79" spans="1:8" x14ac:dyDescent="0.25">
      <c r="A79" s="68"/>
      <c r="B79" s="69"/>
      <c r="C79" s="49" t="s">
        <v>49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</row>
    <row r="80" spans="1:8" x14ac:dyDescent="0.25">
      <c r="A80" s="68"/>
      <c r="B80" s="69"/>
      <c r="C80" s="49" t="s">
        <v>47</v>
      </c>
      <c r="D80" s="48">
        <v>231</v>
      </c>
      <c r="E80" s="16">
        <v>200</v>
      </c>
      <c r="F80" s="16">
        <v>200</v>
      </c>
      <c r="G80" s="16">
        <v>250</v>
      </c>
      <c r="H80" s="16">
        <v>250</v>
      </c>
    </row>
    <row r="81" spans="1:8" x14ac:dyDescent="0.25">
      <c r="A81" s="68"/>
      <c r="B81" s="69"/>
      <c r="C81" s="49" t="s">
        <v>48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</row>
    <row r="82" spans="1:8" x14ac:dyDescent="0.25">
      <c r="A82" s="68" t="s">
        <v>66</v>
      </c>
      <c r="B82" s="69" t="s">
        <v>65</v>
      </c>
      <c r="C82" s="52" t="s">
        <v>44</v>
      </c>
      <c r="D82" s="51">
        <f>D83+D84+D85+D86</f>
        <v>2500</v>
      </c>
      <c r="E82" s="51">
        <f t="shared" ref="E82:H82" si="16">E83+E84+E85+E86</f>
        <v>200</v>
      </c>
      <c r="F82" s="51">
        <f t="shared" si="16"/>
        <v>200</v>
      </c>
      <c r="G82" s="51">
        <f t="shared" si="16"/>
        <v>200</v>
      </c>
      <c r="H82" s="51">
        <f t="shared" si="16"/>
        <v>400</v>
      </c>
    </row>
    <row r="83" spans="1:8" x14ac:dyDescent="0.25">
      <c r="A83" s="68"/>
      <c r="B83" s="69"/>
      <c r="C83" s="52" t="s">
        <v>45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</row>
    <row r="84" spans="1:8" x14ac:dyDescent="0.25">
      <c r="A84" s="68"/>
      <c r="B84" s="69"/>
      <c r="C84" s="52" t="s">
        <v>49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</row>
    <row r="85" spans="1:8" x14ac:dyDescent="0.25">
      <c r="A85" s="68"/>
      <c r="B85" s="69"/>
      <c r="C85" s="52" t="s">
        <v>47</v>
      </c>
      <c r="D85" s="51">
        <v>2500</v>
      </c>
      <c r="E85" s="51">
        <v>200</v>
      </c>
      <c r="F85" s="51">
        <v>200</v>
      </c>
      <c r="G85" s="51">
        <v>200</v>
      </c>
      <c r="H85" s="51">
        <v>400</v>
      </c>
    </row>
    <row r="86" spans="1:8" x14ac:dyDescent="0.25">
      <c r="A86" s="68"/>
      <c r="B86" s="69"/>
      <c r="C86" s="52" t="s">
        <v>48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</row>
  </sheetData>
  <mergeCells count="51">
    <mergeCell ref="A82:A86"/>
    <mergeCell ref="B82:B86"/>
    <mergeCell ref="D1:H2"/>
    <mergeCell ref="D3:H3"/>
    <mergeCell ref="C29:C30"/>
    <mergeCell ref="D29:D30"/>
    <mergeCell ref="A6:A8"/>
    <mergeCell ref="B6:B8"/>
    <mergeCell ref="C6:C8"/>
    <mergeCell ref="D6:H6"/>
    <mergeCell ref="D7:H7"/>
    <mergeCell ref="A10:A14"/>
    <mergeCell ref="B10:B14"/>
    <mergeCell ref="A4:H4"/>
    <mergeCell ref="A5:H5"/>
    <mergeCell ref="H29:H30"/>
    <mergeCell ref="G29:G30"/>
    <mergeCell ref="A37:A41"/>
    <mergeCell ref="B37:B41"/>
    <mergeCell ref="A25:A30"/>
    <mergeCell ref="B25:B30"/>
    <mergeCell ref="E29:E30"/>
    <mergeCell ref="A31:A36"/>
    <mergeCell ref="B31:B36"/>
    <mergeCell ref="C35:C36"/>
    <mergeCell ref="D35:D36"/>
    <mergeCell ref="E35:E36"/>
    <mergeCell ref="F35:F36"/>
    <mergeCell ref="G35:G36"/>
    <mergeCell ref="F29:F30"/>
    <mergeCell ref="H35:H36"/>
    <mergeCell ref="A77:A81"/>
    <mergeCell ref="B77:B81"/>
    <mergeCell ref="A72:A76"/>
    <mergeCell ref="B72:B76"/>
    <mergeCell ref="A15:A19"/>
    <mergeCell ref="B15:B19"/>
    <mergeCell ref="A62:A66"/>
    <mergeCell ref="B62:B66"/>
    <mergeCell ref="A67:A71"/>
    <mergeCell ref="B67:B71"/>
    <mergeCell ref="A57:A61"/>
    <mergeCell ref="B57:B61"/>
    <mergeCell ref="A52:A56"/>
    <mergeCell ref="B52:B56"/>
    <mergeCell ref="A42:A46"/>
    <mergeCell ref="B42:B46"/>
    <mergeCell ref="A47:A51"/>
    <mergeCell ref="B47:B51"/>
    <mergeCell ref="A20:A24"/>
    <mergeCell ref="B20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Решетова Людмила Николаевна</cp:lastModifiedBy>
  <cp:lastPrinted>2020-06-30T00:56:41Z</cp:lastPrinted>
  <dcterms:created xsi:type="dcterms:W3CDTF">2020-02-06T00:35:13Z</dcterms:created>
  <dcterms:modified xsi:type="dcterms:W3CDTF">2020-06-30T05:23:46Z</dcterms:modified>
</cp:coreProperties>
</file>