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82" windowWidth="25349" windowHeight="10637"/>
  </bookViews>
  <sheets>
    <sheet name="прил 4" sheetId="1" r:id="rId1"/>
  </sheets>
  <externalReferences>
    <externalReference r:id="rId2"/>
  </externalReferences>
  <definedNames>
    <definedName name="_xlnm.Print_Area" localSheetId="0">'прил 4'!$A$1:$D$69</definedName>
  </definedNames>
  <calcPr calcId="145621"/>
</workbook>
</file>

<file path=xl/calcChain.xml><?xml version="1.0" encoding="utf-8"?>
<calcChain xmlns="http://schemas.openxmlformats.org/spreadsheetml/2006/main">
  <c r="D66" i="1" l="1"/>
  <c r="C66" i="1"/>
  <c r="D56" i="1"/>
  <c r="C56" i="1"/>
  <c r="C55" i="1" s="1"/>
  <c r="C42" i="1" s="1"/>
  <c r="C41" i="1" s="1"/>
  <c r="D55" i="1"/>
  <c r="D54" i="1"/>
  <c r="C54" i="1"/>
  <c r="D51" i="1"/>
  <c r="D46" i="1"/>
  <c r="D45" i="1" s="1"/>
  <c r="C46" i="1"/>
  <c r="C45" i="1"/>
  <c r="D43" i="1"/>
  <c r="D42" i="1" s="1"/>
  <c r="D41" i="1" s="1"/>
  <c r="C43" i="1"/>
  <c r="D16" i="1"/>
  <c r="C16" i="1"/>
  <c r="D13" i="1"/>
  <c r="C13" i="1"/>
  <c r="E41" i="1" l="1"/>
  <c r="D73" i="1"/>
  <c r="F41" i="1"/>
  <c r="D69" i="1"/>
  <c r="F16" i="1"/>
  <c r="C69" i="1"/>
  <c r="C73" i="1" s="1"/>
  <c r="F13" i="1"/>
  <c r="F22" i="1" l="1"/>
  <c r="F39" i="1"/>
  <c r="F31" i="1"/>
  <c r="F18" i="1"/>
  <c r="F14" i="1"/>
  <c r="F38" i="1"/>
  <c r="F27" i="1"/>
  <c r="F33" i="1"/>
  <c r="F35" i="1"/>
  <c r="F25" i="1"/>
</calcChain>
</file>

<file path=xl/sharedStrings.xml><?xml version="1.0" encoding="utf-8"?>
<sst xmlns="http://schemas.openxmlformats.org/spreadsheetml/2006/main" count="128" uniqueCount="125">
  <si>
    <t>Приложение №4</t>
  </si>
  <si>
    <t>к проекту решения Думы Ханкайского</t>
  </si>
  <si>
    <t xml:space="preserve"> муниципального округа</t>
  </si>
  <si>
    <t>от  __.__.__ №___</t>
  </si>
  <si>
    <t>Приложение № 4</t>
  </si>
  <si>
    <t>Объемы</t>
  </si>
  <si>
    <t>доходов бюджета Ханкайского муниципального округа на 2025 и 2026 годы</t>
  </si>
  <si>
    <t>(рублей)</t>
  </si>
  <si>
    <t>Код бюджетной классификации Российской Федерации</t>
  </si>
  <si>
    <t>Наименование налога (сбора)</t>
  </si>
  <si>
    <t>Сумма на 2025 год</t>
  </si>
  <si>
    <t>Сумма на 2026 год</t>
  </si>
  <si>
    <t>1 00 00000 00 0000 000</t>
  </si>
  <si>
    <t>НАЛОГОВЫЕ И НЕНАЛОГОВЫЕ ДОХОДЫ</t>
  </si>
  <si>
    <t>1 01 00000 00 0000 000</t>
  </si>
  <si>
    <t>НАЛОГИ  НА 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</si>
  <si>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</si>
  <si>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</si>
  <si>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</si>
  <si>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</si>
  <si>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</si>
  <si>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</si>
  <si>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</si>
  <si>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 xml:space="preserve">НАЛОГИ  НА  СОВОКУПНЫЙ ДОХОД </t>
  </si>
  <si>
    <t>1 05 01000 00 0000 110</t>
  </si>
  <si>
    <t>Налог, взимаемый в связи с применением упрощенной системы налогообложения</t>
  </si>
  <si>
    <t xml:space="preserve">1 05 03000 01 0000 110 </t>
  </si>
  <si>
    <t>Единый сельскохозяйственный налог</t>
  </si>
  <si>
    <t>1 05 04010 02 0000 110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</si>
  <si>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</si>
  <si>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</si>
  <si>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</si>
  <si>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</si>
  <si>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</si>
  <si>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1 06 06000 00 0000 110</t>
  </si>
  <si>
    <t>Земельный налог</t>
  </si>
  <si>
    <t>1 08 00000 00 0000 000</t>
  </si>
  <si>
    <t>ГОСУДАРСТВЕННАЯ 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</si>
  <si>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</si>
  <si>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</si>
  <si>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</si>
  <si>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 xml:space="preserve">ДОХОДЫ  ОТ  ИСПОЛЬЗОВАНИЯ ИМУЩЕСТВА, НАХОДЯЩЕГОСЯ В ГОСУДАРСТВЕННОЙ И МУНИЦИПАЛЬНОЙ СОБСТВЕННОСТИ 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</si>
  <si>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</si>
  <si>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</si>
  <si>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</si>
  <si>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</si>
  <si>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</si>
  <si>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</si>
  <si>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</si>
  <si>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 ПРИ ПОЛЬЗОВАНИИ ПРИРОДНЫМИ 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</si>
  <si>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</si>
  <si>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</si>
  <si>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</si>
  <si>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</si>
  <si>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1 13 02064 14 0000 130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</si>
  <si>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</si>
  <si>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1 14 00000 00 0000 000</t>
  </si>
  <si>
    <t xml:space="preserve">ДОХОДЫ ОТ ПРОДАЖИ МАТЕРИАЛЬНЫХ И НЕМАТЕРИАЛЬНЫХ АКТИВОВ                       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</si>
  <si>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</si>
  <si>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</si>
  <si>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</si>
  <si>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</si>
  <si>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</si>
  <si>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</si>
  <si>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</si>
  <si>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</si>
  <si>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1 17 05040 14 0000 180</t>
  </si>
  <si>
    <t>Прочие неналоговые доходы бюджетов муниципальных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</si>
  <si>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</si>
  <si>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</si>
  <si>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</si>
  <si>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</si>
  <si>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</si>
  <si>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</si>
  <si>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2 02 15001 14 0000 150</t>
  </si>
  <si>
    <t>Дотации на выравнивание бюджетной обеспеченности муниципальных районов (муниципальных округов, городских округов)</t>
  </si>
  <si>
    <t>2 02 20000 00 0000 150</t>
  </si>
  <si>
    <t>Субсидии бюджетам бюджетной системы Российской Федерации (межбюджетные субсидии)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</si>
  <si>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</si>
  <si>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</si>
  <si>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2 02 25098 14 0000 150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</si>
  <si>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</si>
  <si>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2 02 25519 14 0000 150</t>
  </si>
  <si>
    <t>Субсидии бюджетам муниципальных округов на поддержку отрасли культуры</t>
  </si>
  <si>
    <t>2 02 25576 14 0000 150</t>
  </si>
  <si>
    <t>Субсидии бюджетам муниципальных округов на 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организаций культурно-досугового типа)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</si>
  <si>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</si>
  <si>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</si>
  <si>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</si>
  <si>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</si>
  <si>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2 02 25299 14 0000 150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</si>
  <si>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
 на 2019 - 2024 годы"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</si>
  <si>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</si>
  <si>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</si>
  <si>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2 02 29999 14 0000 150</t>
  </si>
  <si>
    <t>Прочие субсидии бюджетам муниципальных округов</t>
  </si>
  <si>
    <t>2 02 30000 00 0000 150</t>
  </si>
  <si>
    <t>Субвенции бюджетам бюджетной системы Российской Федерации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</si>
  <si>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</si>
  <si>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</si>
  <si>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</si>
  <si>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</si>
  <si>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</si>
  <si>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</si>
  <si>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</si>
  <si>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</si>
  <si>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</si>
  <si>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</si>
  <si>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2 02 35260 14 0000 150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</si>
  <si>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</si>
  <si>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2 02 35304 14 0000 150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</si>
  <si>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</si>
  <si>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</si>
  <si>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</si>
  <si>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2 02 36900 14 0000 150</t>
  </si>
  <si>
    <t>Единая субвенция бюджетам муниципальных округов из бюджета субъекта Российской Федерации</t>
  </si>
  <si>
    <t>2 02 39999 14 0000 150</t>
  </si>
  <si>
    <t>Прочие субвенции бюджетам муниципальных округов</t>
  </si>
  <si>
    <t>2 02 40000 00 0000 150</t>
  </si>
  <si>
    <t>Иные межбюджетные трансферты</t>
  </si>
  <si>
    <t>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</si>
  <si>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</si>
  <si>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2 02 45179 14 0000 150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</si>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</sst>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0">
      <alignment vertical="top" wrapText="1"/>
    </xf>
    <xf numFmtId="0" fontId="7" fillId="0" borderId="0">
      <alignment vertical="top" wrapText="1"/>
    </xf>
    <xf numFmtId="0" fontId="8" fillId="0" borderId="4">
      <alignment horizontal="center" vertical="center" wrapText="1"/>
    </xf>
    <xf numFmtId="4" fontId="9" fillId="3" borderId="4">
      <alignment horizontal="right" vertical="top" shrinkToFit="1"/>
    </xf>
    <xf numFmtId="0" fontId="10" fillId="4" borderId="4">
      <alignment vertical="top" wrapText="1"/>
    </xf>
    <xf numFmtId="4" fontId="10" fillId="0" borderId="5">
      <alignment horizontal="right" wrapText="1"/>
    </xf>
    <xf numFmtId="0" fontId="11" fillId="0" borderId="0"/>
    <xf numFmtId="0" fontId="7" fillId="0" borderId="0">
      <alignment vertical="top" wrapText="1"/>
    </xf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/>
    <xf numFmtId="4" fontId="3" fillId="0" borderId="0" xfId="0" applyNumberFormat="1" applyFont="1" applyFill="1"/>
    <xf numFmtId="0" fontId="3" fillId="0" borderId="0" xfId="0" applyFont="1" applyFill="1"/>
    <xf numFmtId="0" fontId="1" fillId="0" borderId="1" xfId="0" applyFont="1" applyFill="1" applyBorder="1" applyAlignment="1"/>
    <xf numFmtId="4" fontId="1" fillId="0" borderId="1" xfId="0" applyNumberFormat="1" applyFont="1" applyFill="1" applyBorder="1"/>
    <xf numFmtId="4" fontId="1" fillId="0" borderId="0" xfId="0" applyNumberFormat="1" applyFont="1" applyFill="1"/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top" wrapText="1"/>
    </xf>
    <xf numFmtId="4" fontId="6" fillId="0" borderId="4" xfId="1" applyNumberFormat="1" applyFont="1" applyFill="1" applyBorder="1" applyAlignment="1">
      <alignment horizontal="right" vertical="center" wrapText="1"/>
    </xf>
    <xf numFmtId="4" fontId="1" fillId="0" borderId="4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/>
    <xf numFmtId="4" fontId="1" fillId="0" borderId="4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/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</cellXfs>
  <cellStyles count="9">
    <cellStyle name="xl22 2" xfId="3"/>
    <cellStyle name="xl38" xfId="4"/>
    <cellStyle name="xl39" xfId="5"/>
    <cellStyle name="xl83" xfId="6"/>
    <cellStyle name="Обычный" xfId="0" builtinId="0"/>
    <cellStyle name="Обычный 2" xfId="2"/>
    <cellStyle name="Обычный 2 2" xfId="7"/>
    <cellStyle name="Обычный 3" xfId="1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4/&#1091;&#1090;&#1086;&#1095;&#1085;&#1077;&#1085;&#1080;&#1077;_&#1084;&#1072;&#1088;&#1090;/&#1055;&#1088;&#1080;&#1083;&#1086;&#1078;&#1077;&#1085;&#1080;&#1077;%20&#1082;%20&#1088;&#1077;&#1096;&#1077;&#1085;&#1080;&#1102;%201-12_&#1091;&#1090;&#1086;&#1095;&#1085;&#1077;&#1085;&#1080;&#1077;%20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3 "/>
      <sheetName val="прил 4"/>
      <sheetName val="прил 5 "/>
      <sheetName val="прил 6 "/>
      <sheetName val="прил 7 "/>
      <sheetName val="прил "/>
      <sheetName val="прил 8"/>
      <sheetName val="прил 9 "/>
      <sheetName val="прил 10 "/>
      <sheetName val="прил 11"/>
      <sheetName val="прил 12 "/>
      <sheetName val="потребность 2023 (5)"/>
      <sheetName val="потребность 2024 1 (МБ)"/>
      <sheetName val="потребность 2024 проект (МБ)"/>
      <sheetName val="потребность 2024 проект весь"/>
      <sheetName val="Лист2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11905619.199999999</v>
          </cell>
          <cell r="C22">
            <v>11905864.029999999</v>
          </cell>
        </row>
        <row r="36">
          <cell r="B36">
            <v>584086819.72000015</v>
          </cell>
          <cell r="C36">
            <v>625140777.04000008</v>
          </cell>
        </row>
        <row r="51">
          <cell r="B51">
            <v>895797996.6700002</v>
          </cell>
          <cell r="C51">
            <v>938122779.92000008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view="pageBreakPreview" topLeftCell="A59" zoomScale="90" zoomScaleNormal="100" zoomScaleSheetLayoutView="90" workbookViewId="0">
      <selection activeCell="C54" sqref="C54"/>
    </sheetView>
  </sheetViews>
  <sheetFormatPr defaultRowHeight="17" x14ac:dyDescent="0.3"/>
  <cols>
    <col min="1" max="1" width="30.375" style="1" customWidth="1"/>
    <col min="2" max="2" width="66.625" style="2" customWidth="1"/>
    <col min="3" max="4" width="19.875" style="2" customWidth="1"/>
    <col min="5" max="5" width="15.375" style="2" bestFit="1" customWidth="1"/>
    <col min="6" max="6" width="17.625" style="2" customWidth="1"/>
    <col min="7" max="256" width="9" style="2"/>
    <col min="257" max="257" width="26.375" style="2" customWidth="1"/>
    <col min="258" max="258" width="78.375" style="2" customWidth="1"/>
    <col min="259" max="259" width="19.625" style="2" customWidth="1"/>
    <col min="260" max="512" width="9" style="2"/>
    <col min="513" max="513" width="26.375" style="2" customWidth="1"/>
    <col min="514" max="514" width="78.375" style="2" customWidth="1"/>
    <col min="515" max="515" width="19.625" style="2" customWidth="1"/>
    <col min="516" max="768" width="9" style="2"/>
    <col min="769" max="769" width="26.375" style="2" customWidth="1"/>
    <col min="770" max="770" width="78.375" style="2" customWidth="1"/>
    <col min="771" max="771" width="19.625" style="2" customWidth="1"/>
    <col min="772" max="1024" width="9" style="2"/>
    <col min="1025" max="1025" width="26.375" style="2" customWidth="1"/>
    <col min="1026" max="1026" width="78.375" style="2" customWidth="1"/>
    <col min="1027" max="1027" width="19.625" style="2" customWidth="1"/>
    <col min="1028" max="1280" width="9" style="2"/>
    <col min="1281" max="1281" width="26.375" style="2" customWidth="1"/>
    <col min="1282" max="1282" width="78.375" style="2" customWidth="1"/>
    <col min="1283" max="1283" width="19.625" style="2" customWidth="1"/>
    <col min="1284" max="1536" width="9" style="2"/>
    <col min="1537" max="1537" width="26.375" style="2" customWidth="1"/>
    <col min="1538" max="1538" width="78.375" style="2" customWidth="1"/>
    <col min="1539" max="1539" width="19.625" style="2" customWidth="1"/>
    <col min="1540" max="1792" width="9" style="2"/>
    <col min="1793" max="1793" width="26.375" style="2" customWidth="1"/>
    <col min="1794" max="1794" width="78.375" style="2" customWidth="1"/>
    <col min="1795" max="1795" width="19.625" style="2" customWidth="1"/>
    <col min="1796" max="2048" width="9" style="2"/>
    <col min="2049" max="2049" width="26.375" style="2" customWidth="1"/>
    <col min="2050" max="2050" width="78.375" style="2" customWidth="1"/>
    <col min="2051" max="2051" width="19.625" style="2" customWidth="1"/>
    <col min="2052" max="2304" width="9" style="2"/>
    <col min="2305" max="2305" width="26.375" style="2" customWidth="1"/>
    <col min="2306" max="2306" width="78.375" style="2" customWidth="1"/>
    <col min="2307" max="2307" width="19.625" style="2" customWidth="1"/>
    <col min="2308" max="2560" width="9" style="2"/>
    <col min="2561" max="2561" width="26.375" style="2" customWidth="1"/>
    <col min="2562" max="2562" width="78.375" style="2" customWidth="1"/>
    <col min="2563" max="2563" width="19.625" style="2" customWidth="1"/>
    <col min="2564" max="2816" width="9" style="2"/>
    <col min="2817" max="2817" width="26.375" style="2" customWidth="1"/>
    <col min="2818" max="2818" width="78.375" style="2" customWidth="1"/>
    <col min="2819" max="2819" width="19.625" style="2" customWidth="1"/>
    <col min="2820" max="3072" width="9" style="2"/>
    <col min="3073" max="3073" width="26.375" style="2" customWidth="1"/>
    <col min="3074" max="3074" width="78.375" style="2" customWidth="1"/>
    <col min="3075" max="3075" width="19.625" style="2" customWidth="1"/>
    <col min="3076" max="3328" width="9" style="2"/>
    <col min="3329" max="3329" width="26.375" style="2" customWidth="1"/>
    <col min="3330" max="3330" width="78.375" style="2" customWidth="1"/>
    <col min="3331" max="3331" width="19.625" style="2" customWidth="1"/>
    <col min="3332" max="3584" width="9" style="2"/>
    <col min="3585" max="3585" width="26.375" style="2" customWidth="1"/>
    <col min="3586" max="3586" width="78.375" style="2" customWidth="1"/>
    <col min="3587" max="3587" width="19.625" style="2" customWidth="1"/>
    <col min="3588" max="3840" width="9" style="2"/>
    <col min="3841" max="3841" width="26.375" style="2" customWidth="1"/>
    <col min="3842" max="3842" width="78.375" style="2" customWidth="1"/>
    <col min="3843" max="3843" width="19.625" style="2" customWidth="1"/>
    <col min="3844" max="4096" width="9" style="2"/>
    <col min="4097" max="4097" width="26.375" style="2" customWidth="1"/>
    <col min="4098" max="4098" width="78.375" style="2" customWidth="1"/>
    <col min="4099" max="4099" width="19.625" style="2" customWidth="1"/>
    <col min="4100" max="4352" width="9" style="2"/>
    <col min="4353" max="4353" width="26.375" style="2" customWidth="1"/>
    <col min="4354" max="4354" width="78.375" style="2" customWidth="1"/>
    <col min="4355" max="4355" width="19.625" style="2" customWidth="1"/>
    <col min="4356" max="4608" width="9" style="2"/>
    <col min="4609" max="4609" width="26.375" style="2" customWidth="1"/>
    <col min="4610" max="4610" width="78.375" style="2" customWidth="1"/>
    <col min="4611" max="4611" width="19.625" style="2" customWidth="1"/>
    <col min="4612" max="4864" width="9" style="2"/>
    <col min="4865" max="4865" width="26.375" style="2" customWidth="1"/>
    <col min="4866" max="4866" width="78.375" style="2" customWidth="1"/>
    <col min="4867" max="4867" width="19.625" style="2" customWidth="1"/>
    <col min="4868" max="5120" width="9" style="2"/>
    <col min="5121" max="5121" width="26.375" style="2" customWidth="1"/>
    <col min="5122" max="5122" width="78.375" style="2" customWidth="1"/>
    <col min="5123" max="5123" width="19.625" style="2" customWidth="1"/>
    <col min="5124" max="5376" width="9" style="2"/>
    <col min="5377" max="5377" width="26.375" style="2" customWidth="1"/>
    <col min="5378" max="5378" width="78.375" style="2" customWidth="1"/>
    <col min="5379" max="5379" width="19.625" style="2" customWidth="1"/>
    <col min="5380" max="5632" width="9" style="2"/>
    <col min="5633" max="5633" width="26.375" style="2" customWidth="1"/>
    <col min="5634" max="5634" width="78.375" style="2" customWidth="1"/>
    <col min="5635" max="5635" width="19.625" style="2" customWidth="1"/>
    <col min="5636" max="5888" width="9" style="2"/>
    <col min="5889" max="5889" width="26.375" style="2" customWidth="1"/>
    <col min="5890" max="5890" width="78.375" style="2" customWidth="1"/>
    <col min="5891" max="5891" width="19.625" style="2" customWidth="1"/>
    <col min="5892" max="6144" width="9" style="2"/>
    <col min="6145" max="6145" width="26.375" style="2" customWidth="1"/>
    <col min="6146" max="6146" width="78.375" style="2" customWidth="1"/>
    <col min="6147" max="6147" width="19.625" style="2" customWidth="1"/>
    <col min="6148" max="6400" width="9" style="2"/>
    <col min="6401" max="6401" width="26.375" style="2" customWidth="1"/>
    <col min="6402" max="6402" width="78.375" style="2" customWidth="1"/>
    <col min="6403" max="6403" width="19.625" style="2" customWidth="1"/>
    <col min="6404" max="6656" width="9" style="2"/>
    <col min="6657" max="6657" width="26.375" style="2" customWidth="1"/>
    <col min="6658" max="6658" width="78.375" style="2" customWidth="1"/>
    <col min="6659" max="6659" width="19.625" style="2" customWidth="1"/>
    <col min="6660" max="6912" width="9" style="2"/>
    <col min="6913" max="6913" width="26.375" style="2" customWidth="1"/>
    <col min="6914" max="6914" width="78.375" style="2" customWidth="1"/>
    <col min="6915" max="6915" width="19.625" style="2" customWidth="1"/>
    <col min="6916" max="7168" width="9" style="2"/>
    <col min="7169" max="7169" width="26.375" style="2" customWidth="1"/>
    <col min="7170" max="7170" width="78.375" style="2" customWidth="1"/>
    <col min="7171" max="7171" width="19.625" style="2" customWidth="1"/>
    <col min="7172" max="7424" width="9" style="2"/>
    <col min="7425" max="7425" width="26.375" style="2" customWidth="1"/>
    <col min="7426" max="7426" width="78.375" style="2" customWidth="1"/>
    <col min="7427" max="7427" width="19.625" style="2" customWidth="1"/>
    <col min="7428" max="7680" width="9" style="2"/>
    <col min="7681" max="7681" width="26.375" style="2" customWidth="1"/>
    <col min="7682" max="7682" width="78.375" style="2" customWidth="1"/>
    <col min="7683" max="7683" width="19.625" style="2" customWidth="1"/>
    <col min="7684" max="7936" width="9" style="2"/>
    <col min="7937" max="7937" width="26.375" style="2" customWidth="1"/>
    <col min="7938" max="7938" width="78.375" style="2" customWidth="1"/>
    <col min="7939" max="7939" width="19.625" style="2" customWidth="1"/>
    <col min="7940" max="8192" width="9" style="2"/>
    <col min="8193" max="8193" width="26.375" style="2" customWidth="1"/>
    <col min="8194" max="8194" width="78.375" style="2" customWidth="1"/>
    <col min="8195" max="8195" width="19.625" style="2" customWidth="1"/>
    <col min="8196" max="8448" width="9" style="2"/>
    <col min="8449" max="8449" width="26.375" style="2" customWidth="1"/>
    <col min="8450" max="8450" width="78.375" style="2" customWidth="1"/>
    <col min="8451" max="8451" width="19.625" style="2" customWidth="1"/>
    <col min="8452" max="8704" width="9" style="2"/>
    <col min="8705" max="8705" width="26.375" style="2" customWidth="1"/>
    <col min="8706" max="8706" width="78.375" style="2" customWidth="1"/>
    <col min="8707" max="8707" width="19.625" style="2" customWidth="1"/>
    <col min="8708" max="8960" width="9" style="2"/>
    <col min="8961" max="8961" width="26.375" style="2" customWidth="1"/>
    <col min="8962" max="8962" width="78.375" style="2" customWidth="1"/>
    <col min="8963" max="8963" width="19.625" style="2" customWidth="1"/>
    <col min="8964" max="9216" width="9" style="2"/>
    <col min="9217" max="9217" width="26.375" style="2" customWidth="1"/>
    <col min="9218" max="9218" width="78.375" style="2" customWidth="1"/>
    <col min="9219" max="9219" width="19.625" style="2" customWidth="1"/>
    <col min="9220" max="9472" width="9" style="2"/>
    <col min="9473" max="9473" width="26.375" style="2" customWidth="1"/>
    <col min="9474" max="9474" width="78.375" style="2" customWidth="1"/>
    <col min="9475" max="9475" width="19.625" style="2" customWidth="1"/>
    <col min="9476" max="9728" width="9" style="2"/>
    <col min="9729" max="9729" width="26.375" style="2" customWidth="1"/>
    <col min="9730" max="9730" width="78.375" style="2" customWidth="1"/>
    <col min="9731" max="9731" width="19.625" style="2" customWidth="1"/>
    <col min="9732" max="9984" width="9" style="2"/>
    <col min="9985" max="9985" width="26.375" style="2" customWidth="1"/>
    <col min="9986" max="9986" width="78.375" style="2" customWidth="1"/>
    <col min="9987" max="9987" width="19.625" style="2" customWidth="1"/>
    <col min="9988" max="10240" width="9" style="2"/>
    <col min="10241" max="10241" width="26.375" style="2" customWidth="1"/>
    <col min="10242" max="10242" width="78.375" style="2" customWidth="1"/>
    <col min="10243" max="10243" width="19.625" style="2" customWidth="1"/>
    <col min="10244" max="10496" width="9" style="2"/>
    <col min="10497" max="10497" width="26.375" style="2" customWidth="1"/>
    <col min="10498" max="10498" width="78.375" style="2" customWidth="1"/>
    <col min="10499" max="10499" width="19.625" style="2" customWidth="1"/>
    <col min="10500" max="10752" width="9" style="2"/>
    <col min="10753" max="10753" width="26.375" style="2" customWidth="1"/>
    <col min="10754" max="10754" width="78.375" style="2" customWidth="1"/>
    <col min="10755" max="10755" width="19.625" style="2" customWidth="1"/>
    <col min="10756" max="11008" width="9" style="2"/>
    <col min="11009" max="11009" width="26.375" style="2" customWidth="1"/>
    <col min="11010" max="11010" width="78.375" style="2" customWidth="1"/>
    <col min="11011" max="11011" width="19.625" style="2" customWidth="1"/>
    <col min="11012" max="11264" width="9" style="2"/>
    <col min="11265" max="11265" width="26.375" style="2" customWidth="1"/>
    <col min="11266" max="11266" width="78.375" style="2" customWidth="1"/>
    <col min="11267" max="11267" width="19.625" style="2" customWidth="1"/>
    <col min="11268" max="11520" width="9" style="2"/>
    <col min="11521" max="11521" width="26.375" style="2" customWidth="1"/>
    <col min="11522" max="11522" width="78.375" style="2" customWidth="1"/>
    <col min="11523" max="11523" width="19.625" style="2" customWidth="1"/>
    <col min="11524" max="11776" width="9" style="2"/>
    <col min="11777" max="11777" width="26.375" style="2" customWidth="1"/>
    <col min="11778" max="11778" width="78.375" style="2" customWidth="1"/>
    <col min="11779" max="11779" width="19.625" style="2" customWidth="1"/>
    <col min="11780" max="12032" width="9" style="2"/>
    <col min="12033" max="12033" width="26.375" style="2" customWidth="1"/>
    <col min="12034" max="12034" width="78.375" style="2" customWidth="1"/>
    <col min="12035" max="12035" width="19.625" style="2" customWidth="1"/>
    <col min="12036" max="12288" width="9" style="2"/>
    <col min="12289" max="12289" width="26.375" style="2" customWidth="1"/>
    <col min="12290" max="12290" width="78.375" style="2" customWidth="1"/>
    <col min="12291" max="12291" width="19.625" style="2" customWidth="1"/>
    <col min="12292" max="12544" width="9" style="2"/>
    <col min="12545" max="12545" width="26.375" style="2" customWidth="1"/>
    <col min="12546" max="12546" width="78.375" style="2" customWidth="1"/>
    <col min="12547" max="12547" width="19.625" style="2" customWidth="1"/>
    <col min="12548" max="12800" width="9" style="2"/>
    <col min="12801" max="12801" width="26.375" style="2" customWidth="1"/>
    <col min="12802" max="12802" width="78.375" style="2" customWidth="1"/>
    <col min="12803" max="12803" width="19.625" style="2" customWidth="1"/>
    <col min="12804" max="13056" width="9" style="2"/>
    <col min="13057" max="13057" width="26.375" style="2" customWidth="1"/>
    <col min="13058" max="13058" width="78.375" style="2" customWidth="1"/>
    <col min="13059" max="13059" width="19.625" style="2" customWidth="1"/>
    <col min="13060" max="13312" width="9" style="2"/>
    <col min="13313" max="13313" width="26.375" style="2" customWidth="1"/>
    <col min="13314" max="13314" width="78.375" style="2" customWidth="1"/>
    <col min="13315" max="13315" width="19.625" style="2" customWidth="1"/>
    <col min="13316" max="13568" width="9" style="2"/>
    <col min="13569" max="13569" width="26.375" style="2" customWidth="1"/>
    <col min="13570" max="13570" width="78.375" style="2" customWidth="1"/>
    <col min="13571" max="13571" width="19.625" style="2" customWidth="1"/>
    <col min="13572" max="13824" width="9" style="2"/>
    <col min="13825" max="13825" width="26.375" style="2" customWidth="1"/>
    <col min="13826" max="13826" width="78.375" style="2" customWidth="1"/>
    <col min="13827" max="13827" width="19.625" style="2" customWidth="1"/>
    <col min="13828" max="14080" width="9" style="2"/>
    <col min="14081" max="14081" width="26.375" style="2" customWidth="1"/>
    <col min="14082" max="14082" width="78.375" style="2" customWidth="1"/>
    <col min="14083" max="14083" width="19.625" style="2" customWidth="1"/>
    <col min="14084" max="14336" width="9" style="2"/>
    <col min="14337" max="14337" width="26.375" style="2" customWidth="1"/>
    <col min="14338" max="14338" width="78.375" style="2" customWidth="1"/>
    <col min="14339" max="14339" width="19.625" style="2" customWidth="1"/>
    <col min="14340" max="14592" width="9" style="2"/>
    <col min="14593" max="14593" width="26.375" style="2" customWidth="1"/>
    <col min="14594" max="14594" width="78.375" style="2" customWidth="1"/>
    <col min="14595" max="14595" width="19.625" style="2" customWidth="1"/>
    <col min="14596" max="14848" width="9" style="2"/>
    <col min="14849" max="14849" width="26.375" style="2" customWidth="1"/>
    <col min="14850" max="14850" width="78.375" style="2" customWidth="1"/>
    <col min="14851" max="14851" width="19.625" style="2" customWidth="1"/>
    <col min="14852" max="15104" width="9" style="2"/>
    <col min="15105" max="15105" width="26.375" style="2" customWidth="1"/>
    <col min="15106" max="15106" width="78.375" style="2" customWidth="1"/>
    <col min="15107" max="15107" width="19.625" style="2" customWidth="1"/>
    <col min="15108" max="15360" width="9" style="2"/>
    <col min="15361" max="15361" width="26.375" style="2" customWidth="1"/>
    <col min="15362" max="15362" width="78.375" style="2" customWidth="1"/>
    <col min="15363" max="15363" width="19.625" style="2" customWidth="1"/>
    <col min="15364" max="15616" width="9" style="2"/>
    <col min="15617" max="15617" width="26.375" style="2" customWidth="1"/>
    <col min="15618" max="15618" width="78.375" style="2" customWidth="1"/>
    <col min="15619" max="15619" width="19.625" style="2" customWidth="1"/>
    <col min="15620" max="15872" width="9" style="2"/>
    <col min="15873" max="15873" width="26.375" style="2" customWidth="1"/>
    <col min="15874" max="15874" width="78.375" style="2" customWidth="1"/>
    <col min="15875" max="15875" width="19.625" style="2" customWidth="1"/>
    <col min="15876" max="16128" width="9" style="2"/>
    <col min="16129" max="16129" width="26.375" style="2" customWidth="1"/>
    <col min="16130" max="16130" width="78.375" style="2" customWidth="1"/>
    <col min="16131" max="16131" width="19.625" style="2" customWidth="1"/>
    <col min="16132" max="16384" width="9" style="2"/>
  </cols>
  <sheetData>
    <row r="1" spans="1:6" ht="18.350000000000001" x14ac:dyDescent="0.3">
      <c r="D1" s="3" t="s">
        <v>0</v>
      </c>
    </row>
    <row r="2" spans="1:6" ht="18.350000000000001" x14ac:dyDescent="0.3">
      <c r="D2" s="3" t="s">
        <v>1</v>
      </c>
    </row>
    <row r="3" spans="1:6" ht="18.350000000000001" x14ac:dyDescent="0.3">
      <c r="D3" s="3" t="s">
        <v>2</v>
      </c>
    </row>
    <row r="4" spans="1:6" ht="18.350000000000001" x14ac:dyDescent="0.3">
      <c r="D4" s="3" t="s">
        <v>3</v>
      </c>
    </row>
    <row r="5" spans="1:6" x14ac:dyDescent="0.3">
      <c r="D5" s="4" t="s">
        <v>4</v>
      </c>
    </row>
    <row r="6" spans="1:6" x14ac:dyDescent="0.3">
      <c r="D6" s="4" t="s">
        <v>1</v>
      </c>
    </row>
    <row r="7" spans="1:6" x14ac:dyDescent="0.3">
      <c r="D7" s="4" t="s">
        <v>2</v>
      </c>
    </row>
    <row r="8" spans="1:6" x14ac:dyDescent="0.3">
      <c r="D8" s="4" t="s">
        <v>3</v>
      </c>
    </row>
    <row r="9" spans="1:6" x14ac:dyDescent="0.3">
      <c r="A9" s="5" t="s">
        <v>5</v>
      </c>
      <c r="B9" s="5"/>
      <c r="C9" s="5"/>
      <c r="D9" s="5"/>
    </row>
    <row r="10" spans="1:6" x14ac:dyDescent="0.3">
      <c r="A10" s="6" t="s">
        <v>6</v>
      </c>
      <c r="B10" s="6"/>
      <c r="C10" s="6"/>
      <c r="D10" s="6"/>
    </row>
    <row r="11" spans="1:6" x14ac:dyDescent="0.3">
      <c r="D11" s="7" t="s">
        <v>7</v>
      </c>
    </row>
    <row r="12" spans="1:6" ht="52.5" customHeight="1" x14ac:dyDescent="0.3">
      <c r="A12" s="8" t="s">
        <v>8</v>
      </c>
      <c r="B12" s="9" t="s">
        <v>9</v>
      </c>
      <c r="C12" s="9" t="s">
        <v>10</v>
      </c>
      <c r="D12" s="9" t="s">
        <v>11</v>
      </c>
    </row>
    <row r="13" spans="1:6" ht="19.55" customHeight="1" x14ac:dyDescent="0.3">
      <c r="A13" s="10" t="s">
        <v>12</v>
      </c>
      <c r="B13" s="11" t="s">
        <v>13</v>
      </c>
      <c r="C13" s="12">
        <f>C14+C16+C18+C22+C25+C27+C31+C33+C35+C38+C39</f>
        <v>176300000</v>
      </c>
      <c r="D13" s="12">
        <f>D14+D16+D18+D22+D25+D27+D31+D33+D35+D38+D39</f>
        <v>180519000</v>
      </c>
      <c r="F13" s="2">
        <f>D13/D69*100</f>
        <v>16.137337549908949</v>
      </c>
    </row>
    <row r="14" spans="1:6" ht="19.55" customHeight="1" x14ac:dyDescent="0.3">
      <c r="A14" s="13" t="s">
        <v>14</v>
      </c>
      <c r="B14" s="14" t="s">
        <v>15</v>
      </c>
      <c r="C14" s="15">
        <v>111277000</v>
      </c>
      <c r="D14" s="15">
        <v>114949000</v>
      </c>
      <c r="F14" s="2">
        <f>D14/D69*100</f>
        <v>10.27576495562508</v>
      </c>
    </row>
    <row r="15" spans="1:6" ht="19.55" customHeight="1" x14ac:dyDescent="0.3">
      <c r="A15" s="13" t="s">
        <v>16</v>
      </c>
      <c r="B15" s="13" t="s">
        <v>17</v>
      </c>
      <c r="C15" s="15">
        <v>111277000</v>
      </c>
      <c r="D15" s="15">
        <v>114949000</v>
      </c>
    </row>
    <row r="16" spans="1:6" ht="50.95" x14ac:dyDescent="0.3">
      <c r="A16" s="13" t="s">
        <v>18</v>
      </c>
      <c r="B16" s="16" t="s">
        <v>19</v>
      </c>
      <c r="C16" s="15">
        <f>C17</f>
        <v>17038000</v>
      </c>
      <c r="D16" s="15">
        <f>D17</f>
        <v>17735000</v>
      </c>
      <c r="F16" s="2">
        <f>D16/D69*100</f>
        <v>1.5854047576578378</v>
      </c>
    </row>
    <row r="17" spans="1:6" ht="34" x14ac:dyDescent="0.3">
      <c r="A17" s="13" t="s">
        <v>20</v>
      </c>
      <c r="B17" s="16" t="s">
        <v>21</v>
      </c>
      <c r="C17" s="15">
        <v>17038000</v>
      </c>
      <c r="D17" s="15">
        <v>17735000</v>
      </c>
    </row>
    <row r="18" spans="1:6" ht="21.25" customHeight="1" x14ac:dyDescent="0.3">
      <c r="A18" s="17" t="s">
        <v>22</v>
      </c>
      <c r="B18" s="17" t="s">
        <v>23</v>
      </c>
      <c r="C18" s="15">
        <v>8700000</v>
      </c>
      <c r="D18" s="15">
        <v>8800000</v>
      </c>
      <c r="F18" s="2">
        <f>D18/D69*100</f>
        <v>0.78666827557874097</v>
      </c>
    </row>
    <row r="19" spans="1:6" ht="36.700000000000003" customHeight="1" x14ac:dyDescent="0.3">
      <c r="A19" s="13" t="s">
        <v>24</v>
      </c>
      <c r="B19" s="13" t="s">
        <v>25</v>
      </c>
      <c r="C19" s="15">
        <v>1500000</v>
      </c>
      <c r="D19" s="15">
        <v>1600000</v>
      </c>
    </row>
    <row r="20" spans="1:6" ht="19.55" customHeight="1" x14ac:dyDescent="0.3">
      <c r="A20" s="18" t="s">
        <v>26</v>
      </c>
      <c r="B20" s="18" t="s">
        <v>27</v>
      </c>
      <c r="C20" s="15">
        <v>2500000</v>
      </c>
      <c r="D20" s="15">
        <v>2500000</v>
      </c>
    </row>
    <row r="21" spans="1:6" ht="50.95" x14ac:dyDescent="0.3">
      <c r="A21" s="18" t="s">
        <v>28</v>
      </c>
      <c r="B21" s="18" t="s">
        <v>29</v>
      </c>
      <c r="C21" s="15">
        <v>4700000</v>
      </c>
      <c r="D21" s="15">
        <v>4700000</v>
      </c>
    </row>
    <row r="22" spans="1:6" ht="18.7" customHeight="1" x14ac:dyDescent="0.3">
      <c r="A22" s="18" t="s">
        <v>30</v>
      </c>
      <c r="B22" s="18" t="s">
        <v>31</v>
      </c>
      <c r="C22" s="15">
        <v>16000000</v>
      </c>
      <c r="D22" s="15">
        <v>16000000</v>
      </c>
      <c r="F22" s="2">
        <f>D22/D69*100</f>
        <v>1.4303059555977109</v>
      </c>
    </row>
    <row r="23" spans="1:6" ht="50.95" x14ac:dyDescent="0.3">
      <c r="A23" s="18" t="s">
        <v>32</v>
      </c>
      <c r="B23" s="18" t="s">
        <v>33</v>
      </c>
      <c r="C23" s="15">
        <v>5000000</v>
      </c>
      <c r="D23" s="15">
        <v>5000000</v>
      </c>
    </row>
    <row r="24" spans="1:6" ht="23.95" customHeight="1" x14ac:dyDescent="0.3">
      <c r="A24" s="18" t="s">
        <v>34</v>
      </c>
      <c r="B24" s="18" t="s">
        <v>35</v>
      </c>
      <c r="C24" s="15">
        <v>11000000</v>
      </c>
      <c r="D24" s="15">
        <v>11000000</v>
      </c>
    </row>
    <row r="25" spans="1:6" x14ac:dyDescent="0.3">
      <c r="A25" s="17" t="s">
        <v>36</v>
      </c>
      <c r="B25" s="17" t="s">
        <v>37</v>
      </c>
      <c r="C25" s="15">
        <v>2500000</v>
      </c>
      <c r="D25" s="15">
        <v>2500000</v>
      </c>
      <c r="F25" s="2">
        <f>D25/D69*100</f>
        <v>0.22348530556214236</v>
      </c>
    </row>
    <row r="26" spans="1:6" ht="55.55" customHeight="1" x14ac:dyDescent="0.3">
      <c r="A26" s="18" t="s">
        <v>38</v>
      </c>
      <c r="B26" s="19" t="s">
        <v>39</v>
      </c>
      <c r="C26" s="15">
        <v>2500000</v>
      </c>
      <c r="D26" s="15">
        <v>2500000</v>
      </c>
    </row>
    <row r="27" spans="1:6" ht="50.95" x14ac:dyDescent="0.3">
      <c r="A27" s="18" t="s">
        <v>40</v>
      </c>
      <c r="B27" s="18" t="s">
        <v>41</v>
      </c>
      <c r="C27" s="15">
        <v>16270000</v>
      </c>
      <c r="D27" s="15">
        <v>16020000</v>
      </c>
      <c r="F27" s="2">
        <f>D27/D69*100</f>
        <v>1.4320938380422081</v>
      </c>
    </row>
    <row r="28" spans="1:6" ht="101.9" x14ac:dyDescent="0.3">
      <c r="A28" s="18" t="s">
        <v>42</v>
      </c>
      <c r="B28" s="19" t="s">
        <v>43</v>
      </c>
      <c r="C28" s="15">
        <v>10600000</v>
      </c>
      <c r="D28" s="15">
        <v>10650000</v>
      </c>
    </row>
    <row r="29" spans="1:6" ht="60.8" customHeight="1" x14ac:dyDescent="0.3">
      <c r="A29" s="18" t="s">
        <v>44</v>
      </c>
      <c r="B29" s="20" t="s">
        <v>45</v>
      </c>
      <c r="C29" s="15">
        <v>2570000</v>
      </c>
      <c r="D29" s="15">
        <v>2370000</v>
      </c>
    </row>
    <row r="30" spans="1:6" ht="84.9" x14ac:dyDescent="0.3">
      <c r="A30" s="18" t="s">
        <v>46</v>
      </c>
      <c r="B30" s="19" t="s">
        <v>47</v>
      </c>
      <c r="C30" s="15">
        <v>3100000</v>
      </c>
      <c r="D30" s="15">
        <v>3000000</v>
      </c>
    </row>
    <row r="31" spans="1:6" ht="34" x14ac:dyDescent="0.3">
      <c r="A31" s="18" t="s">
        <v>48</v>
      </c>
      <c r="B31" s="17" t="s">
        <v>49</v>
      </c>
      <c r="C31" s="15">
        <v>124000</v>
      </c>
      <c r="D31" s="15">
        <v>124000</v>
      </c>
      <c r="F31" s="2">
        <f>D31/D69*100</f>
        <v>1.108487115588226E-2</v>
      </c>
    </row>
    <row r="32" spans="1:6" ht="19.55" customHeight="1" x14ac:dyDescent="0.3">
      <c r="A32" s="18" t="s">
        <v>50</v>
      </c>
      <c r="B32" s="19" t="s">
        <v>51</v>
      </c>
      <c r="C32" s="15">
        <v>124000</v>
      </c>
      <c r="D32" s="15">
        <v>124000</v>
      </c>
    </row>
    <row r="33" spans="1:6" ht="39.75" customHeight="1" x14ac:dyDescent="0.3">
      <c r="A33" s="18" t="s">
        <v>52</v>
      </c>
      <c r="B33" s="17" t="s">
        <v>53</v>
      </c>
      <c r="C33" s="15">
        <v>636000</v>
      </c>
      <c r="D33" s="15">
        <v>636000</v>
      </c>
      <c r="F33" s="2">
        <f>D33/D69*100</f>
        <v>5.6854661735009006E-2</v>
      </c>
    </row>
    <row r="34" spans="1:6" ht="57.25" customHeight="1" x14ac:dyDescent="0.3">
      <c r="A34" s="18" t="s">
        <v>54</v>
      </c>
      <c r="B34" s="19" t="s">
        <v>55</v>
      </c>
      <c r="C34" s="15">
        <v>636000</v>
      </c>
      <c r="D34" s="15">
        <v>636000</v>
      </c>
    </row>
    <row r="35" spans="1:6" ht="36" customHeight="1" x14ac:dyDescent="0.3">
      <c r="A35" s="18" t="s">
        <v>56</v>
      </c>
      <c r="B35" s="19" t="s">
        <v>57</v>
      </c>
      <c r="C35" s="15">
        <v>2620000</v>
      </c>
      <c r="D35" s="15">
        <v>2620000</v>
      </c>
      <c r="F35" s="2">
        <f>D35/D69*100</f>
        <v>0.23421260022912518</v>
      </c>
    </row>
    <row r="36" spans="1:6" ht="113.3" customHeight="1" x14ac:dyDescent="0.3">
      <c r="A36" s="18" t="s">
        <v>58</v>
      </c>
      <c r="B36" s="19" t="s">
        <v>59</v>
      </c>
      <c r="C36" s="15">
        <v>1000000</v>
      </c>
      <c r="D36" s="15">
        <v>1000000</v>
      </c>
    </row>
    <row r="37" spans="1:6" ht="54" customHeight="1" x14ac:dyDescent="0.3">
      <c r="A37" s="18" t="s">
        <v>60</v>
      </c>
      <c r="B37" s="19" t="s">
        <v>61</v>
      </c>
      <c r="C37" s="15">
        <v>1620000</v>
      </c>
      <c r="D37" s="15">
        <v>1620000</v>
      </c>
    </row>
    <row r="38" spans="1:6" x14ac:dyDescent="0.3">
      <c r="A38" s="18" t="s">
        <v>62</v>
      </c>
      <c r="B38" s="17" t="s">
        <v>63</v>
      </c>
      <c r="C38" s="15">
        <v>1000000</v>
      </c>
      <c r="D38" s="15">
        <v>1000000</v>
      </c>
      <c r="F38" s="2">
        <f>D38/D69*100</f>
        <v>8.9394122224856931E-2</v>
      </c>
    </row>
    <row r="39" spans="1:6" x14ac:dyDescent="0.3">
      <c r="A39" s="14" t="s">
        <v>64</v>
      </c>
      <c r="B39" s="13" t="s">
        <v>65</v>
      </c>
      <c r="C39" s="15">
        <v>135000</v>
      </c>
      <c r="D39" s="15">
        <v>135000</v>
      </c>
      <c r="F39" s="2">
        <f>D39/D69*100</f>
        <v>1.2068206500355687E-2</v>
      </c>
    </row>
    <row r="40" spans="1:6" ht="32.299999999999997" customHeight="1" x14ac:dyDescent="0.3">
      <c r="A40" s="18" t="s">
        <v>66</v>
      </c>
      <c r="B40" s="17" t="s">
        <v>67</v>
      </c>
      <c r="C40" s="15">
        <v>135000</v>
      </c>
      <c r="D40" s="15">
        <v>135000</v>
      </c>
    </row>
    <row r="41" spans="1:6" s="24" customFormat="1" ht="18" customHeight="1" collapsed="1" x14ac:dyDescent="0.3">
      <c r="A41" s="21" t="s">
        <v>68</v>
      </c>
      <c r="B41" s="21" t="s">
        <v>69</v>
      </c>
      <c r="C41" s="22">
        <f>C42</f>
        <v>895797996.6700002</v>
      </c>
      <c r="D41" s="22">
        <f>D42</f>
        <v>938122779.92000008</v>
      </c>
      <c r="E41" s="23">
        <f>C41-'[1]прил 6 '!B51</f>
        <v>0</v>
      </c>
      <c r="F41" s="23">
        <f>D41-'[1]прил 6 '!C51</f>
        <v>0</v>
      </c>
    </row>
    <row r="42" spans="1:6" ht="50.95" x14ac:dyDescent="0.3">
      <c r="A42" s="25" t="s">
        <v>70</v>
      </c>
      <c r="B42" s="8" t="s">
        <v>71</v>
      </c>
      <c r="C42" s="26">
        <f>C43+C45+C55+C66</f>
        <v>895797996.6700002</v>
      </c>
      <c r="D42" s="26">
        <f>D43+D45+D55+D66</f>
        <v>938122779.92000008</v>
      </c>
      <c r="E42" s="23"/>
      <c r="F42" s="27"/>
    </row>
    <row r="43" spans="1:6" ht="34" x14ac:dyDescent="0.3">
      <c r="A43" s="21" t="s">
        <v>72</v>
      </c>
      <c r="B43" s="28" t="s">
        <v>73</v>
      </c>
      <c r="C43" s="26">
        <f>C44</f>
        <v>243480996</v>
      </c>
      <c r="D43" s="26">
        <f>D44</f>
        <v>243480996</v>
      </c>
      <c r="E43" s="23"/>
    </row>
    <row r="44" spans="1:6" ht="50.95" x14ac:dyDescent="0.3">
      <c r="A44" s="8" t="s">
        <v>74</v>
      </c>
      <c r="B44" s="29" t="s">
        <v>75</v>
      </c>
      <c r="C44" s="30">
        <v>243480996</v>
      </c>
      <c r="D44" s="30">
        <v>243480996</v>
      </c>
      <c r="E44" s="23"/>
    </row>
    <row r="45" spans="1:6" ht="34" x14ac:dyDescent="0.3">
      <c r="A45" s="21" t="s">
        <v>76</v>
      </c>
      <c r="B45" s="21" t="s">
        <v>77</v>
      </c>
      <c r="C45" s="22">
        <f>C46+C48+C49+C50+C51+C52+C54+C47+C53</f>
        <v>14134434.309999999</v>
      </c>
      <c r="D45" s="22">
        <f>D46+D48+D49+D50+D51+D52+D54+D53</f>
        <v>14183704.079999998</v>
      </c>
      <c r="E45" s="23"/>
    </row>
    <row r="46" spans="1:6" ht="81.7" hidden="1" customHeight="1" x14ac:dyDescent="0.3">
      <c r="A46" s="8" t="s">
        <v>78</v>
      </c>
      <c r="B46" s="8" t="s">
        <v>79</v>
      </c>
      <c r="C46" s="31">
        <f>2869484.71-2869484.71</f>
        <v>0</v>
      </c>
      <c r="D46" s="31">
        <f>2872483.88-2872483.88</f>
        <v>0</v>
      </c>
      <c r="E46" s="23"/>
    </row>
    <row r="47" spans="1:6" ht="102.6" hidden="1" customHeight="1" x14ac:dyDescent="0.3">
      <c r="A47" s="8" t="s">
        <v>80</v>
      </c>
      <c r="B47" s="29" t="s">
        <v>81</v>
      </c>
      <c r="C47" s="31">
        <v>0</v>
      </c>
      <c r="D47" s="31">
        <v>0</v>
      </c>
      <c r="E47" s="23"/>
    </row>
    <row r="48" spans="1:6" ht="40.1" hidden="1" customHeight="1" x14ac:dyDescent="0.3">
      <c r="A48" s="29" t="s">
        <v>82</v>
      </c>
      <c r="B48" s="29" t="s">
        <v>83</v>
      </c>
      <c r="C48" s="26">
        <v>0</v>
      </c>
      <c r="D48" s="26">
        <v>0</v>
      </c>
      <c r="E48" s="23"/>
    </row>
    <row r="49" spans="1:5" ht="113.3" hidden="1" customHeight="1" x14ac:dyDescent="0.3">
      <c r="A49" s="8" t="s">
        <v>84</v>
      </c>
      <c r="B49" s="8" t="s">
        <v>85</v>
      </c>
      <c r="C49" s="32">
        <v>0</v>
      </c>
      <c r="D49" s="32">
        <v>0</v>
      </c>
      <c r="E49" s="23"/>
    </row>
    <row r="50" spans="1:5" ht="60.45" customHeight="1" x14ac:dyDescent="0.3">
      <c r="A50" s="29" t="s">
        <v>86</v>
      </c>
      <c r="B50" s="33" t="s">
        <v>87</v>
      </c>
      <c r="C50" s="34">
        <v>488521.32</v>
      </c>
      <c r="D50" s="34">
        <v>516452.86</v>
      </c>
      <c r="E50" s="23"/>
    </row>
    <row r="51" spans="1:5" ht="62.15" hidden="1" customHeight="1" x14ac:dyDescent="0.3">
      <c r="A51" s="8" t="s">
        <v>88</v>
      </c>
      <c r="B51" s="33" t="s">
        <v>89</v>
      </c>
      <c r="C51" s="35">
        <v>0</v>
      </c>
      <c r="D51" s="35">
        <f>7566254.97-7566254.97</f>
        <v>0</v>
      </c>
      <c r="E51" s="23"/>
    </row>
    <row r="52" spans="1:5" ht="91.2" hidden="1" customHeight="1" x14ac:dyDescent="0.3">
      <c r="A52" s="8" t="s">
        <v>90</v>
      </c>
      <c r="B52" s="33" t="s">
        <v>91</v>
      </c>
      <c r="C52" s="26">
        <v>0</v>
      </c>
      <c r="D52" s="26">
        <v>0</v>
      </c>
      <c r="E52" s="23"/>
    </row>
    <row r="53" spans="1:5" ht="72" customHeight="1" x14ac:dyDescent="0.3">
      <c r="A53" s="36" t="s">
        <v>92</v>
      </c>
      <c r="B53" s="33" t="s">
        <v>93</v>
      </c>
      <c r="C53" s="37">
        <v>1740293.79</v>
      </c>
      <c r="D53" s="37">
        <v>1761387.19</v>
      </c>
      <c r="E53" s="23"/>
    </row>
    <row r="54" spans="1:5" x14ac:dyDescent="0.3">
      <c r="A54" s="8" t="s">
        <v>94</v>
      </c>
      <c r="B54" s="8" t="s">
        <v>95</v>
      </c>
      <c r="C54" s="26">
        <f>'[1]прил 6 '!B22</f>
        <v>11905619.199999999</v>
      </c>
      <c r="D54" s="26">
        <f>'[1]прил 6 '!C22</f>
        <v>11905864.029999999</v>
      </c>
      <c r="E54" s="23"/>
    </row>
    <row r="55" spans="1:5" ht="34" x14ac:dyDescent="0.3">
      <c r="A55" s="38" t="s">
        <v>96</v>
      </c>
      <c r="B55" s="21" t="s">
        <v>97</v>
      </c>
      <c r="C55" s="22">
        <f>C56+C57+C58+C59+C60+C62+C63+C64+C65</f>
        <v>611399709.72000015</v>
      </c>
      <c r="D55" s="22">
        <f>D56+D57+D58+D59+D60+D62+D63+D64+D65</f>
        <v>652829509.04000008</v>
      </c>
      <c r="E55" s="23"/>
    </row>
    <row r="56" spans="1:5" ht="34" x14ac:dyDescent="0.3">
      <c r="A56" s="8" t="s">
        <v>98</v>
      </c>
      <c r="B56" s="8" t="s">
        <v>99</v>
      </c>
      <c r="C56" s="26">
        <f>'[1]прил 6 '!B36</f>
        <v>584086819.72000015</v>
      </c>
      <c r="D56" s="26">
        <f>'[1]прил 6 '!C36</f>
        <v>625140777.04000008</v>
      </c>
      <c r="E56" s="23"/>
    </row>
    <row r="57" spans="1:5" ht="94.75" customHeight="1" x14ac:dyDescent="0.3">
      <c r="A57" s="8" t="s">
        <v>100</v>
      </c>
      <c r="B57" s="29" t="s">
        <v>101</v>
      </c>
      <c r="C57" s="37">
        <v>4081437</v>
      </c>
      <c r="D57" s="37">
        <v>4244892</v>
      </c>
      <c r="E57" s="23"/>
    </row>
    <row r="58" spans="1:5" ht="96.8" hidden="1" customHeight="1" x14ac:dyDescent="0.3">
      <c r="A58" s="8" t="s">
        <v>102</v>
      </c>
      <c r="B58" s="29" t="s">
        <v>103</v>
      </c>
      <c r="C58" s="39">
        <v>0</v>
      </c>
      <c r="D58" s="39">
        <v>0</v>
      </c>
      <c r="E58" s="23"/>
    </row>
    <row r="59" spans="1:5" ht="55.7" customHeight="1" x14ac:dyDescent="0.3">
      <c r="A59" s="8" t="s">
        <v>104</v>
      </c>
      <c r="B59" s="29" t="s">
        <v>105</v>
      </c>
      <c r="C59" s="37">
        <v>1978062</v>
      </c>
      <c r="D59" s="37">
        <v>2165352</v>
      </c>
      <c r="E59" s="23"/>
    </row>
    <row r="60" spans="1:5" ht="75.25" customHeight="1" x14ac:dyDescent="0.3">
      <c r="A60" s="8" t="s">
        <v>106</v>
      </c>
      <c r="B60" s="29" t="s">
        <v>107</v>
      </c>
      <c r="C60" s="37">
        <v>16113</v>
      </c>
      <c r="D60" s="37">
        <v>199192</v>
      </c>
      <c r="E60" s="23"/>
    </row>
    <row r="61" spans="1:5" ht="57.25" hidden="1" customHeight="1" x14ac:dyDescent="0.3">
      <c r="A61" s="8" t="s">
        <v>108</v>
      </c>
      <c r="B61" s="29" t="s">
        <v>109</v>
      </c>
      <c r="C61" s="26"/>
      <c r="D61" s="26"/>
      <c r="E61" s="23"/>
    </row>
    <row r="62" spans="1:5" ht="84.9" x14ac:dyDescent="0.3">
      <c r="A62" s="8" t="s">
        <v>110</v>
      </c>
      <c r="B62" s="29" t="s">
        <v>111</v>
      </c>
      <c r="C62" s="34">
        <v>16198450</v>
      </c>
      <c r="D62" s="34">
        <v>15851650</v>
      </c>
      <c r="E62" s="23"/>
    </row>
    <row r="63" spans="1:5" ht="34" x14ac:dyDescent="0.3">
      <c r="A63" s="8" t="s">
        <v>112</v>
      </c>
      <c r="B63" s="8" t="s">
        <v>113</v>
      </c>
      <c r="C63" s="37">
        <v>1641578</v>
      </c>
      <c r="D63" s="37">
        <v>1696267</v>
      </c>
      <c r="E63" s="23"/>
    </row>
    <row r="64" spans="1:5" ht="34" x14ac:dyDescent="0.3">
      <c r="A64" s="8" t="s">
        <v>114</v>
      </c>
      <c r="B64" s="8" t="s">
        <v>115</v>
      </c>
      <c r="C64" s="40">
        <v>2948011</v>
      </c>
      <c r="D64" s="40">
        <v>3065930</v>
      </c>
      <c r="E64" s="23"/>
    </row>
    <row r="65" spans="1:5" x14ac:dyDescent="0.3">
      <c r="A65" s="8" t="s">
        <v>116</v>
      </c>
      <c r="B65" s="8" t="s">
        <v>117</v>
      </c>
      <c r="C65" s="40">
        <v>449239</v>
      </c>
      <c r="D65" s="40">
        <v>465449</v>
      </c>
      <c r="E65" s="23"/>
    </row>
    <row r="66" spans="1:5" x14ac:dyDescent="0.3">
      <c r="A66" s="21" t="s">
        <v>118</v>
      </c>
      <c r="B66" s="21" t="s">
        <v>119</v>
      </c>
      <c r="C66" s="22">
        <f>C67+C68</f>
        <v>26782856.640000001</v>
      </c>
      <c r="D66" s="22">
        <f>D67+D68</f>
        <v>27628570.800000001</v>
      </c>
      <c r="E66" s="23"/>
    </row>
    <row r="67" spans="1:5" ht="101.25" customHeight="1" x14ac:dyDescent="0.3">
      <c r="A67" s="8" t="s">
        <v>120</v>
      </c>
      <c r="B67" s="29" t="s">
        <v>121</v>
      </c>
      <c r="C67" s="37">
        <v>23400000</v>
      </c>
      <c r="D67" s="37">
        <v>23400000</v>
      </c>
      <c r="E67" s="23"/>
    </row>
    <row r="68" spans="1:5" ht="98.5" customHeight="1" x14ac:dyDescent="0.3">
      <c r="A68" s="8" t="s">
        <v>122</v>
      </c>
      <c r="B68" s="41" t="s">
        <v>123</v>
      </c>
      <c r="C68" s="42">
        <v>3382856.64</v>
      </c>
      <c r="D68" s="42">
        <v>4228570.8</v>
      </c>
      <c r="E68" s="23"/>
    </row>
    <row r="69" spans="1:5" x14ac:dyDescent="0.3">
      <c r="A69" s="38"/>
      <c r="B69" s="43" t="s">
        <v>124</v>
      </c>
      <c r="C69" s="22">
        <f>C13+C41</f>
        <v>1072097996.6700002</v>
      </c>
      <c r="D69" s="22">
        <f>D13+D41</f>
        <v>1118641779.9200001</v>
      </c>
      <c r="E69" s="23"/>
    </row>
    <row r="70" spans="1:5" x14ac:dyDescent="0.3">
      <c r="A70" s="44"/>
      <c r="B70" s="45"/>
      <c r="C70" s="46"/>
    </row>
    <row r="71" spans="1:5" x14ac:dyDescent="0.3">
      <c r="A71" s="44"/>
      <c r="B71" s="45"/>
      <c r="C71" s="46"/>
    </row>
    <row r="73" spans="1:5" x14ac:dyDescent="0.3">
      <c r="C73" s="2">
        <f>C41/C69*100</f>
        <v>83.555607738509138</v>
      </c>
      <c r="D73" s="2">
        <f>D41/D69*100</f>
        <v>83.862662450091051</v>
      </c>
    </row>
  </sheetData>
  <mergeCells count="2">
    <mergeCell ref="A9:D9"/>
    <mergeCell ref="A10:D10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</vt:lpstr>
      <vt:lpstr>'прил 4'!Область_печати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2024-03-15T05:50:49Z</dcterms:created>
  <dcterms:modified xsi:type="dcterms:W3CDTF">2024-03-15T05:51:00Z</dcterms:modified>
</cp:coreProperties>
</file>