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activeTab="4"/>
  </bookViews>
  <sheets>
    <sheet name="прил1" sheetId="3" r:id="rId1"/>
    <sheet name="прил6" sheetId="4" r:id="rId2"/>
    <sheet name="прил8" sheetId="1" r:id="rId3"/>
    <sheet name="прил9" sheetId="9" r:id="rId4"/>
    <sheet name="прил10" sheetId="8" r:id="rId5"/>
    <sheet name="Лист1" sheetId="10" r:id="rId6"/>
  </sheets>
  <definedNames>
    <definedName name="_xlnm.Print_Area" localSheetId="4">прил10!$A$1:$C$62</definedName>
    <definedName name="_xlnm.Print_Area" localSheetId="2">прил8!$A$1:$F$370</definedName>
    <definedName name="_xlnm.Print_Area" localSheetId="3">прил9!$A$1:$E$343</definedName>
  </definedNames>
  <calcPr calcId="145621"/>
</workbook>
</file>

<file path=xl/calcChain.xml><?xml version="1.0" encoding="utf-8"?>
<calcChain xmlns="http://schemas.openxmlformats.org/spreadsheetml/2006/main">
  <c r="C13" i="8" l="1"/>
  <c r="C23" i="8"/>
  <c r="C36" i="8"/>
  <c r="C41" i="8"/>
  <c r="C51" i="8"/>
  <c r="C54" i="8"/>
  <c r="C59" i="8"/>
  <c r="E389" i="9"/>
  <c r="E390" i="9"/>
  <c r="E353" i="9"/>
  <c r="E180" i="9"/>
  <c r="E177" i="9" s="1"/>
  <c r="E66" i="9"/>
  <c r="E99" i="9"/>
  <c r="E98" i="9" s="1"/>
  <c r="E97" i="9" s="1"/>
  <c r="E87" i="9"/>
  <c r="E89" i="9"/>
  <c r="E88" i="9"/>
  <c r="F395" i="1"/>
  <c r="F183" i="1"/>
  <c r="F186" i="1"/>
  <c r="F111" i="1"/>
  <c r="F110" i="1" s="1"/>
  <c r="F109" i="1" s="1"/>
  <c r="F101" i="1"/>
  <c r="F100" i="1" s="1"/>
  <c r="C17" i="4" l="1"/>
  <c r="E253" i="9" l="1"/>
  <c r="E252" i="9"/>
  <c r="F326" i="1"/>
  <c r="E166" i="9" l="1"/>
  <c r="E162" i="9"/>
  <c r="E161" i="9" s="1"/>
  <c r="F168" i="1"/>
  <c r="F167" i="1" s="1"/>
  <c r="F172" i="1"/>
  <c r="F399" i="1" l="1"/>
  <c r="C52" i="8" l="1"/>
  <c r="C48" i="8"/>
  <c r="F76" i="1" l="1"/>
  <c r="C14" i="8"/>
  <c r="C18" i="8"/>
  <c r="C39" i="8"/>
  <c r="C37" i="8"/>
  <c r="C46" i="8"/>
  <c r="C34" i="8"/>
  <c r="C31" i="8"/>
  <c r="C27" i="8"/>
  <c r="C57" i="8"/>
  <c r="C45" i="8" l="1"/>
  <c r="C61" i="8"/>
  <c r="E310" i="9" l="1"/>
  <c r="E309" i="9" s="1"/>
  <c r="E375" i="9" s="1"/>
  <c r="E307" i="9"/>
  <c r="E306" i="9" s="1"/>
  <c r="E44" i="9"/>
  <c r="E43" i="9" s="1"/>
  <c r="E42" i="9" s="1"/>
  <c r="E41" i="9" s="1"/>
  <c r="E295" i="9"/>
  <c r="E294" i="9" s="1"/>
  <c r="E289" i="9"/>
  <c r="E71" i="9"/>
  <c r="F83" i="1"/>
  <c r="F328" i="1"/>
  <c r="F327" i="1"/>
  <c r="E239" i="9"/>
  <c r="E238" i="9" s="1"/>
  <c r="E229" i="9"/>
  <c r="E228" i="9" s="1"/>
  <c r="E363" i="9" s="1"/>
  <c r="E217" i="9"/>
  <c r="E216" i="9" s="1"/>
  <c r="E202" i="9"/>
  <c r="E201" i="9" s="1"/>
  <c r="E158" i="9"/>
  <c r="E157" i="9" s="1"/>
  <c r="E95" i="9"/>
  <c r="E94" i="9" s="1"/>
  <c r="E92" i="9"/>
  <c r="E91" i="9" s="1"/>
  <c r="E74" i="9"/>
  <c r="E56" i="9"/>
  <c r="E156" i="9" l="1"/>
  <c r="E376" i="9"/>
  <c r="E305" i="9"/>
  <c r="E304" i="9" s="1"/>
  <c r="E303" i="9" s="1"/>
  <c r="E352" i="9"/>
  <c r="F57" i="8" s="1"/>
  <c r="C51" i="4"/>
  <c r="F369" i="1" l="1"/>
  <c r="C46" i="4" l="1"/>
  <c r="C42" i="4"/>
  <c r="E340" i="9" l="1"/>
  <c r="E339" i="9" s="1"/>
  <c r="E337" i="9"/>
  <c r="E336" i="9" s="1"/>
  <c r="E380" i="9" s="1"/>
  <c r="E331" i="9"/>
  <c r="E330" i="9" s="1"/>
  <c r="E324" i="9"/>
  <c r="E323" i="9" s="1"/>
  <c r="E374" i="9" s="1"/>
  <c r="E318" i="9"/>
  <c r="E316" i="9"/>
  <c r="E301" i="9"/>
  <c r="E300" i="9" s="1"/>
  <c r="E299" i="9" s="1"/>
  <c r="E298" i="9" s="1"/>
  <c r="E292" i="9"/>
  <c r="E291" i="9" s="1"/>
  <c r="E287" i="9"/>
  <c r="E286" i="9" s="1"/>
  <c r="E371" i="9" s="1"/>
  <c r="E281" i="9"/>
  <c r="E280" i="9" s="1"/>
  <c r="E279" i="9"/>
  <c r="E278" i="9" s="1"/>
  <c r="E276" i="9"/>
  <c r="E274" i="9"/>
  <c r="E271" i="9"/>
  <c r="E269" i="9"/>
  <c r="E264" i="9"/>
  <c r="E263" i="9" s="1"/>
  <c r="E262" i="9" s="1"/>
  <c r="E255" i="9"/>
  <c r="E254" i="9" s="1"/>
  <c r="E260" i="9"/>
  <c r="E258" i="9" s="1"/>
  <c r="E257" i="9" s="1"/>
  <c r="E249" i="9"/>
  <c r="E248" i="9" s="1"/>
  <c r="E245" i="9"/>
  <c r="E244" i="9" s="1"/>
  <c r="E366" i="9" s="1"/>
  <c r="E242" i="9"/>
  <c r="E241" i="9" s="1"/>
  <c r="E367" i="9" s="1"/>
  <c r="E235" i="9"/>
  <c r="E234" i="9" s="1"/>
  <c r="E232" i="9"/>
  <c r="E231" i="9" s="1"/>
  <c r="E226" i="9"/>
  <c r="E225" i="9" s="1"/>
  <c r="E223" i="9"/>
  <c r="E222" i="9" s="1"/>
  <c r="E220" i="9"/>
  <c r="E219" i="9" s="1"/>
  <c r="E364" i="9" s="1"/>
  <c r="E211" i="9"/>
  <c r="E210" i="9" s="1"/>
  <c r="E208" i="9"/>
  <c r="E207" i="9" s="1"/>
  <c r="E205" i="9"/>
  <c r="E204" i="9" s="1"/>
  <c r="E195" i="9"/>
  <c r="E194" i="9" s="1"/>
  <c r="E372" i="9" s="1"/>
  <c r="E192" i="9"/>
  <c r="E191" i="9" s="1"/>
  <c r="E373" i="9" s="1"/>
  <c r="E186" i="9"/>
  <c r="E185" i="9" s="1"/>
  <c r="E388" i="9" s="1"/>
  <c r="E178" i="9"/>
  <c r="E176" i="9" s="1"/>
  <c r="E175" i="9" s="1"/>
  <c r="E174" i="9" s="1"/>
  <c r="E172" i="9"/>
  <c r="E171" i="9" s="1"/>
  <c r="E165" i="9"/>
  <c r="E164" i="9" s="1"/>
  <c r="E152" i="9"/>
  <c r="E151" i="9" s="1"/>
  <c r="E146" i="9"/>
  <c r="E145" i="9" s="1"/>
  <c r="E141" i="9"/>
  <c r="E140" i="9" s="1"/>
  <c r="E139" i="9" s="1"/>
  <c r="E138" i="9" s="1"/>
  <c r="E135" i="9"/>
  <c r="E134" i="9" s="1"/>
  <c r="E133" i="9" s="1"/>
  <c r="E132" i="9" s="1"/>
  <c r="E131" i="9" s="1"/>
  <c r="E129" i="9"/>
  <c r="E128" i="9" s="1"/>
  <c r="E127" i="9" s="1"/>
  <c r="E126" i="9" s="1"/>
  <c r="E125" i="9" s="1"/>
  <c r="E123" i="9"/>
  <c r="E121" i="9"/>
  <c r="E118" i="9"/>
  <c r="E116" i="9"/>
  <c r="E113" i="9"/>
  <c r="E111" i="9"/>
  <c r="E108" i="9"/>
  <c r="E106" i="9"/>
  <c r="E103" i="9"/>
  <c r="E102" i="9" s="1"/>
  <c r="E85" i="9"/>
  <c r="E83" i="9"/>
  <c r="E81" i="9"/>
  <c r="E78" i="9"/>
  <c r="E76" i="9"/>
  <c r="E73" i="9"/>
  <c r="E72" i="9" s="1"/>
  <c r="E70" i="9"/>
  <c r="E69" i="9" s="1"/>
  <c r="E64" i="9"/>
  <c r="E63" i="9" s="1"/>
  <c r="E62" i="9" s="1"/>
  <c r="E59" i="9"/>
  <c r="E58" i="9" s="1"/>
  <c r="E55" i="9"/>
  <c r="E53" i="9"/>
  <c r="E51" i="9"/>
  <c r="E49" i="9"/>
  <c r="E39" i="9"/>
  <c r="E37" i="9"/>
  <c r="E32" i="9"/>
  <c r="E31" i="9" s="1"/>
  <c r="E29" i="9"/>
  <c r="E27" i="9"/>
  <c r="E25" i="9"/>
  <c r="E22" i="9"/>
  <c r="E21" i="9" s="1"/>
  <c r="E17" i="9"/>
  <c r="E16" i="9" s="1"/>
  <c r="E15" i="9" s="1"/>
  <c r="C48" i="4"/>
  <c r="C35" i="4"/>
  <c r="C32" i="4"/>
  <c r="C29" i="4"/>
  <c r="C27" i="4"/>
  <c r="C24" i="4"/>
  <c r="C22" i="4"/>
  <c r="C18" i="4"/>
  <c r="C16" i="4"/>
  <c r="C14" i="4"/>
  <c r="C16" i="3"/>
  <c r="C19" i="3" s="1"/>
  <c r="C13" i="4" l="1"/>
  <c r="F402" i="1" s="1"/>
  <c r="E68" i="9"/>
  <c r="E80" i="9"/>
  <c r="E384" i="9" s="1"/>
  <c r="E150" i="9"/>
  <c r="E149" i="9" s="1"/>
  <c r="E148" i="9" s="1"/>
  <c r="E387" i="9"/>
  <c r="E369" i="9"/>
  <c r="E377" i="9"/>
  <c r="E160" i="9"/>
  <c r="E247" i="9"/>
  <c r="E370" i="9"/>
  <c r="E329" i="9"/>
  <c r="E328" i="9" s="1"/>
  <c r="E327" i="9" s="1"/>
  <c r="E326" i="9" s="1"/>
  <c r="E381" i="9"/>
  <c r="E48" i="9"/>
  <c r="E75" i="9"/>
  <c r="E383" i="9" s="1"/>
  <c r="E170" i="9"/>
  <c r="E169" i="9" s="1"/>
  <c r="E168" i="9" s="1"/>
  <c r="E386" i="9"/>
  <c r="E365" i="9"/>
  <c r="E144" i="9"/>
  <c r="E143" i="9" s="1"/>
  <c r="E378" i="9"/>
  <c r="E359" i="9"/>
  <c r="E362" i="9"/>
  <c r="E360" i="9"/>
  <c r="E155" i="9"/>
  <c r="E61" i="9"/>
  <c r="E285" i="9"/>
  <c r="E284" i="9" s="1"/>
  <c r="E283" i="9" s="1"/>
  <c r="E237" i="9"/>
  <c r="E200" i="9"/>
  <c r="E199" i="9" s="1"/>
  <c r="E198" i="9" s="1"/>
  <c r="E190" i="9"/>
  <c r="E347" i="9" s="1"/>
  <c r="F31" i="8" s="1"/>
  <c r="E215" i="9"/>
  <c r="E184" i="9"/>
  <c r="E183" i="9" s="1"/>
  <c r="E167" i="9" s="1"/>
  <c r="E47" i="9"/>
  <c r="E46" i="9" s="1"/>
  <c r="E105" i="9"/>
  <c r="E115" i="9"/>
  <c r="E322" i="9"/>
  <c r="E120" i="9"/>
  <c r="E315" i="9"/>
  <c r="E110" i="9"/>
  <c r="E273" i="9"/>
  <c r="E24" i="9"/>
  <c r="E36" i="9"/>
  <c r="E35" i="9" s="1"/>
  <c r="E34" i="9" s="1"/>
  <c r="E268" i="9"/>
  <c r="E335" i="9"/>
  <c r="E334" i="9" s="1"/>
  <c r="E333" i="9" s="1"/>
  <c r="C45" i="4"/>
  <c r="C44" i="4" s="1"/>
  <c r="E14" i="9"/>
  <c r="F297" i="1"/>
  <c r="E368" i="9" l="1"/>
  <c r="E101" i="9"/>
  <c r="E346" i="9"/>
  <c r="F27" i="8" s="1"/>
  <c r="E351" i="9"/>
  <c r="F51" i="8" s="1"/>
  <c r="E321" i="9"/>
  <c r="E320" i="9" s="1"/>
  <c r="E348" i="9"/>
  <c r="F34" i="8" s="1"/>
  <c r="E314" i="9"/>
  <c r="E313" i="9" s="1"/>
  <c r="E361" i="9"/>
  <c r="E67" i="9"/>
  <c r="E251" i="9"/>
  <c r="E154" i="9"/>
  <c r="E137" i="9" s="1"/>
  <c r="E349" i="9"/>
  <c r="F36" i="8" s="1"/>
  <c r="E20" i="9"/>
  <c r="E189" i="9"/>
  <c r="E188" i="9" s="1"/>
  <c r="E214" i="9"/>
  <c r="E267" i="9"/>
  <c r="E266" i="9" s="1"/>
  <c r="C53" i="4"/>
  <c r="F94" i="1"/>
  <c r="F219" i="1"/>
  <c r="E345" i="9" l="1"/>
  <c r="F13" i="8" s="1"/>
  <c r="E350" i="9"/>
  <c r="F45" i="8" s="1"/>
  <c r="E312" i="9"/>
  <c r="E297" i="9"/>
  <c r="E19" i="9"/>
  <c r="E391" i="9"/>
  <c r="E392" i="9" s="1"/>
  <c r="E354" i="9"/>
  <c r="F62" i="8" s="1"/>
  <c r="H63" i="8" s="1"/>
  <c r="E213" i="9"/>
  <c r="E197" i="9" s="1"/>
  <c r="E13" i="9" l="1"/>
  <c r="E355" i="9"/>
  <c r="F392" i="9" s="1"/>
  <c r="F63" i="8"/>
  <c r="E342" i="9"/>
  <c r="F66" i="1"/>
  <c r="F65" i="1" s="1"/>
  <c r="F64" i="1" s="1"/>
  <c r="F63" i="1" s="1"/>
  <c r="F38" i="1"/>
  <c r="F37" i="1" s="1"/>
  <c r="F36" i="1" s="1"/>
  <c r="F35" i="1" s="1"/>
  <c r="F34" i="1" s="1"/>
  <c r="F374" i="1" s="1"/>
  <c r="F362" i="1"/>
  <c r="F360" i="1"/>
  <c r="F333" i="1"/>
  <c r="F331" i="1"/>
  <c r="F312" i="1"/>
  <c r="F311" i="1" s="1"/>
  <c r="F309" i="1"/>
  <c r="F308" i="1" s="1"/>
  <c r="F288" i="1"/>
  <c r="F287" i="1" s="1"/>
  <c r="F147" i="1"/>
  <c r="F146" i="1" s="1"/>
  <c r="F145" i="1" s="1"/>
  <c r="F144" i="1" s="1"/>
  <c r="F135" i="1"/>
  <c r="F133" i="1"/>
  <c r="F130" i="1"/>
  <c r="F128" i="1"/>
  <c r="F125" i="1"/>
  <c r="F123" i="1"/>
  <c r="F120" i="1"/>
  <c r="F118" i="1"/>
  <c r="E357" i="9" l="1"/>
  <c r="F359" i="1"/>
  <c r="F358" i="1" s="1"/>
  <c r="F357" i="1" s="1"/>
  <c r="F356" i="1" s="1"/>
  <c r="F355" i="1" s="1"/>
  <c r="F122" i="1"/>
  <c r="F117" i="1"/>
  <c r="F127" i="1"/>
  <c r="F330" i="1"/>
  <c r="F132" i="1"/>
  <c r="F107" i="1"/>
  <c r="F106" i="1" s="1"/>
  <c r="F368" i="1" l="1"/>
  <c r="F367" i="1" s="1"/>
  <c r="F353" i="1"/>
  <c r="F352" i="1" s="1"/>
  <c r="F350" i="1"/>
  <c r="F348" i="1"/>
  <c r="F346" i="1"/>
  <c r="F343" i="1"/>
  <c r="F341" i="1"/>
  <c r="F336" i="1"/>
  <c r="F335" i="1" s="1"/>
  <c r="F325" i="1" s="1"/>
  <c r="F322" i="1"/>
  <c r="F321" i="1" s="1"/>
  <c r="F319" i="1"/>
  <c r="F318" i="1" s="1"/>
  <c r="F316" i="1"/>
  <c r="F315" i="1" s="1"/>
  <c r="F306" i="1"/>
  <c r="F305" i="1" s="1"/>
  <c r="F303" i="1"/>
  <c r="F302" i="1" s="1"/>
  <c r="F300" i="1"/>
  <c r="F299" i="1" s="1"/>
  <c r="F296" i="1"/>
  <c r="F294" i="1"/>
  <c r="F293" i="1" s="1"/>
  <c r="F285" i="1"/>
  <c r="F284" i="1" s="1"/>
  <c r="F282" i="1"/>
  <c r="F281" i="1" s="1"/>
  <c r="F279" i="1"/>
  <c r="F278" i="1" s="1"/>
  <c r="F271" i="1"/>
  <c r="F270" i="1" s="1"/>
  <c r="F269" i="1" s="1"/>
  <c r="F268" i="1" s="1"/>
  <c r="F267" i="1" s="1"/>
  <c r="F265" i="1"/>
  <c r="F264" i="1" s="1"/>
  <c r="F263" i="1" s="1"/>
  <c r="F262" i="1" s="1"/>
  <c r="F260" i="1"/>
  <c r="F259" i="1" s="1"/>
  <c r="F257" i="1"/>
  <c r="F255" i="1"/>
  <c r="F253" i="1"/>
  <c r="F250" i="1"/>
  <c r="F249" i="1" s="1"/>
  <c r="F243" i="1"/>
  <c r="F242" i="1" s="1"/>
  <c r="F241" i="1" s="1"/>
  <c r="F240" i="1" s="1"/>
  <c r="F236" i="1"/>
  <c r="F235" i="1" s="1"/>
  <c r="F233" i="1"/>
  <c r="F232" i="1" s="1"/>
  <c r="F227" i="1"/>
  <c r="F226" i="1" s="1"/>
  <c r="F225" i="1" s="1"/>
  <c r="F224" i="1" s="1"/>
  <c r="F221" i="1"/>
  <c r="F220" i="1" s="1"/>
  <c r="F218" i="1"/>
  <c r="F217" i="1" s="1"/>
  <c r="F215" i="1"/>
  <c r="F213" i="1"/>
  <c r="F207" i="1"/>
  <c r="F206" i="1" s="1"/>
  <c r="F205" i="1" s="1"/>
  <c r="F201" i="1"/>
  <c r="F200" i="1" s="1"/>
  <c r="F198" i="1"/>
  <c r="F197" i="1" s="1"/>
  <c r="F192" i="1"/>
  <c r="F191" i="1" s="1"/>
  <c r="F190" i="1" s="1"/>
  <c r="F184" i="1"/>
  <c r="F178" i="1"/>
  <c r="F177" i="1" s="1"/>
  <c r="F176" i="1" s="1"/>
  <c r="F175" i="1" s="1"/>
  <c r="F171" i="1"/>
  <c r="F170" i="1" s="1"/>
  <c r="F166" i="1" s="1"/>
  <c r="F164" i="1"/>
  <c r="F163" i="1" s="1"/>
  <c r="F162" i="1" s="1"/>
  <c r="F158" i="1"/>
  <c r="F157" i="1" s="1"/>
  <c r="F156" i="1" s="1"/>
  <c r="F155" i="1" s="1"/>
  <c r="F154" i="1" s="1"/>
  <c r="F152" i="1"/>
  <c r="F151" i="1" s="1"/>
  <c r="F150" i="1" s="1"/>
  <c r="F141" i="1"/>
  <c r="F140" i="1" s="1"/>
  <c r="F139" i="1" s="1"/>
  <c r="F138" i="1" s="1"/>
  <c r="F137" i="1" s="1"/>
  <c r="F375" i="1" s="1"/>
  <c r="F115" i="1"/>
  <c r="F114" i="1" s="1"/>
  <c r="F113" i="1" s="1"/>
  <c r="F104" i="1"/>
  <c r="F103" i="1" s="1"/>
  <c r="F97" i="1"/>
  <c r="F95" i="1"/>
  <c r="F93" i="1"/>
  <c r="F90" i="1"/>
  <c r="F88" i="1"/>
  <c r="F85" i="1"/>
  <c r="F84" i="1" s="1"/>
  <c r="F82" i="1"/>
  <c r="F81" i="1" s="1"/>
  <c r="F75" i="1"/>
  <c r="F74" i="1" s="1"/>
  <c r="F73" i="1" s="1"/>
  <c r="F71" i="1"/>
  <c r="F70" i="1" s="1"/>
  <c r="F69" i="1" s="1"/>
  <c r="F68" i="1" s="1"/>
  <c r="F61" i="1"/>
  <c r="F59" i="1"/>
  <c r="F54" i="1"/>
  <c r="F53" i="1" s="1"/>
  <c r="F52" i="1" s="1"/>
  <c r="F51" i="1" s="1"/>
  <c r="F47" i="1"/>
  <c r="F46" i="1" s="1"/>
  <c r="F44" i="1"/>
  <c r="F43" i="1" s="1"/>
  <c r="F32" i="1"/>
  <c r="F31" i="1" s="1"/>
  <c r="F29" i="1"/>
  <c r="F28" i="1" s="1"/>
  <c r="F23" i="1"/>
  <c r="F21" i="1"/>
  <c r="F19" i="1"/>
  <c r="F99" i="1" l="1"/>
  <c r="F394" i="1" s="1"/>
  <c r="F161" i="1"/>
  <c r="F160" i="1" s="1"/>
  <c r="F204" i="1"/>
  <c r="F203" i="1" s="1"/>
  <c r="F314" i="1"/>
  <c r="F292" i="1"/>
  <c r="F277" i="1"/>
  <c r="F276" i="1" s="1"/>
  <c r="F196" i="1"/>
  <c r="F389" i="1" s="1"/>
  <c r="F42" i="1"/>
  <c r="F58" i="1"/>
  <c r="F57" i="1" s="1"/>
  <c r="F56" i="1" s="1"/>
  <c r="F182" i="1"/>
  <c r="F181" i="1" s="1"/>
  <c r="F180" i="1" s="1"/>
  <c r="F340" i="1"/>
  <c r="F324" i="1"/>
  <c r="F212" i="1"/>
  <c r="F211" i="1" s="1"/>
  <c r="F388" i="1" s="1"/>
  <c r="F239" i="1"/>
  <c r="F238" i="1" s="1"/>
  <c r="F383" i="1" s="1"/>
  <c r="F149" i="1"/>
  <c r="F174" i="1"/>
  <c r="F87" i="1"/>
  <c r="F345" i="1"/>
  <c r="F18" i="1"/>
  <c r="F252" i="1"/>
  <c r="F248" i="1" s="1"/>
  <c r="F247" i="1" s="1"/>
  <c r="F246" i="1" s="1"/>
  <c r="F245" i="1" s="1"/>
  <c r="F231" i="1"/>
  <c r="F230" i="1" s="1"/>
  <c r="F229" i="1" s="1"/>
  <c r="F223" i="1" s="1"/>
  <c r="F381" i="1" s="1"/>
  <c r="F189" i="1"/>
  <c r="F92" i="1"/>
  <c r="F80" i="1"/>
  <c r="F27" i="1"/>
  <c r="F26" i="1" s="1"/>
  <c r="F275" i="1" l="1"/>
  <c r="F25" i="1"/>
  <c r="F41" i="1"/>
  <c r="F40" i="1" s="1"/>
  <c r="F384" i="1" s="1"/>
  <c r="F391" i="1"/>
  <c r="F400" i="1"/>
  <c r="F403" i="1" s="1"/>
  <c r="F393" i="1"/>
  <c r="F366" i="1"/>
  <c r="F390" i="1" s="1"/>
  <c r="F339" i="1"/>
  <c r="F338" i="1" s="1"/>
  <c r="F291" i="1"/>
  <c r="F143" i="1"/>
  <c r="F376" i="1" s="1"/>
  <c r="F195" i="1"/>
  <c r="F194" i="1" s="1"/>
  <c r="F378" i="1" s="1"/>
  <c r="F17" i="1"/>
  <c r="F396" i="1" s="1"/>
  <c r="F173" i="1"/>
  <c r="F377" i="1" s="1"/>
  <c r="F210" i="1"/>
  <c r="F209" i="1" s="1"/>
  <c r="F380" i="1" s="1"/>
  <c r="F79" i="1"/>
  <c r="F78" i="1" l="1"/>
  <c r="F50" i="1" s="1"/>
  <c r="F49" i="1" s="1"/>
  <c r="F387" i="1"/>
  <c r="F392" i="1"/>
  <c r="F365" i="1"/>
  <c r="F364" i="1" s="1"/>
  <c r="F382" i="1" s="1"/>
  <c r="F290" i="1"/>
  <c r="F274" i="1" s="1"/>
  <c r="F16" i="1"/>
  <c r="F15" i="1" s="1"/>
  <c r="F273" i="1" l="1"/>
  <c r="F14" i="1"/>
  <c r="F373" i="1"/>
  <c r="F379" i="1"/>
  <c r="F397" i="1"/>
  <c r="F385" i="1" l="1"/>
  <c r="G342" i="9" s="1"/>
  <c r="F370" i="1"/>
  <c r="F372" i="1" s="1"/>
</calcChain>
</file>

<file path=xl/sharedStrings.xml><?xml version="1.0" encoding="utf-8"?>
<sst xmlns="http://schemas.openxmlformats.org/spreadsheetml/2006/main" count="3431" uniqueCount="531">
  <si>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</si>
  <si>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</si>
  <si>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</si>
  <si>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</si>
  <si>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</si>
  <si>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</si>
  <si>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</si>
  <si>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</si>
  <si>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</si>
  <si>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</si>
  <si>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</si>
  <si>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</si>
  <si>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</si>
  <si>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</si>
  <si>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</si>
  <si>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</si>
  <si>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</si>
  <si>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</si>
  <si>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</si>
  <si>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</si>
  <si>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</si>
  <si>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</si>
  <si>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</si>
  <si>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</si>
  <si>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</si>
  <si>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</si>
  <si>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</si>
  <si>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</si>
  <si>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</si>
  <si>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</si>
  <si>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</si>
  <si>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0600000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</si>
  <si>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</si>
  <si>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</si>
  <si>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</si>
  <si>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</si>
  <si>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</si>
  <si>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</si>
  <si>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</si>
  <si>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</si>
  <si>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</si>
  <si>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</si>
  <si>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</si>
  <si>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0500000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</si>
  <si>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</si>
  <si>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</si>
  <si>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</si>
  <si>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</si>
  <si>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</si>
  <si>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</si>
  <si>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</si>
  <si>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</si>
  <si>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</si>
  <si>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</si>
  <si>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</si>
  <si>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</si>
  <si>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</si>
  <si>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</si>
  <si>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</si>
  <si>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</si>
  <si>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</si>
  <si>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</si>
  <si>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</si>
  <si>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</si>
  <si>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</si>
  <si>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</si>
  <si>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</si>
  <si>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</si>
  <si>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</si>
  <si>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</si>
  <si>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</si>
  <si>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</si>
  <si>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</si>
  <si>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</si>
  <si>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</si>
  <si>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</si>
  <si>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</si>
  <si>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</si>
  <si>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</si>
  <si>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</si>
  <si>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</si>
  <si>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</si>
  <si>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</si>
  <si>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</si>
  <si>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0700000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</si>
  <si>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</si>
  <si>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</si>
  <si>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</si>
  <si>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</si>
  <si>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</si>
  <si>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</si>
  <si>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</si>
  <si>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</si>
  <si>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</si>
  <si>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</si>
  <si>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</si>
  <si>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</si>
  <si>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</si>
  <si>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</si>
  <si>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</si>
  <si>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</si>
  <si>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</si>
  <si>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</si>
  <si>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</si>
  <si>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</si>
  <si>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</si>
  <si>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</si>
  <si>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</si>
  <si>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</si>
  <si>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</si>
  <si>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</si>
  <si>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</si>
  <si>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</si>
  <si>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</si>
  <si>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0300000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</si>
  <si>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</si>
  <si>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</si>
  <si>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</si>
  <si>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</si>
  <si>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</si>
  <si>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</si>
  <si>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</si>
  <si>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0200000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</si>
  <si>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</si>
  <si>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</si>
  <si>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</si>
  <si>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</si>
  <si>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</si>
  <si>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</si>
  <si>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0100000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</si>
  <si>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</si>
  <si>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</si>
  <si>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</si>
  <si>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</si>
  <si>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</si>
  <si>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</si>
  <si>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</si>
  <si>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</si>
  <si>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</si>
  <si>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</si>
  <si>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</si>
  <si>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</si>
  <si>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</si>
  <si>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</si>
  <si>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</si>
  <si>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</si>
  <si>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</si>
  <si>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</si>
  <si>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</si>
  <si>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</si>
  <si>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</si>
  <si>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</si>
  <si>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</si>
  <si>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</si>
  <si>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</si>
  <si>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</si>
  <si>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</si>
  <si>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</si>
  <si>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</si>
  <si>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</si>
  <si>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</si>
  <si>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0400000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</si>
  <si>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</si>
  <si>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</si>
  <si>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</si>
  <si>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</si>
  <si>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</si>
  <si>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</si>
  <si>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</si>
  <si>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</si>
  <si>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</si>
  <si>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</si>
  <si>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</si>
  <si>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</si>
  <si>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</si>
  <si>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</si>
  <si>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</si>
  <si>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</si>
  <si>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</si>
  <si>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</si>
  <si>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</si>
  <si>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</si>
  <si>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</si>
  <si>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</si>
  <si>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</si>
  <si>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</si>
  <si>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</si>
  <si>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</si>
  <si>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</si>
  <si>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ОМСУ</t>
  </si>
  <si>
    <t>норматив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</si>
  <si>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</si>
  <si>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</si>
  <si>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</si>
  <si>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</si>
  <si>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</si>
  <si>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</si>
  <si>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</si>
  <si>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</si>
  <si>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</si>
  <si>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</si>
  <si>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</si>
  <si>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</si>
  <si>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</si>
  <si>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</si>
  <si>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</si>
  <si>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</si>
  <si>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</si>
  <si>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</si>
  <si>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</si>
  <si>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</si>
  <si>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</si>
  <si>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</si>
  <si>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</si>
  <si>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</si>
  <si>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</si>
  <si>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</si>
  <si>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</si>
  <si>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</si>
  <si>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</si>
  <si>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</si>
  <si>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</si>
  <si>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</si>
  <si>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</si>
  <si>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</si>
  <si>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</si>
  <si>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</si>
  <si>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</si>
  <si>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</si>
  <si>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</si>
  <si>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</si>
  <si>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</si>
  <si>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</si>
  <si>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</si>
  <si>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</si>
  <si>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</si>
  <si>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</si>
  <si>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</si>
  <si>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</si>
  <si>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</si>
  <si>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</si>
  <si>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</si>
  <si>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</si>
  <si>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</si>
  <si>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</si>
  <si>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</si>
  <si>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</si>
  <si>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</si>
  <si>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</si>
  <si>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</si>
  <si>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</si>
  <si>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</si>
  <si>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</si>
  <si>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</si>
  <si>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</si>
  <si>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</si>
  <si>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</si>
  <si>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</si>
  <si>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</si>
  <si>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</si>
  <si>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</si>
  <si>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</si>
  <si>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</si>
  <si>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</si>
  <si>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</si>
  <si>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</si>
  <si>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</si>
  <si>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</si>
  <si>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</si>
  <si>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</si>
  <si>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</si>
  <si>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</si>
  <si>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</si>
  <si>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</si>
  <si>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</si>
  <si>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</si>
  <si>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</si>
  <si>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</si>
  <si>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</si>
  <si>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</si>
  <si>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</si>
  <si>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</si>
  <si>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</si>
  <si>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</si>
  <si>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</si>
  <si>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</si>
  <si>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</si>
  <si>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</si>
  <si>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</si>
  <si>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</si>
  <si>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</si>
  <si>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</si>
  <si>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</si>
  <si>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</si>
  <si>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</si>
  <si>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</si>
  <si>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</si>
  <si>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</si>
  <si>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</si>
  <si>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</si>
  <si>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</si>
  <si>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</si>
  <si>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</si>
  <si>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</si>
  <si>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</si>
  <si>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</si>
  <si>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</si>
  <si>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</si>
  <si>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</si>
  <si>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</si>
  <si>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</si>
  <si>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</si>
  <si>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</si>
  <si>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</si>
  <si>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</si>
  <si>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</si>
  <si>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</si>
  <si>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</si>
  <si>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</si>
  <si>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</si>
  <si>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</si>
  <si>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</si>
  <si>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</si>
  <si>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</si>
  <si>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</si>
  <si>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</si>
  <si>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</si>
  <si>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</si>
  <si>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</si>
  <si>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</si>
  <si>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</si>
  <si>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</si>
  <si>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</si>
  <si>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</si>
  <si>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</si>
  <si>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</si>
  <si>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</si>
  <si>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</si>
  <si>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</si>
  <si>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</si>
  <si>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</si>
  <si>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</si>
  <si>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</si>
  <si>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</si>
  <si>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</si>
  <si>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</si>
  <si>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</si>
  <si>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</si>
  <si>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</si>
  <si>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</si>
  <si>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</si>
  <si>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</si>
  <si>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</si>
  <si>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</si>
  <si>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</si>
  <si>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</si>
  <si>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</si>
  <si>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</si>
  <si>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</si>
  <si>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</si>
  <si>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</si>
  <si>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</si>
  <si>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</si>
  <si>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</si>
  <si>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</si>
  <si>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</si>
  <si>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</si>
  <si>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</si>
  <si>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</si>
  <si>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</si>
  <si>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</si>
  <si>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</si>
  <si>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</si>
  <si>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</si>
  <si>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</si>
  <si>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</si>
  <si>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</si>
  <si>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</si>
  <si>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</si>
  <si>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</si>
  <si>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</si>
  <si>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</si>
  <si>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</si>
  <si>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</si>
  <si>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</si>
  <si>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</si>
  <si>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</si>
  <si>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</si>
  <si>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</si>
  <si>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</si>
  <si>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</si>
  <si>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</si>
  <si>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</si>
  <si>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</si>
  <si>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</si>
  <si>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</si>
  <si>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</si>
  <si>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</si>
  <si>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</si>
  <si>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</si>
  <si>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</si>
  <si>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</si>
  <si>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</si>
  <si>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</si>
  <si>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</si>
  <si>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</si>
  <si>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</si>
  <si>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</si>
  <si>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</si>
  <si>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</si>
  <si>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</si>
  <si>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</si>
  <si>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</si>
  <si>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</si>
  <si>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</si>
  <si>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</si>
  <si>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</si>
  <si>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</si>
  <si>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</si>
  <si>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</si>
  <si>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</si>
  <si>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</si>
  <si>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</si>
  <si>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</si>
  <si>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</si>
  <si>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</si>
  <si>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</si>
  <si>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</si>
  <si>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</si>
  <si>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</si>
  <si>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</si>
  <si>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</si>
  <si>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</si>
  <si>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</si>
  <si>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</si>
  <si>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</si>
  <si>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</si>
  <si>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</si>
  <si>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</si>
  <si>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</si>
  <si>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</si>
  <si>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</si>
  <si>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</si>
  <si>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</si>
  <si>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</si>
  <si>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</si>
  <si>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</si>
  <si>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</si>
  <si>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</si>
  <si>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</si>
  <si>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</si>
  <si>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</si>
  <si>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</si>
  <si>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</si>
  <si>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</si>
  <si>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</si>
  <si>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</si>
  <si>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</si>
  <si>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</si>
  <si>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</si>
  <si>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</si>
  <si>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</si>
  <si>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</si>
  <si>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</si>
  <si>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</si>
  <si>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</si>
  <si>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</si>
  <si>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</si>
  <si>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</si>
  <si>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</si>
  <si>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</si>
  <si>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</si>
  <si>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</si>
  <si>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</si>
  <si>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</si>
  <si>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</si>
  <si>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</si>
  <si>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</si>
  <si>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</si>
  <si>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</si>
  <si>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</si>
  <si>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</si>
  <si>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</si>
  <si>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</si>
  <si>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</si>
  <si>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</si>
  <si>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</si>
  <si>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</si>
  <si>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</si>
  <si>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</si>
  <si>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0595500000</t>
  </si>
  <si>
    <t>0595600000</t>
  </si>
  <si>
    <t>0616100000</t>
  </si>
  <si>
    <t>0626200000</t>
  </si>
  <si>
    <t>0696300000</t>
  </si>
  <si>
    <t>0696400000</t>
  </si>
  <si>
    <t>0717100000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</si>
  <si>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</si>
  <si>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</si>
  <si>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</si>
  <si>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</si>
  <si>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</si>
  <si>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</si>
  <si>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норм.обяз.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</si>
  <si>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</si>
  <si>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</si>
  <si>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</si>
  <si>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</si>
  <si>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</si>
  <si>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</si>
  <si>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</si>
  <si>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</si>
  <si>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</si>
  <si>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</si>
  <si>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Ханкайского муниципального района</t>
  </si>
  <si>
    <t xml:space="preserve">к проекту решения Думы </t>
  </si>
  <si>
    <t>Приложение 2</t>
  </si>
  <si>
    <t>Приложение 3</t>
  </si>
  <si>
    <t>0898170050</t>
  </si>
  <si>
    <t>Муниципальная программа "Доступная среда на территории Ханкайского муниципального района" на 2016 год</t>
  </si>
  <si>
    <t>0900000000</t>
  </si>
  <si>
    <t>Обеспечение благоприятных условий для социальной интеграции инвалидов</t>
  </si>
  <si>
    <t>0990120200</t>
  </si>
  <si>
    <t>Бюджетные инвестиции иным юридическим лицам</t>
  </si>
  <si>
    <t>450</t>
  </si>
  <si>
    <t>0900000</t>
  </si>
  <si>
    <t>Приложение 4</t>
  </si>
  <si>
    <t>0990100000</t>
  </si>
  <si>
    <t>к проекту решения Думы</t>
  </si>
  <si>
    <t>Приложение 5</t>
  </si>
  <si>
    <t>Основное мероприятие: "Доступная среда"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</si>
</sst>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5" fillId="2" borderId="5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workbookViewId="0">
      <selection activeCell="C19" sqref="C19"/>
    </sheetView>
  </sheetViews>
  <sheetFormatPr defaultRowHeight="15.75" x14ac:dyDescent="0.25"/>
  <cols>
    <col min="1" max="1" width="26.85546875" style="39" customWidth="1"/>
    <col min="2" max="2" width="40.42578125" style="39" customWidth="1"/>
    <col min="3" max="3" width="13.5703125" style="39" customWidth="1"/>
    <col min="4" max="256" width="9.140625" style="39"/>
    <col min="257" max="257" width="26.85546875" style="39" customWidth="1"/>
    <col min="258" max="258" width="40.42578125" style="39" customWidth="1"/>
    <col min="259" max="259" width="13.5703125" style="39" customWidth="1"/>
    <col min="260" max="512" width="9.140625" style="39"/>
    <col min="513" max="513" width="26.85546875" style="39" customWidth="1"/>
    <col min="514" max="514" width="40.42578125" style="39" customWidth="1"/>
    <col min="515" max="515" width="13.5703125" style="39" customWidth="1"/>
    <col min="516" max="768" width="9.140625" style="39"/>
    <col min="769" max="769" width="26.85546875" style="39" customWidth="1"/>
    <col min="770" max="770" width="40.42578125" style="39" customWidth="1"/>
    <col min="771" max="771" width="13.5703125" style="39" customWidth="1"/>
    <col min="772" max="1024" width="9.140625" style="39"/>
    <col min="1025" max="1025" width="26.85546875" style="39" customWidth="1"/>
    <col min="1026" max="1026" width="40.42578125" style="39" customWidth="1"/>
    <col min="1027" max="1027" width="13.5703125" style="39" customWidth="1"/>
    <col min="1028" max="1280" width="9.140625" style="39"/>
    <col min="1281" max="1281" width="26.85546875" style="39" customWidth="1"/>
    <col min="1282" max="1282" width="40.42578125" style="39" customWidth="1"/>
    <col min="1283" max="1283" width="13.5703125" style="39" customWidth="1"/>
    <col min="1284" max="1536" width="9.140625" style="39"/>
    <col min="1537" max="1537" width="26.85546875" style="39" customWidth="1"/>
    <col min="1538" max="1538" width="40.42578125" style="39" customWidth="1"/>
    <col min="1539" max="1539" width="13.5703125" style="39" customWidth="1"/>
    <col min="1540" max="1792" width="9.140625" style="39"/>
    <col min="1793" max="1793" width="26.85546875" style="39" customWidth="1"/>
    <col min="1794" max="1794" width="40.42578125" style="39" customWidth="1"/>
    <col min="1795" max="1795" width="13.5703125" style="39" customWidth="1"/>
    <col min="1796" max="2048" width="9.140625" style="39"/>
    <col min="2049" max="2049" width="26.85546875" style="39" customWidth="1"/>
    <col min="2050" max="2050" width="40.42578125" style="39" customWidth="1"/>
    <col min="2051" max="2051" width="13.5703125" style="39" customWidth="1"/>
    <col min="2052" max="2304" width="9.140625" style="39"/>
    <col min="2305" max="2305" width="26.85546875" style="39" customWidth="1"/>
    <col min="2306" max="2306" width="40.42578125" style="39" customWidth="1"/>
    <col min="2307" max="2307" width="13.5703125" style="39" customWidth="1"/>
    <col min="2308" max="2560" width="9.140625" style="39"/>
    <col min="2561" max="2561" width="26.85546875" style="39" customWidth="1"/>
    <col min="2562" max="2562" width="40.42578125" style="39" customWidth="1"/>
    <col min="2563" max="2563" width="13.5703125" style="39" customWidth="1"/>
    <col min="2564" max="2816" width="9.140625" style="39"/>
    <col min="2817" max="2817" width="26.85546875" style="39" customWidth="1"/>
    <col min="2818" max="2818" width="40.42578125" style="39" customWidth="1"/>
    <col min="2819" max="2819" width="13.5703125" style="39" customWidth="1"/>
    <col min="2820" max="3072" width="9.140625" style="39"/>
    <col min="3073" max="3073" width="26.85546875" style="39" customWidth="1"/>
    <col min="3074" max="3074" width="40.42578125" style="39" customWidth="1"/>
    <col min="3075" max="3075" width="13.5703125" style="39" customWidth="1"/>
    <col min="3076" max="3328" width="9.140625" style="39"/>
    <col min="3329" max="3329" width="26.85546875" style="39" customWidth="1"/>
    <col min="3330" max="3330" width="40.42578125" style="39" customWidth="1"/>
    <col min="3331" max="3331" width="13.5703125" style="39" customWidth="1"/>
    <col min="3332" max="3584" width="9.140625" style="39"/>
    <col min="3585" max="3585" width="26.85546875" style="39" customWidth="1"/>
    <col min="3586" max="3586" width="40.42578125" style="39" customWidth="1"/>
    <col min="3587" max="3587" width="13.5703125" style="39" customWidth="1"/>
    <col min="3588" max="3840" width="9.140625" style="39"/>
    <col min="3841" max="3841" width="26.85546875" style="39" customWidth="1"/>
    <col min="3842" max="3842" width="40.42578125" style="39" customWidth="1"/>
    <col min="3843" max="3843" width="13.5703125" style="39" customWidth="1"/>
    <col min="3844" max="4096" width="9.140625" style="39"/>
    <col min="4097" max="4097" width="26.85546875" style="39" customWidth="1"/>
    <col min="4098" max="4098" width="40.42578125" style="39" customWidth="1"/>
    <col min="4099" max="4099" width="13.5703125" style="39" customWidth="1"/>
    <col min="4100" max="4352" width="9.140625" style="39"/>
    <col min="4353" max="4353" width="26.85546875" style="39" customWidth="1"/>
    <col min="4354" max="4354" width="40.42578125" style="39" customWidth="1"/>
    <col min="4355" max="4355" width="13.5703125" style="39" customWidth="1"/>
    <col min="4356" max="4608" width="9.140625" style="39"/>
    <col min="4609" max="4609" width="26.85546875" style="39" customWidth="1"/>
    <col min="4610" max="4610" width="40.42578125" style="39" customWidth="1"/>
    <col min="4611" max="4611" width="13.5703125" style="39" customWidth="1"/>
    <col min="4612" max="4864" width="9.140625" style="39"/>
    <col min="4865" max="4865" width="26.85546875" style="39" customWidth="1"/>
    <col min="4866" max="4866" width="40.42578125" style="39" customWidth="1"/>
    <col min="4867" max="4867" width="13.5703125" style="39" customWidth="1"/>
    <col min="4868" max="5120" width="9.140625" style="39"/>
    <col min="5121" max="5121" width="26.85546875" style="39" customWidth="1"/>
    <col min="5122" max="5122" width="40.42578125" style="39" customWidth="1"/>
    <col min="5123" max="5123" width="13.5703125" style="39" customWidth="1"/>
    <col min="5124" max="5376" width="9.140625" style="39"/>
    <col min="5377" max="5377" width="26.85546875" style="39" customWidth="1"/>
    <col min="5378" max="5378" width="40.42578125" style="39" customWidth="1"/>
    <col min="5379" max="5379" width="13.5703125" style="39" customWidth="1"/>
    <col min="5380" max="5632" width="9.140625" style="39"/>
    <col min="5633" max="5633" width="26.85546875" style="39" customWidth="1"/>
    <col min="5634" max="5634" width="40.42578125" style="39" customWidth="1"/>
    <col min="5635" max="5635" width="13.5703125" style="39" customWidth="1"/>
    <col min="5636" max="5888" width="9.140625" style="39"/>
    <col min="5889" max="5889" width="26.85546875" style="39" customWidth="1"/>
    <col min="5890" max="5890" width="40.42578125" style="39" customWidth="1"/>
    <col min="5891" max="5891" width="13.5703125" style="39" customWidth="1"/>
    <col min="5892" max="6144" width="9.140625" style="39"/>
    <col min="6145" max="6145" width="26.85546875" style="39" customWidth="1"/>
    <col min="6146" max="6146" width="40.42578125" style="39" customWidth="1"/>
    <col min="6147" max="6147" width="13.5703125" style="39" customWidth="1"/>
    <col min="6148" max="6400" width="9.140625" style="39"/>
    <col min="6401" max="6401" width="26.85546875" style="39" customWidth="1"/>
    <col min="6402" max="6402" width="40.42578125" style="39" customWidth="1"/>
    <col min="6403" max="6403" width="13.5703125" style="39" customWidth="1"/>
    <col min="6404" max="6656" width="9.140625" style="39"/>
    <col min="6657" max="6657" width="26.85546875" style="39" customWidth="1"/>
    <col min="6658" max="6658" width="40.42578125" style="39" customWidth="1"/>
    <col min="6659" max="6659" width="13.5703125" style="39" customWidth="1"/>
    <col min="6660" max="6912" width="9.140625" style="39"/>
    <col min="6913" max="6913" width="26.85546875" style="39" customWidth="1"/>
    <col min="6914" max="6914" width="40.42578125" style="39" customWidth="1"/>
    <col min="6915" max="6915" width="13.5703125" style="39" customWidth="1"/>
    <col min="6916" max="7168" width="9.140625" style="39"/>
    <col min="7169" max="7169" width="26.85546875" style="39" customWidth="1"/>
    <col min="7170" max="7170" width="40.42578125" style="39" customWidth="1"/>
    <col min="7171" max="7171" width="13.5703125" style="39" customWidth="1"/>
    <col min="7172" max="7424" width="9.140625" style="39"/>
    <col min="7425" max="7425" width="26.85546875" style="39" customWidth="1"/>
    <col min="7426" max="7426" width="40.42578125" style="39" customWidth="1"/>
    <col min="7427" max="7427" width="13.5703125" style="39" customWidth="1"/>
    <col min="7428" max="7680" width="9.140625" style="39"/>
    <col min="7681" max="7681" width="26.85546875" style="39" customWidth="1"/>
    <col min="7682" max="7682" width="40.42578125" style="39" customWidth="1"/>
    <col min="7683" max="7683" width="13.5703125" style="39" customWidth="1"/>
    <col min="7684" max="7936" width="9.140625" style="39"/>
    <col min="7937" max="7937" width="26.85546875" style="39" customWidth="1"/>
    <col min="7938" max="7938" width="40.42578125" style="39" customWidth="1"/>
    <col min="7939" max="7939" width="13.5703125" style="39" customWidth="1"/>
    <col min="7940" max="8192" width="9.140625" style="39"/>
    <col min="8193" max="8193" width="26.85546875" style="39" customWidth="1"/>
    <col min="8194" max="8194" width="40.42578125" style="39" customWidth="1"/>
    <col min="8195" max="8195" width="13.5703125" style="39" customWidth="1"/>
    <col min="8196" max="8448" width="9.140625" style="39"/>
    <col min="8449" max="8449" width="26.85546875" style="39" customWidth="1"/>
    <col min="8450" max="8450" width="40.42578125" style="39" customWidth="1"/>
    <col min="8451" max="8451" width="13.5703125" style="39" customWidth="1"/>
    <col min="8452" max="8704" width="9.140625" style="39"/>
    <col min="8705" max="8705" width="26.85546875" style="39" customWidth="1"/>
    <col min="8706" max="8706" width="40.42578125" style="39" customWidth="1"/>
    <col min="8707" max="8707" width="13.5703125" style="39" customWidth="1"/>
    <col min="8708" max="8960" width="9.140625" style="39"/>
    <col min="8961" max="8961" width="26.85546875" style="39" customWidth="1"/>
    <col min="8962" max="8962" width="40.42578125" style="39" customWidth="1"/>
    <col min="8963" max="8963" width="13.5703125" style="39" customWidth="1"/>
    <col min="8964" max="9216" width="9.140625" style="39"/>
    <col min="9217" max="9217" width="26.85546875" style="39" customWidth="1"/>
    <col min="9218" max="9218" width="40.42578125" style="39" customWidth="1"/>
    <col min="9219" max="9219" width="13.5703125" style="39" customWidth="1"/>
    <col min="9220" max="9472" width="9.140625" style="39"/>
    <col min="9473" max="9473" width="26.85546875" style="39" customWidth="1"/>
    <col min="9474" max="9474" width="40.42578125" style="39" customWidth="1"/>
    <col min="9475" max="9475" width="13.5703125" style="39" customWidth="1"/>
    <col min="9476" max="9728" width="9.140625" style="39"/>
    <col min="9729" max="9729" width="26.85546875" style="39" customWidth="1"/>
    <col min="9730" max="9730" width="40.42578125" style="39" customWidth="1"/>
    <col min="9731" max="9731" width="13.5703125" style="39" customWidth="1"/>
    <col min="9732" max="9984" width="9.140625" style="39"/>
    <col min="9985" max="9985" width="26.85546875" style="39" customWidth="1"/>
    <col min="9986" max="9986" width="40.42578125" style="39" customWidth="1"/>
    <col min="9987" max="9987" width="13.5703125" style="39" customWidth="1"/>
    <col min="9988" max="10240" width="9.140625" style="39"/>
    <col min="10241" max="10241" width="26.85546875" style="39" customWidth="1"/>
    <col min="10242" max="10242" width="40.42578125" style="39" customWidth="1"/>
    <col min="10243" max="10243" width="13.5703125" style="39" customWidth="1"/>
    <col min="10244" max="10496" width="9.140625" style="39"/>
    <col min="10497" max="10497" width="26.85546875" style="39" customWidth="1"/>
    <col min="10498" max="10498" width="40.42578125" style="39" customWidth="1"/>
    <col min="10499" max="10499" width="13.5703125" style="39" customWidth="1"/>
    <col min="10500" max="10752" width="9.140625" style="39"/>
    <col min="10753" max="10753" width="26.85546875" style="39" customWidth="1"/>
    <col min="10754" max="10754" width="40.42578125" style="39" customWidth="1"/>
    <col min="10755" max="10755" width="13.5703125" style="39" customWidth="1"/>
    <col min="10756" max="11008" width="9.140625" style="39"/>
    <col min="11009" max="11009" width="26.85546875" style="39" customWidth="1"/>
    <col min="11010" max="11010" width="40.42578125" style="39" customWidth="1"/>
    <col min="11011" max="11011" width="13.5703125" style="39" customWidth="1"/>
    <col min="11012" max="11264" width="9.140625" style="39"/>
    <col min="11265" max="11265" width="26.85546875" style="39" customWidth="1"/>
    <col min="11266" max="11266" width="40.42578125" style="39" customWidth="1"/>
    <col min="11267" max="11267" width="13.5703125" style="39" customWidth="1"/>
    <col min="11268" max="11520" width="9.140625" style="39"/>
    <col min="11521" max="11521" width="26.85546875" style="39" customWidth="1"/>
    <col min="11522" max="11522" width="40.42578125" style="39" customWidth="1"/>
    <col min="11523" max="11523" width="13.5703125" style="39" customWidth="1"/>
    <col min="11524" max="11776" width="9.140625" style="39"/>
    <col min="11777" max="11777" width="26.85546875" style="39" customWidth="1"/>
    <col min="11778" max="11778" width="40.42578125" style="39" customWidth="1"/>
    <col min="11779" max="11779" width="13.5703125" style="39" customWidth="1"/>
    <col min="11780" max="12032" width="9.140625" style="39"/>
    <col min="12033" max="12033" width="26.85546875" style="39" customWidth="1"/>
    <col min="12034" max="12034" width="40.42578125" style="39" customWidth="1"/>
    <col min="12035" max="12035" width="13.5703125" style="39" customWidth="1"/>
    <col min="12036" max="12288" width="9.140625" style="39"/>
    <col min="12289" max="12289" width="26.85546875" style="39" customWidth="1"/>
    <col min="12290" max="12290" width="40.42578125" style="39" customWidth="1"/>
    <col min="12291" max="12291" width="13.5703125" style="39" customWidth="1"/>
    <col min="12292" max="12544" width="9.140625" style="39"/>
    <col min="12545" max="12545" width="26.85546875" style="39" customWidth="1"/>
    <col min="12546" max="12546" width="40.42578125" style="39" customWidth="1"/>
    <col min="12547" max="12547" width="13.5703125" style="39" customWidth="1"/>
    <col min="12548" max="12800" width="9.140625" style="39"/>
    <col min="12801" max="12801" width="26.85546875" style="39" customWidth="1"/>
    <col min="12802" max="12802" width="40.42578125" style="39" customWidth="1"/>
    <col min="12803" max="12803" width="13.5703125" style="39" customWidth="1"/>
    <col min="12804" max="13056" width="9.140625" style="39"/>
    <col min="13057" max="13057" width="26.85546875" style="39" customWidth="1"/>
    <col min="13058" max="13058" width="40.42578125" style="39" customWidth="1"/>
    <col min="13059" max="13059" width="13.5703125" style="39" customWidth="1"/>
    <col min="13060" max="13312" width="9.140625" style="39"/>
    <col min="13313" max="13313" width="26.85546875" style="39" customWidth="1"/>
    <col min="13314" max="13314" width="40.42578125" style="39" customWidth="1"/>
    <col min="13315" max="13315" width="13.5703125" style="39" customWidth="1"/>
    <col min="13316" max="13568" width="9.140625" style="39"/>
    <col min="13569" max="13569" width="26.85546875" style="39" customWidth="1"/>
    <col min="13570" max="13570" width="40.42578125" style="39" customWidth="1"/>
    <col min="13571" max="13571" width="13.5703125" style="39" customWidth="1"/>
    <col min="13572" max="13824" width="9.140625" style="39"/>
    <col min="13825" max="13825" width="26.85546875" style="39" customWidth="1"/>
    <col min="13826" max="13826" width="40.42578125" style="39" customWidth="1"/>
    <col min="13827" max="13827" width="13.5703125" style="39" customWidth="1"/>
    <col min="13828" max="14080" width="9.140625" style="39"/>
    <col min="14081" max="14081" width="26.85546875" style="39" customWidth="1"/>
    <col min="14082" max="14082" width="40.42578125" style="39" customWidth="1"/>
    <col min="14083" max="14083" width="13.5703125" style="39" customWidth="1"/>
    <col min="14084" max="14336" width="9.140625" style="39"/>
    <col min="14337" max="14337" width="26.85546875" style="39" customWidth="1"/>
    <col min="14338" max="14338" width="40.42578125" style="39" customWidth="1"/>
    <col min="14339" max="14339" width="13.5703125" style="39" customWidth="1"/>
    <col min="14340" max="14592" width="9.140625" style="39"/>
    <col min="14593" max="14593" width="26.85546875" style="39" customWidth="1"/>
    <col min="14594" max="14594" width="40.42578125" style="39" customWidth="1"/>
    <col min="14595" max="14595" width="13.5703125" style="39" customWidth="1"/>
    <col min="14596" max="14848" width="9.140625" style="39"/>
    <col min="14849" max="14849" width="26.85546875" style="39" customWidth="1"/>
    <col min="14850" max="14850" width="40.42578125" style="39" customWidth="1"/>
    <col min="14851" max="14851" width="13.5703125" style="39" customWidth="1"/>
    <col min="14852" max="15104" width="9.140625" style="39"/>
    <col min="15105" max="15105" width="26.85546875" style="39" customWidth="1"/>
    <col min="15106" max="15106" width="40.42578125" style="39" customWidth="1"/>
    <col min="15107" max="15107" width="13.5703125" style="39" customWidth="1"/>
    <col min="15108" max="15360" width="9.140625" style="39"/>
    <col min="15361" max="15361" width="26.85546875" style="39" customWidth="1"/>
    <col min="15362" max="15362" width="40.42578125" style="39" customWidth="1"/>
    <col min="15363" max="15363" width="13.5703125" style="39" customWidth="1"/>
    <col min="15364" max="15616" width="9.140625" style="39"/>
    <col min="15617" max="15617" width="26.85546875" style="39" customWidth="1"/>
    <col min="15618" max="15618" width="40.42578125" style="39" customWidth="1"/>
    <col min="15619" max="15619" width="13.5703125" style="39" customWidth="1"/>
    <col min="15620" max="15872" width="9.140625" style="39"/>
    <col min="15873" max="15873" width="26.85546875" style="39" customWidth="1"/>
    <col min="15874" max="15874" width="40.42578125" style="39" customWidth="1"/>
    <col min="15875" max="15875" width="13.5703125" style="39" customWidth="1"/>
    <col min="15876" max="16128" width="9.140625" style="39"/>
    <col min="16129" max="16129" width="26.85546875" style="39" customWidth="1"/>
    <col min="16130" max="16130" width="40.42578125" style="39" customWidth="1"/>
    <col min="16131" max="16131" width="13.5703125" style="39" customWidth="1"/>
    <col min="16132" max="16384" width="9.140625" style="39"/>
  </cols>
  <sheetData>
    <row r="1" spans="1:4" x14ac:dyDescent="0.25">
      <c r="C1" s="120" t="s">
        <v>513</v>
      </c>
      <c r="D1" s="51"/>
    </row>
    <row r="2" spans="1:4" x14ac:dyDescent="0.25">
      <c r="C2" s="120" t="s">
        <v>515</v>
      </c>
      <c r="D2" s="51"/>
    </row>
    <row r="3" spans="1:4" x14ac:dyDescent="0.25">
      <c r="C3" s="120" t="s">
        <v>514</v>
      </c>
      <c r="D3" s="51"/>
    </row>
    <row r="5" spans="1:4" ht="18" customHeight="1" x14ac:dyDescent="0.25">
      <c r="A5" s="38"/>
      <c r="B5" s="131" t="s">
        <v>302</v>
      </c>
      <c r="C5" s="131"/>
    </row>
    <row r="6" spans="1:4" ht="18" customHeight="1" x14ac:dyDescent="0.25">
      <c r="A6" s="38"/>
      <c r="B6" s="131" t="s">
        <v>510</v>
      </c>
      <c r="C6" s="131"/>
    </row>
    <row r="7" spans="1:4" ht="18" customHeight="1" x14ac:dyDescent="0.25">
      <c r="A7" s="38"/>
      <c r="B7" s="131" t="s">
        <v>509</v>
      </c>
      <c r="C7" s="131"/>
    </row>
    <row r="8" spans="1:4" ht="16.5" customHeight="1" x14ac:dyDescent="0.25">
      <c r="A8" s="38"/>
      <c r="B8" s="131" t="s">
        <v>512</v>
      </c>
      <c r="C8" s="131"/>
    </row>
    <row r="9" spans="1:4" ht="16.5" customHeight="1" x14ac:dyDescent="0.25">
      <c r="A9" s="38"/>
      <c r="B9" s="131"/>
      <c r="C9" s="131"/>
    </row>
    <row r="10" spans="1:4" s="40" customFormat="1" ht="18" customHeight="1" x14ac:dyDescent="0.25">
      <c r="A10" s="132" t="s">
        <v>303</v>
      </c>
      <c r="B10" s="132"/>
      <c r="C10" s="132"/>
    </row>
    <row r="11" spans="1:4" ht="36" customHeight="1" x14ac:dyDescent="0.25">
      <c r="A11" s="130" t="s">
        <v>413</v>
      </c>
      <c r="B11" s="130"/>
      <c r="C11" s="130"/>
    </row>
    <row r="12" spans="1:4" ht="14.25" customHeight="1" x14ac:dyDescent="0.25">
      <c r="A12" s="41"/>
      <c r="B12" s="41"/>
      <c r="C12" s="41"/>
    </row>
    <row r="13" spans="1:4" ht="39.75" hidden="1" customHeight="1" x14ac:dyDescent="0.25">
      <c r="A13" s="6" t="s">
        <v>304</v>
      </c>
      <c r="B13" s="42"/>
      <c r="C13" s="43"/>
    </row>
    <row r="14" spans="1:4" x14ac:dyDescent="0.25">
      <c r="A14" s="6"/>
      <c r="C14" s="6" t="s">
        <v>305</v>
      </c>
    </row>
    <row r="15" spans="1:4" ht="53.25" customHeight="1" x14ac:dyDescent="0.25">
      <c r="A15" s="44" t="s">
        <v>306</v>
      </c>
      <c r="B15" s="44" t="s">
        <v>307</v>
      </c>
      <c r="C15" s="44" t="s">
        <v>308</v>
      </c>
    </row>
    <row r="16" spans="1:4" ht="36" customHeight="1" x14ac:dyDescent="0.25">
      <c r="A16" s="45" t="s">
        <v>309</v>
      </c>
      <c r="B16" s="46" t="s">
        <v>310</v>
      </c>
      <c r="C16" s="47">
        <f>C17+C18</f>
        <v>12147</v>
      </c>
    </row>
    <row r="17" spans="1:3" ht="48.75" customHeight="1" x14ac:dyDescent="0.25">
      <c r="A17" s="45" t="s">
        <v>311</v>
      </c>
      <c r="B17" s="46" t="s">
        <v>312</v>
      </c>
      <c r="C17" s="47">
        <v>-460045.36</v>
      </c>
    </row>
    <row r="18" spans="1:3" ht="51.75" customHeight="1" x14ac:dyDescent="0.25">
      <c r="A18" s="45" t="s">
        <v>313</v>
      </c>
      <c r="B18" s="46" t="s">
        <v>314</v>
      </c>
      <c r="C18" s="47">
        <v>472192.36</v>
      </c>
    </row>
    <row r="19" spans="1:3" ht="22.5" customHeight="1" x14ac:dyDescent="0.25">
      <c r="A19" s="45"/>
      <c r="B19" s="48" t="s">
        <v>315</v>
      </c>
      <c r="C19" s="49">
        <f>C16</f>
        <v>12147</v>
      </c>
    </row>
    <row r="20" spans="1:3" ht="85.5" customHeight="1" x14ac:dyDescent="0.25">
      <c r="A20" s="50"/>
      <c r="B20" s="50"/>
      <c r="C20" s="50"/>
    </row>
    <row r="21" spans="1:3" ht="25.5" customHeight="1" x14ac:dyDescent="0.25">
      <c r="A21" s="50"/>
      <c r="B21" s="50"/>
      <c r="C21" s="50"/>
    </row>
    <row r="22" spans="1:3" ht="86.25" customHeight="1" x14ac:dyDescent="0.25">
      <c r="A22" s="50"/>
      <c r="B22" s="50"/>
      <c r="C22" s="50"/>
    </row>
    <row r="23" spans="1:3" ht="37.5" customHeight="1" x14ac:dyDescent="0.25">
      <c r="A23" s="50"/>
      <c r="B23" s="50"/>
      <c r="C23" s="50"/>
    </row>
    <row r="24" spans="1:3" ht="84" customHeight="1" x14ac:dyDescent="0.25">
      <c r="A24" s="50"/>
      <c r="B24" s="50"/>
      <c r="C24" s="50"/>
    </row>
    <row r="25" spans="1:3" ht="67.5" customHeight="1" x14ac:dyDescent="0.25">
      <c r="A25" s="50"/>
      <c r="B25" s="50"/>
      <c r="C25" s="50"/>
    </row>
    <row r="26" spans="1:3" ht="36" customHeight="1" x14ac:dyDescent="0.25">
      <c r="A26" s="50"/>
      <c r="B26" s="50"/>
      <c r="C26" s="50"/>
    </row>
    <row r="27" spans="1:3" ht="37.5" hidden="1" customHeight="1" x14ac:dyDescent="0.25">
      <c r="A27" s="50"/>
      <c r="B27" s="50"/>
      <c r="C27" s="50"/>
    </row>
    <row r="28" spans="1:3" ht="56.25" hidden="1" customHeight="1" x14ac:dyDescent="0.25">
      <c r="A28" s="50"/>
      <c r="B28" s="50"/>
      <c r="C28" s="50"/>
    </row>
    <row r="29" spans="1:3" ht="37.5" hidden="1" customHeight="1" x14ac:dyDescent="0.25">
      <c r="A29" s="50"/>
      <c r="B29" s="50"/>
      <c r="C29" s="50"/>
    </row>
    <row r="30" spans="1:3" ht="56.25" hidden="1" customHeight="1" x14ac:dyDescent="0.25">
      <c r="A30" s="50"/>
      <c r="B30" s="50"/>
      <c r="C30" s="50"/>
    </row>
    <row r="31" spans="1:3" hidden="1" x14ac:dyDescent="0.25">
      <c r="A31" s="50"/>
      <c r="B31" s="50"/>
      <c r="C31" s="50"/>
    </row>
    <row r="32" spans="1:3" hidden="1" x14ac:dyDescent="0.25">
      <c r="A32" s="50"/>
      <c r="B32" s="50"/>
      <c r="C32" s="50"/>
    </row>
    <row r="33" spans="1:3" hidden="1" x14ac:dyDescent="0.25">
      <c r="A33" s="50"/>
      <c r="B33" s="50"/>
      <c r="C33" s="50"/>
    </row>
    <row r="34" spans="1:3" hidden="1" x14ac:dyDescent="0.25">
      <c r="A34" s="50"/>
      <c r="B34" s="50"/>
      <c r="C34" s="50"/>
    </row>
    <row r="35" spans="1:3" hidden="1" x14ac:dyDescent="0.25">
      <c r="A35" s="50"/>
      <c r="B35" s="50"/>
      <c r="C35" s="50"/>
    </row>
    <row r="36" spans="1:3" hidden="1" x14ac:dyDescent="0.25">
      <c r="A36" s="50"/>
      <c r="B36" s="50"/>
      <c r="C36" s="50"/>
    </row>
    <row r="37" spans="1:3" hidden="1" x14ac:dyDescent="0.25">
      <c r="A37" s="50"/>
      <c r="B37" s="50"/>
      <c r="C37" s="50"/>
    </row>
    <row r="38" spans="1:3" x14ac:dyDescent="0.25">
      <c r="A38" s="50"/>
      <c r="B38" s="50"/>
      <c r="C38" s="50"/>
    </row>
    <row r="39" spans="1:3" x14ac:dyDescent="0.25">
      <c r="A39" s="50"/>
      <c r="B39" s="50"/>
      <c r="C39" s="50"/>
    </row>
    <row r="40" spans="1:3" x14ac:dyDescent="0.25">
      <c r="A40" s="50"/>
      <c r="B40" s="50"/>
      <c r="C40" s="50"/>
    </row>
    <row r="41" spans="1:3" x14ac:dyDescent="0.25">
      <c r="A41" s="50"/>
      <c r="B41" s="50"/>
      <c r="C41" s="50"/>
    </row>
    <row r="42" spans="1:3" x14ac:dyDescent="0.25">
      <c r="A42" s="50"/>
      <c r="B42" s="50"/>
      <c r="C42" s="50"/>
    </row>
    <row r="43" spans="1:3" x14ac:dyDescent="0.25">
      <c r="A43" s="50"/>
      <c r="B43" s="50"/>
      <c r="C43" s="50"/>
    </row>
    <row r="44" spans="1:3" x14ac:dyDescent="0.25">
      <c r="A44" s="50"/>
      <c r="B44" s="50"/>
      <c r="C44" s="50"/>
    </row>
    <row r="45" spans="1:3" x14ac:dyDescent="0.25">
      <c r="A45" s="50"/>
      <c r="B45" s="50"/>
      <c r="C45" s="50"/>
    </row>
    <row r="46" spans="1:3" x14ac:dyDescent="0.25">
      <c r="A46" s="50"/>
      <c r="B46" s="50"/>
      <c r="C46" s="50"/>
    </row>
    <row r="47" spans="1:3" x14ac:dyDescent="0.25">
      <c r="A47" s="50"/>
      <c r="B47" s="50"/>
      <c r="C47" s="50"/>
    </row>
    <row r="48" spans="1:3" x14ac:dyDescent="0.25">
      <c r="A48" s="50"/>
      <c r="B48" s="50"/>
      <c r="C48" s="50"/>
    </row>
    <row r="49" spans="1:3" x14ac:dyDescent="0.25">
      <c r="A49" s="50"/>
      <c r="B49" s="50"/>
      <c r="C49" s="50"/>
    </row>
    <row r="50" spans="1:3" x14ac:dyDescent="0.25">
      <c r="A50" s="50"/>
      <c r="B50" s="50"/>
      <c r="C50" s="50"/>
    </row>
    <row r="51" spans="1:3" x14ac:dyDescent="0.25">
      <c r="A51" s="50"/>
      <c r="B51" s="50"/>
      <c r="C51" s="50"/>
    </row>
    <row r="52" spans="1:3" x14ac:dyDescent="0.25">
      <c r="A52" s="50"/>
      <c r="B52" s="50"/>
      <c r="C52" s="50"/>
    </row>
    <row r="53" spans="1:3" x14ac:dyDescent="0.25">
      <c r="A53" s="50"/>
      <c r="B53" s="50"/>
      <c r="C53" s="50"/>
    </row>
    <row r="54" spans="1:3" x14ac:dyDescent="0.25">
      <c r="A54" s="50"/>
      <c r="B54" s="50"/>
      <c r="C54" s="50"/>
    </row>
    <row r="55" spans="1:3" x14ac:dyDescent="0.25">
      <c r="A55" s="50"/>
      <c r="B55" s="50"/>
      <c r="C55" s="50"/>
    </row>
    <row r="56" spans="1:3" x14ac:dyDescent="0.25">
      <c r="A56" s="50"/>
      <c r="B56" s="50"/>
      <c r="C56" s="50"/>
    </row>
    <row r="57" spans="1:3" x14ac:dyDescent="0.25">
      <c r="A57" s="50"/>
      <c r="B57" s="50"/>
      <c r="C57" s="50"/>
    </row>
    <row r="58" spans="1:3" x14ac:dyDescent="0.25">
      <c r="A58" s="50"/>
      <c r="B58" s="50"/>
      <c r="C58" s="50"/>
    </row>
    <row r="59" spans="1:3" x14ac:dyDescent="0.25">
      <c r="A59" s="50"/>
      <c r="B59" s="50"/>
      <c r="C59" s="50"/>
    </row>
    <row r="60" spans="1:3" x14ac:dyDescent="0.25">
      <c r="A60" s="50"/>
      <c r="B60" s="50"/>
      <c r="C60" s="50"/>
    </row>
    <row r="61" spans="1:3" x14ac:dyDescent="0.25">
      <c r="A61" s="50"/>
      <c r="B61" s="50"/>
      <c r="C61" s="50"/>
    </row>
    <row r="62" spans="1:3" x14ac:dyDescent="0.25">
      <c r="A62" s="50"/>
      <c r="B62" s="50"/>
      <c r="C62" s="50"/>
    </row>
    <row r="63" spans="1:3" x14ac:dyDescent="0.25">
      <c r="A63" s="50"/>
      <c r="B63" s="50"/>
      <c r="C63" s="50"/>
    </row>
    <row r="64" spans="1:3" x14ac:dyDescent="0.25">
      <c r="A64" s="50"/>
      <c r="B64" s="50"/>
      <c r="C64" s="50"/>
    </row>
    <row r="65" spans="1:3" x14ac:dyDescent="0.25">
      <c r="A65" s="50"/>
      <c r="B65" s="50"/>
      <c r="C65" s="50"/>
    </row>
    <row r="66" spans="1:3" x14ac:dyDescent="0.25">
      <c r="A66" s="50"/>
      <c r="B66" s="50"/>
      <c r="C66" s="50"/>
    </row>
    <row r="67" spans="1:3" x14ac:dyDescent="0.25">
      <c r="A67" s="50"/>
      <c r="B67" s="50"/>
      <c r="C67" s="50"/>
    </row>
    <row r="68" spans="1:3" x14ac:dyDescent="0.25">
      <c r="A68" s="50"/>
      <c r="B68" s="50"/>
      <c r="C68" s="50"/>
    </row>
    <row r="69" spans="1:3" x14ac:dyDescent="0.25">
      <c r="A69" s="50"/>
      <c r="B69" s="50"/>
      <c r="C69" s="50"/>
    </row>
    <row r="70" spans="1:3" x14ac:dyDescent="0.25">
      <c r="A70" s="50"/>
      <c r="B70" s="50"/>
      <c r="C70" s="50"/>
    </row>
    <row r="71" spans="1:3" x14ac:dyDescent="0.25">
      <c r="A71" s="50"/>
      <c r="B71" s="50"/>
      <c r="C71" s="50"/>
    </row>
    <row r="72" spans="1:3" x14ac:dyDescent="0.25">
      <c r="A72" s="50"/>
      <c r="B72" s="50"/>
      <c r="C72" s="50"/>
    </row>
    <row r="73" spans="1:3" x14ac:dyDescent="0.25">
      <c r="A73" s="50"/>
      <c r="B73" s="50"/>
      <c r="C73" s="50"/>
    </row>
    <row r="74" spans="1:3" x14ac:dyDescent="0.25">
      <c r="A74" s="50"/>
      <c r="B74" s="50"/>
      <c r="C74" s="50"/>
    </row>
    <row r="75" spans="1:3" x14ac:dyDescent="0.25">
      <c r="A75" s="50"/>
      <c r="B75" s="50"/>
      <c r="C75" s="50"/>
    </row>
    <row r="76" spans="1:3" x14ac:dyDescent="0.25">
      <c r="A76" s="50"/>
      <c r="B76" s="50"/>
      <c r="C76" s="50"/>
    </row>
    <row r="77" spans="1:3" x14ac:dyDescent="0.25">
      <c r="A77" s="50"/>
      <c r="B77" s="50"/>
      <c r="C77" s="50"/>
    </row>
    <row r="78" spans="1:3" x14ac:dyDescent="0.25">
      <c r="A78" s="50"/>
      <c r="B78" s="50"/>
      <c r="C78" s="50"/>
    </row>
    <row r="79" spans="1:3" x14ac:dyDescent="0.25">
      <c r="A79" s="50"/>
      <c r="B79" s="50"/>
      <c r="C79" s="50"/>
    </row>
    <row r="80" spans="1:3" x14ac:dyDescent="0.25">
      <c r="A80" s="50"/>
      <c r="B80" s="50"/>
      <c r="C80" s="50"/>
    </row>
    <row r="81" spans="1:3" x14ac:dyDescent="0.25">
      <c r="A81" s="50"/>
      <c r="B81" s="50"/>
      <c r="C81" s="50"/>
    </row>
    <row r="82" spans="1:3" x14ac:dyDescent="0.25">
      <c r="A82" s="50"/>
      <c r="B82" s="50"/>
      <c r="C82" s="50"/>
    </row>
    <row r="83" spans="1:3" x14ac:dyDescent="0.25">
      <c r="A83" s="50"/>
      <c r="B83" s="50"/>
      <c r="C83" s="50"/>
    </row>
    <row r="84" spans="1:3" x14ac:dyDescent="0.25">
      <c r="A84" s="50"/>
      <c r="B84" s="50"/>
      <c r="C84" s="50"/>
    </row>
    <row r="85" spans="1:3" x14ac:dyDescent="0.25">
      <c r="A85" s="50"/>
      <c r="B85" s="50"/>
      <c r="C85" s="50"/>
    </row>
    <row r="86" spans="1:3" x14ac:dyDescent="0.25">
      <c r="A86" s="50"/>
      <c r="B86" s="50"/>
      <c r="C86" s="50"/>
    </row>
    <row r="87" spans="1:3" x14ac:dyDescent="0.25">
      <c r="A87" s="50"/>
      <c r="B87" s="50"/>
      <c r="C87" s="50"/>
    </row>
    <row r="88" spans="1:3" x14ac:dyDescent="0.25">
      <c r="A88" s="50"/>
      <c r="B88" s="50"/>
      <c r="C88" s="50"/>
    </row>
    <row r="89" spans="1:3" x14ac:dyDescent="0.25">
      <c r="A89" s="50"/>
      <c r="B89" s="50"/>
      <c r="C89" s="50"/>
    </row>
    <row r="90" spans="1:3" x14ac:dyDescent="0.25">
      <c r="A90" s="50"/>
      <c r="B90" s="50"/>
      <c r="C90" s="50"/>
    </row>
    <row r="91" spans="1:3" x14ac:dyDescent="0.25">
      <c r="A91" s="50"/>
      <c r="B91" s="50"/>
      <c r="C91" s="50"/>
    </row>
    <row r="92" spans="1:3" x14ac:dyDescent="0.25">
      <c r="A92" s="50"/>
      <c r="B92" s="50"/>
      <c r="C92" s="50"/>
    </row>
    <row r="93" spans="1:3" x14ac:dyDescent="0.25">
      <c r="A93" s="50"/>
      <c r="B93" s="50"/>
      <c r="C93" s="50"/>
    </row>
    <row r="94" spans="1:3" x14ac:dyDescent="0.25">
      <c r="A94" s="50"/>
      <c r="B94" s="50"/>
      <c r="C94" s="50"/>
    </row>
    <row r="95" spans="1:3" x14ac:dyDescent="0.25">
      <c r="A95" s="50"/>
      <c r="B95" s="50"/>
      <c r="C95" s="50"/>
    </row>
    <row r="96" spans="1:3" x14ac:dyDescent="0.25">
      <c r="A96" s="50"/>
      <c r="B96" s="50"/>
      <c r="C96" s="50"/>
    </row>
    <row r="97" spans="1:3" x14ac:dyDescent="0.25">
      <c r="A97" s="50"/>
      <c r="B97" s="50"/>
      <c r="C97" s="50"/>
    </row>
    <row r="98" spans="1:3" x14ac:dyDescent="0.25">
      <c r="A98" s="50"/>
      <c r="B98" s="50"/>
      <c r="C98" s="50"/>
    </row>
    <row r="99" spans="1:3" x14ac:dyDescent="0.25">
      <c r="A99" s="50"/>
      <c r="B99" s="50"/>
      <c r="C99" s="50"/>
    </row>
    <row r="100" spans="1:3" x14ac:dyDescent="0.25">
      <c r="A100" s="50"/>
      <c r="B100" s="50"/>
      <c r="C100" s="50"/>
    </row>
    <row r="101" spans="1:3" x14ac:dyDescent="0.25">
      <c r="A101" s="50"/>
      <c r="B101" s="50"/>
      <c r="C101" s="50"/>
    </row>
    <row r="102" spans="1:3" x14ac:dyDescent="0.25">
      <c r="A102" s="50"/>
      <c r="B102" s="50"/>
      <c r="C102" s="50"/>
    </row>
    <row r="103" spans="1:3" x14ac:dyDescent="0.25">
      <c r="A103" s="50"/>
      <c r="B103" s="50"/>
      <c r="C103" s="50"/>
    </row>
    <row r="104" spans="1:3" x14ac:dyDescent="0.25">
      <c r="A104" s="50"/>
      <c r="B104" s="50"/>
      <c r="C104" s="50"/>
    </row>
    <row r="105" spans="1:3" x14ac:dyDescent="0.25">
      <c r="A105" s="50"/>
      <c r="B105" s="50"/>
      <c r="C105" s="50"/>
    </row>
    <row r="106" spans="1:3" x14ac:dyDescent="0.25">
      <c r="A106" s="50"/>
      <c r="B106" s="50"/>
      <c r="C106" s="50"/>
    </row>
    <row r="107" spans="1:3" x14ac:dyDescent="0.25">
      <c r="A107" s="50"/>
      <c r="B107" s="50"/>
      <c r="C107" s="50"/>
    </row>
    <row r="108" spans="1:3" x14ac:dyDescent="0.25">
      <c r="A108" s="50"/>
      <c r="B108" s="50"/>
      <c r="C108" s="50"/>
    </row>
    <row r="109" spans="1:3" x14ac:dyDescent="0.25">
      <c r="A109" s="50"/>
      <c r="B109" s="50"/>
      <c r="C109" s="50"/>
    </row>
    <row r="110" spans="1:3" x14ac:dyDescent="0.25">
      <c r="A110" s="50"/>
      <c r="B110" s="50"/>
      <c r="C110" s="50"/>
    </row>
    <row r="111" spans="1:3" x14ac:dyDescent="0.25">
      <c r="A111" s="50"/>
      <c r="B111" s="50"/>
      <c r="C111" s="50"/>
    </row>
    <row r="112" spans="1:3" x14ac:dyDescent="0.25">
      <c r="A112" s="50"/>
      <c r="B112" s="50"/>
      <c r="C112" s="50"/>
    </row>
    <row r="113" spans="1:3" x14ac:dyDescent="0.25">
      <c r="A113" s="50"/>
      <c r="B113" s="50"/>
      <c r="C113" s="50"/>
    </row>
    <row r="114" spans="1:3" x14ac:dyDescent="0.25">
      <c r="A114" s="50"/>
      <c r="B114" s="50"/>
      <c r="C114" s="50"/>
    </row>
    <row r="115" spans="1:3" x14ac:dyDescent="0.25">
      <c r="A115" s="50"/>
      <c r="B115" s="50"/>
      <c r="C115" s="50"/>
    </row>
    <row r="116" spans="1:3" x14ac:dyDescent="0.25">
      <c r="A116" s="50"/>
      <c r="B116" s="50"/>
      <c r="C116" s="50"/>
    </row>
    <row r="117" spans="1:3" x14ac:dyDescent="0.25">
      <c r="A117" s="50"/>
      <c r="B117" s="50"/>
      <c r="C117" s="50"/>
    </row>
    <row r="118" spans="1:3" x14ac:dyDescent="0.25">
      <c r="A118" s="50"/>
      <c r="B118" s="50"/>
      <c r="C118" s="50"/>
    </row>
    <row r="119" spans="1:3" x14ac:dyDescent="0.25">
      <c r="A119" s="50"/>
      <c r="B119" s="50"/>
      <c r="C119" s="50"/>
    </row>
    <row r="120" spans="1:3" x14ac:dyDescent="0.25">
      <c r="A120" s="50"/>
      <c r="B120" s="50"/>
      <c r="C120" s="50"/>
    </row>
    <row r="121" spans="1:3" x14ac:dyDescent="0.25">
      <c r="A121" s="50"/>
      <c r="B121" s="50"/>
      <c r="C121" s="50"/>
    </row>
    <row r="122" spans="1:3" x14ac:dyDescent="0.25">
      <c r="A122" s="50"/>
      <c r="B122" s="50"/>
      <c r="C122" s="50"/>
    </row>
    <row r="123" spans="1:3" x14ac:dyDescent="0.25">
      <c r="A123" s="50"/>
      <c r="B123" s="50"/>
      <c r="C123" s="50"/>
    </row>
    <row r="124" spans="1:3" x14ac:dyDescent="0.25">
      <c r="A124" s="50"/>
      <c r="B124" s="50"/>
      <c r="C124" s="50"/>
    </row>
    <row r="125" spans="1:3" x14ac:dyDescent="0.25">
      <c r="A125" s="50"/>
      <c r="B125" s="50"/>
      <c r="C125" s="50"/>
    </row>
    <row r="126" spans="1:3" x14ac:dyDescent="0.25">
      <c r="A126" s="50"/>
      <c r="B126" s="50"/>
      <c r="C126" s="50"/>
    </row>
    <row r="127" spans="1:3" x14ac:dyDescent="0.25">
      <c r="A127" s="50"/>
      <c r="B127" s="50"/>
      <c r="C127" s="50"/>
    </row>
    <row r="128" spans="1:3" x14ac:dyDescent="0.25">
      <c r="A128" s="50"/>
      <c r="B128" s="50"/>
      <c r="C128" s="50"/>
    </row>
    <row r="129" spans="1:3" x14ac:dyDescent="0.25">
      <c r="A129" s="50"/>
      <c r="B129" s="50"/>
      <c r="C129" s="50"/>
    </row>
    <row r="130" spans="1:3" x14ac:dyDescent="0.25">
      <c r="A130" s="50"/>
      <c r="B130" s="50"/>
      <c r="C130" s="50"/>
    </row>
    <row r="131" spans="1:3" x14ac:dyDescent="0.25">
      <c r="A131" s="50"/>
      <c r="B131" s="50"/>
      <c r="C131" s="50"/>
    </row>
    <row r="132" spans="1:3" x14ac:dyDescent="0.25">
      <c r="A132" s="50"/>
      <c r="B132" s="50"/>
      <c r="C132" s="50"/>
    </row>
    <row r="133" spans="1:3" x14ac:dyDescent="0.25">
      <c r="A133" s="50"/>
      <c r="B133" s="50"/>
      <c r="C133" s="50"/>
    </row>
    <row r="134" spans="1:3" x14ac:dyDescent="0.25">
      <c r="A134" s="50"/>
      <c r="B134" s="50"/>
      <c r="C134" s="50"/>
    </row>
    <row r="135" spans="1:3" x14ac:dyDescent="0.25">
      <c r="A135" s="50"/>
      <c r="B135" s="50"/>
      <c r="C135" s="50"/>
    </row>
    <row r="136" spans="1:3" x14ac:dyDescent="0.25">
      <c r="A136" s="50"/>
      <c r="B136" s="50"/>
      <c r="C136" s="50"/>
    </row>
    <row r="137" spans="1:3" x14ac:dyDescent="0.25">
      <c r="A137" s="50"/>
      <c r="B137" s="50"/>
      <c r="C137" s="50"/>
    </row>
    <row r="138" spans="1:3" x14ac:dyDescent="0.25">
      <c r="A138" s="50"/>
      <c r="B138" s="50"/>
      <c r="C138" s="50"/>
    </row>
    <row r="139" spans="1:3" x14ac:dyDescent="0.25">
      <c r="A139" s="50"/>
      <c r="B139" s="50"/>
      <c r="C139" s="50"/>
    </row>
    <row r="140" spans="1:3" x14ac:dyDescent="0.25">
      <c r="A140" s="50"/>
      <c r="B140" s="50"/>
      <c r="C140" s="50"/>
    </row>
    <row r="141" spans="1:3" x14ac:dyDescent="0.25">
      <c r="A141" s="50"/>
      <c r="B141" s="50"/>
      <c r="C141" s="50"/>
    </row>
    <row r="142" spans="1:3" x14ac:dyDescent="0.25">
      <c r="A142" s="50"/>
      <c r="B142" s="50"/>
      <c r="C142" s="50"/>
    </row>
    <row r="143" spans="1:3" x14ac:dyDescent="0.25">
      <c r="A143" s="50"/>
      <c r="B143" s="50"/>
      <c r="C143" s="50"/>
    </row>
    <row r="144" spans="1:3" x14ac:dyDescent="0.25">
      <c r="A144" s="50"/>
      <c r="B144" s="50"/>
      <c r="C144" s="50"/>
    </row>
    <row r="145" spans="1:3" x14ac:dyDescent="0.25">
      <c r="A145" s="50"/>
      <c r="B145" s="50"/>
      <c r="C145" s="50"/>
    </row>
    <row r="146" spans="1:3" x14ac:dyDescent="0.25">
      <c r="A146" s="50"/>
      <c r="B146" s="50"/>
      <c r="C146" s="50"/>
    </row>
    <row r="147" spans="1:3" x14ac:dyDescent="0.25">
      <c r="A147" s="50"/>
      <c r="B147" s="50"/>
      <c r="C147" s="50"/>
    </row>
    <row r="148" spans="1:3" x14ac:dyDescent="0.25">
      <c r="A148" s="50"/>
      <c r="B148" s="50"/>
      <c r="C148" s="50"/>
    </row>
    <row r="149" spans="1:3" x14ac:dyDescent="0.25">
      <c r="A149" s="50"/>
      <c r="B149" s="50"/>
      <c r="C149" s="50"/>
    </row>
    <row r="150" spans="1:3" x14ac:dyDescent="0.25">
      <c r="A150" s="50"/>
      <c r="B150" s="50"/>
      <c r="C150" s="50"/>
    </row>
    <row r="151" spans="1:3" x14ac:dyDescent="0.25">
      <c r="A151" s="50"/>
      <c r="B151" s="50"/>
      <c r="C151" s="50"/>
    </row>
    <row r="152" spans="1:3" x14ac:dyDescent="0.25">
      <c r="A152" s="50"/>
      <c r="B152" s="50"/>
      <c r="C152" s="50"/>
    </row>
    <row r="153" spans="1:3" x14ac:dyDescent="0.25">
      <c r="A153" s="50"/>
      <c r="B153" s="50"/>
      <c r="C153" s="50"/>
    </row>
    <row r="154" spans="1:3" x14ac:dyDescent="0.25">
      <c r="A154" s="50"/>
      <c r="B154" s="50"/>
      <c r="C154" s="50"/>
    </row>
    <row r="155" spans="1:3" x14ac:dyDescent="0.25">
      <c r="A155" s="50"/>
      <c r="B155" s="50"/>
      <c r="C155" s="50"/>
    </row>
    <row r="156" spans="1:3" x14ac:dyDescent="0.25">
      <c r="A156" s="50"/>
      <c r="B156" s="50"/>
      <c r="C156" s="50"/>
    </row>
    <row r="157" spans="1:3" x14ac:dyDescent="0.25">
      <c r="A157" s="50"/>
      <c r="B157" s="50"/>
      <c r="C157" s="50"/>
    </row>
    <row r="158" spans="1:3" x14ac:dyDescent="0.25">
      <c r="A158" s="50"/>
      <c r="B158" s="50"/>
      <c r="C158" s="50"/>
    </row>
    <row r="159" spans="1:3" x14ac:dyDescent="0.25">
      <c r="A159" s="50"/>
      <c r="B159" s="50"/>
      <c r="C159" s="50"/>
    </row>
    <row r="160" spans="1:3" x14ac:dyDescent="0.25">
      <c r="A160" s="50"/>
      <c r="B160" s="50"/>
      <c r="C160" s="50"/>
    </row>
    <row r="161" spans="1:3" x14ac:dyDescent="0.25">
      <c r="A161" s="50"/>
      <c r="B161" s="50"/>
      <c r="C161" s="50"/>
    </row>
    <row r="162" spans="1:3" x14ac:dyDescent="0.25">
      <c r="A162" s="50"/>
      <c r="B162" s="50"/>
      <c r="C162" s="50"/>
    </row>
    <row r="163" spans="1:3" x14ac:dyDescent="0.25">
      <c r="A163" s="50"/>
      <c r="B163" s="50"/>
      <c r="C163" s="50"/>
    </row>
    <row r="164" spans="1:3" x14ac:dyDescent="0.25">
      <c r="A164" s="50"/>
      <c r="B164" s="50"/>
      <c r="C164" s="50"/>
    </row>
    <row r="165" spans="1:3" x14ac:dyDescent="0.25">
      <c r="A165" s="50"/>
      <c r="B165" s="50"/>
      <c r="C165" s="50"/>
    </row>
    <row r="166" spans="1:3" x14ac:dyDescent="0.25">
      <c r="A166" s="50"/>
      <c r="B166" s="50"/>
      <c r="C166" s="50"/>
    </row>
    <row r="167" spans="1:3" x14ac:dyDescent="0.25">
      <c r="A167" s="50"/>
      <c r="B167" s="50"/>
      <c r="C167" s="50"/>
    </row>
    <row r="168" spans="1:3" x14ac:dyDescent="0.25">
      <c r="A168" s="50"/>
      <c r="B168" s="50"/>
      <c r="C168" s="50"/>
    </row>
    <row r="169" spans="1:3" x14ac:dyDescent="0.25">
      <c r="A169" s="50"/>
      <c r="B169" s="50"/>
      <c r="C169" s="50"/>
    </row>
    <row r="170" spans="1:3" x14ac:dyDescent="0.25">
      <c r="A170" s="50"/>
      <c r="B170" s="50"/>
      <c r="C170" s="50"/>
    </row>
    <row r="171" spans="1:3" x14ac:dyDescent="0.25">
      <c r="A171" s="50"/>
      <c r="B171" s="50"/>
      <c r="C171" s="50"/>
    </row>
    <row r="172" spans="1:3" x14ac:dyDescent="0.25">
      <c r="A172" s="50"/>
      <c r="B172" s="50"/>
      <c r="C172" s="50"/>
    </row>
    <row r="173" spans="1:3" x14ac:dyDescent="0.25">
      <c r="A173" s="50"/>
      <c r="B173" s="50"/>
      <c r="C173" s="50"/>
    </row>
    <row r="174" spans="1:3" x14ac:dyDescent="0.25">
      <c r="A174" s="50"/>
      <c r="B174" s="50"/>
      <c r="C174" s="50"/>
    </row>
    <row r="175" spans="1:3" x14ac:dyDescent="0.25">
      <c r="A175" s="50"/>
      <c r="B175" s="50"/>
      <c r="C175" s="50"/>
    </row>
    <row r="176" spans="1:3" x14ac:dyDescent="0.25">
      <c r="A176" s="50"/>
      <c r="B176" s="50"/>
      <c r="C176" s="50"/>
    </row>
    <row r="177" spans="1:3" x14ac:dyDescent="0.25">
      <c r="A177" s="50"/>
      <c r="B177" s="50"/>
      <c r="C177" s="50"/>
    </row>
    <row r="178" spans="1:3" x14ac:dyDescent="0.25">
      <c r="A178" s="50"/>
      <c r="B178" s="50"/>
      <c r="C178" s="50"/>
    </row>
    <row r="179" spans="1:3" x14ac:dyDescent="0.25">
      <c r="A179" s="50"/>
      <c r="B179" s="50"/>
      <c r="C179" s="50"/>
    </row>
    <row r="180" spans="1:3" x14ac:dyDescent="0.25">
      <c r="A180" s="50"/>
      <c r="B180" s="50"/>
      <c r="C180" s="50"/>
    </row>
    <row r="181" spans="1:3" x14ac:dyDescent="0.25">
      <c r="A181" s="50"/>
      <c r="B181" s="50"/>
      <c r="C181" s="50"/>
    </row>
    <row r="182" spans="1:3" x14ac:dyDescent="0.25">
      <c r="A182" s="50"/>
      <c r="B182" s="50"/>
      <c r="C182" s="50"/>
    </row>
    <row r="183" spans="1:3" x14ac:dyDescent="0.25">
      <c r="A183" s="50"/>
      <c r="B183" s="50"/>
      <c r="C183" s="50"/>
    </row>
    <row r="184" spans="1:3" x14ac:dyDescent="0.25">
      <c r="A184" s="50"/>
      <c r="B184" s="50"/>
      <c r="C184" s="50"/>
    </row>
    <row r="185" spans="1:3" x14ac:dyDescent="0.25">
      <c r="A185" s="50"/>
      <c r="B185" s="50"/>
      <c r="C185" s="50"/>
    </row>
    <row r="186" spans="1:3" x14ac:dyDescent="0.25">
      <c r="A186" s="50"/>
      <c r="B186" s="50"/>
      <c r="C186" s="50"/>
    </row>
    <row r="187" spans="1:3" x14ac:dyDescent="0.25">
      <c r="A187" s="50"/>
      <c r="B187" s="50"/>
      <c r="C187" s="50"/>
    </row>
    <row r="188" spans="1:3" x14ac:dyDescent="0.25">
      <c r="A188" s="50"/>
      <c r="B188" s="50"/>
      <c r="C188" s="50"/>
    </row>
    <row r="189" spans="1:3" x14ac:dyDescent="0.25">
      <c r="A189" s="50"/>
      <c r="B189" s="50"/>
      <c r="C189" s="50"/>
    </row>
    <row r="190" spans="1:3" x14ac:dyDescent="0.25">
      <c r="A190" s="50"/>
      <c r="B190" s="50"/>
      <c r="C190" s="50"/>
    </row>
    <row r="191" spans="1:3" x14ac:dyDescent="0.25">
      <c r="A191" s="50"/>
      <c r="B191" s="50"/>
      <c r="C191" s="50"/>
    </row>
    <row r="192" spans="1:3" x14ac:dyDescent="0.25">
      <c r="A192" s="50"/>
      <c r="B192" s="50"/>
      <c r="C192" s="50"/>
    </row>
    <row r="193" spans="1:3" x14ac:dyDescent="0.25">
      <c r="A193" s="50"/>
      <c r="B193" s="50"/>
      <c r="C193" s="50"/>
    </row>
    <row r="194" spans="1:3" x14ac:dyDescent="0.25">
      <c r="A194" s="50"/>
      <c r="B194" s="50"/>
      <c r="C194" s="50"/>
    </row>
    <row r="195" spans="1:3" x14ac:dyDescent="0.25">
      <c r="A195" s="50"/>
      <c r="B195" s="50"/>
      <c r="C195" s="50"/>
    </row>
    <row r="196" spans="1:3" x14ac:dyDescent="0.25">
      <c r="A196" s="50"/>
      <c r="B196" s="50"/>
      <c r="C196" s="50"/>
    </row>
    <row r="197" spans="1:3" x14ac:dyDescent="0.25">
      <c r="A197" s="50"/>
      <c r="B197" s="50"/>
      <c r="C197" s="50"/>
    </row>
    <row r="198" spans="1:3" x14ac:dyDescent="0.25">
      <c r="A198" s="50"/>
      <c r="B198" s="50"/>
      <c r="C198" s="50"/>
    </row>
    <row r="199" spans="1:3" x14ac:dyDescent="0.25">
      <c r="A199" s="50"/>
      <c r="B199" s="50"/>
      <c r="C199" s="50"/>
    </row>
    <row r="200" spans="1:3" x14ac:dyDescent="0.25">
      <c r="A200" s="50"/>
      <c r="B200" s="50"/>
      <c r="C200" s="50"/>
    </row>
    <row r="201" spans="1:3" x14ac:dyDescent="0.25">
      <c r="A201" s="50"/>
      <c r="B201" s="50"/>
      <c r="C201" s="50"/>
    </row>
    <row r="202" spans="1:3" x14ac:dyDescent="0.25">
      <c r="A202" s="50"/>
      <c r="B202" s="50"/>
      <c r="C202" s="50"/>
    </row>
    <row r="203" spans="1:3" x14ac:dyDescent="0.25">
      <c r="A203" s="50"/>
      <c r="B203" s="50"/>
      <c r="C203" s="50"/>
    </row>
    <row r="204" spans="1:3" x14ac:dyDescent="0.25">
      <c r="A204" s="50"/>
      <c r="B204" s="50"/>
      <c r="C204" s="50"/>
    </row>
    <row r="205" spans="1:3" x14ac:dyDescent="0.25">
      <c r="A205" s="50"/>
      <c r="B205" s="50"/>
      <c r="C205" s="50"/>
    </row>
    <row r="206" spans="1:3" x14ac:dyDescent="0.25">
      <c r="A206" s="50"/>
      <c r="B206" s="50"/>
      <c r="C206" s="50"/>
    </row>
    <row r="207" spans="1:3" x14ac:dyDescent="0.25">
      <c r="A207" s="50"/>
      <c r="B207" s="50"/>
      <c r="C207" s="50"/>
    </row>
    <row r="208" spans="1:3" x14ac:dyDescent="0.25">
      <c r="A208" s="50"/>
      <c r="B208" s="50"/>
      <c r="C208" s="50"/>
    </row>
    <row r="209" spans="1:3" x14ac:dyDescent="0.25">
      <c r="A209" s="50"/>
      <c r="B209" s="50"/>
      <c r="C209" s="50"/>
    </row>
    <row r="210" spans="1:3" x14ac:dyDescent="0.25">
      <c r="A210" s="50"/>
      <c r="B210" s="50"/>
      <c r="C210" s="50"/>
    </row>
    <row r="211" spans="1:3" x14ac:dyDescent="0.25">
      <c r="A211" s="50"/>
      <c r="B211" s="50"/>
      <c r="C211" s="50"/>
    </row>
    <row r="212" spans="1:3" x14ac:dyDescent="0.25">
      <c r="A212" s="50"/>
      <c r="B212" s="50"/>
      <c r="C212" s="50"/>
    </row>
    <row r="213" spans="1:3" x14ac:dyDescent="0.25">
      <c r="A213" s="50"/>
      <c r="B213" s="50"/>
      <c r="C213" s="50"/>
    </row>
    <row r="214" spans="1:3" x14ac:dyDescent="0.25">
      <c r="A214" s="50"/>
      <c r="B214" s="50"/>
      <c r="C214" s="50"/>
    </row>
    <row r="215" spans="1:3" x14ac:dyDescent="0.25">
      <c r="A215" s="50"/>
      <c r="B215" s="50"/>
      <c r="C215" s="50"/>
    </row>
    <row r="216" spans="1:3" x14ac:dyDescent="0.25">
      <c r="A216" s="50"/>
      <c r="B216" s="50"/>
      <c r="C216" s="50"/>
    </row>
    <row r="217" spans="1:3" x14ac:dyDescent="0.25">
      <c r="A217" s="50"/>
      <c r="B217" s="50"/>
      <c r="C217" s="50"/>
    </row>
    <row r="218" spans="1:3" x14ac:dyDescent="0.25">
      <c r="A218" s="50"/>
      <c r="B218" s="50"/>
      <c r="C218" s="50"/>
    </row>
    <row r="219" spans="1:3" x14ac:dyDescent="0.25">
      <c r="A219" s="50"/>
      <c r="B219" s="50"/>
      <c r="C219" s="50"/>
    </row>
    <row r="220" spans="1:3" x14ac:dyDescent="0.25">
      <c r="A220" s="50"/>
      <c r="B220" s="50"/>
      <c r="C220" s="50"/>
    </row>
    <row r="221" spans="1:3" x14ac:dyDescent="0.25">
      <c r="A221" s="50"/>
      <c r="B221" s="50"/>
      <c r="C221" s="50"/>
    </row>
    <row r="222" spans="1:3" x14ac:dyDescent="0.25">
      <c r="A222" s="50"/>
      <c r="B222" s="50"/>
      <c r="C222" s="50"/>
    </row>
    <row r="223" spans="1:3" x14ac:dyDescent="0.25">
      <c r="A223" s="50"/>
      <c r="B223" s="50"/>
      <c r="C223" s="50"/>
    </row>
    <row r="224" spans="1:3" x14ac:dyDescent="0.25">
      <c r="A224" s="50"/>
      <c r="B224" s="50"/>
      <c r="C224" s="50"/>
    </row>
    <row r="225" spans="1:3" x14ac:dyDescent="0.25">
      <c r="A225" s="50"/>
      <c r="B225" s="50"/>
      <c r="C225" s="50"/>
    </row>
    <row r="226" spans="1:3" x14ac:dyDescent="0.25">
      <c r="A226" s="50"/>
      <c r="B226" s="50"/>
      <c r="C226" s="50"/>
    </row>
    <row r="227" spans="1:3" x14ac:dyDescent="0.25">
      <c r="A227" s="50"/>
      <c r="B227" s="50"/>
      <c r="C227" s="50"/>
    </row>
    <row r="228" spans="1:3" x14ac:dyDescent="0.25">
      <c r="A228" s="50"/>
      <c r="B228" s="50"/>
      <c r="C228" s="50"/>
    </row>
    <row r="229" spans="1:3" x14ac:dyDescent="0.25">
      <c r="A229" s="50"/>
      <c r="B229" s="50"/>
      <c r="C229" s="50"/>
    </row>
    <row r="230" spans="1:3" x14ac:dyDescent="0.25">
      <c r="A230" s="50"/>
      <c r="B230" s="50"/>
      <c r="C230" s="50"/>
    </row>
    <row r="231" spans="1:3" x14ac:dyDescent="0.25">
      <c r="A231" s="50"/>
      <c r="B231" s="50"/>
      <c r="C231" s="50"/>
    </row>
    <row r="232" spans="1:3" x14ac:dyDescent="0.25">
      <c r="A232" s="50"/>
      <c r="B232" s="50"/>
      <c r="C232" s="50"/>
    </row>
    <row r="233" spans="1:3" x14ac:dyDescent="0.25">
      <c r="A233" s="50"/>
      <c r="B233" s="50"/>
      <c r="C233" s="50"/>
    </row>
    <row r="234" spans="1:3" x14ac:dyDescent="0.25">
      <c r="A234" s="50"/>
      <c r="B234" s="50"/>
      <c r="C234" s="50"/>
    </row>
    <row r="235" spans="1:3" x14ac:dyDescent="0.25">
      <c r="A235" s="50"/>
      <c r="B235" s="50"/>
      <c r="C235" s="50"/>
    </row>
    <row r="236" spans="1:3" x14ac:dyDescent="0.25">
      <c r="A236" s="50"/>
      <c r="B236" s="50"/>
      <c r="C236" s="50"/>
    </row>
    <row r="237" spans="1:3" x14ac:dyDescent="0.25">
      <c r="A237" s="50"/>
      <c r="B237" s="50"/>
      <c r="C237" s="50"/>
    </row>
    <row r="238" spans="1:3" x14ac:dyDescent="0.25">
      <c r="A238" s="50"/>
      <c r="B238" s="50"/>
      <c r="C238" s="50"/>
    </row>
    <row r="239" spans="1:3" x14ac:dyDescent="0.25">
      <c r="A239" s="50"/>
      <c r="B239" s="50"/>
      <c r="C239" s="50"/>
    </row>
    <row r="240" spans="1:3" x14ac:dyDescent="0.25">
      <c r="A240" s="50"/>
      <c r="B240" s="50"/>
      <c r="C240" s="50"/>
    </row>
    <row r="241" spans="1:3" x14ac:dyDescent="0.25">
      <c r="A241" s="50"/>
      <c r="B241" s="50"/>
      <c r="C241" s="50"/>
    </row>
    <row r="242" spans="1:3" x14ac:dyDescent="0.25">
      <c r="A242" s="50"/>
      <c r="B242" s="50"/>
      <c r="C242" s="50"/>
    </row>
    <row r="243" spans="1:3" x14ac:dyDescent="0.25">
      <c r="A243" s="50"/>
      <c r="B243" s="50"/>
      <c r="C243" s="50"/>
    </row>
    <row r="244" spans="1:3" x14ac:dyDescent="0.25">
      <c r="A244" s="50"/>
      <c r="B244" s="50"/>
      <c r="C244" s="50"/>
    </row>
    <row r="245" spans="1:3" x14ac:dyDescent="0.25">
      <c r="A245" s="50"/>
      <c r="B245" s="50"/>
      <c r="C245" s="50"/>
    </row>
    <row r="246" spans="1:3" x14ac:dyDescent="0.25">
      <c r="A246" s="50"/>
      <c r="B246" s="50"/>
      <c r="C246" s="50"/>
    </row>
    <row r="247" spans="1:3" x14ac:dyDescent="0.25">
      <c r="A247" s="50"/>
      <c r="B247" s="50"/>
      <c r="C247" s="50"/>
    </row>
    <row r="248" spans="1:3" x14ac:dyDescent="0.25">
      <c r="A248" s="50"/>
      <c r="B248" s="50"/>
      <c r="C248" s="50"/>
    </row>
    <row r="249" spans="1:3" x14ac:dyDescent="0.25">
      <c r="A249" s="50"/>
      <c r="B249" s="50"/>
      <c r="C249" s="50"/>
    </row>
    <row r="250" spans="1:3" x14ac:dyDescent="0.25">
      <c r="A250" s="50"/>
      <c r="B250" s="50"/>
      <c r="C250" s="50"/>
    </row>
    <row r="251" spans="1:3" x14ac:dyDescent="0.25">
      <c r="A251" s="50"/>
      <c r="B251" s="50"/>
      <c r="C251" s="50"/>
    </row>
    <row r="252" spans="1:3" x14ac:dyDescent="0.25">
      <c r="A252" s="50"/>
      <c r="B252" s="50"/>
      <c r="C252" s="50"/>
    </row>
    <row r="253" spans="1:3" x14ac:dyDescent="0.25">
      <c r="A253" s="50"/>
      <c r="B253" s="50"/>
      <c r="C253" s="50"/>
    </row>
    <row r="254" spans="1:3" x14ac:dyDescent="0.25">
      <c r="A254" s="50"/>
      <c r="B254" s="50"/>
      <c r="C254" s="50"/>
    </row>
    <row r="255" spans="1:3" x14ac:dyDescent="0.25">
      <c r="A255" s="50"/>
      <c r="B255" s="50"/>
      <c r="C255" s="50"/>
    </row>
    <row r="256" spans="1:3" x14ac:dyDescent="0.25">
      <c r="A256" s="50"/>
      <c r="B256" s="50"/>
      <c r="C256" s="50"/>
    </row>
    <row r="257" spans="1:3" x14ac:dyDescent="0.25">
      <c r="A257" s="50"/>
      <c r="B257" s="50"/>
      <c r="C257" s="50"/>
    </row>
    <row r="258" spans="1:3" x14ac:dyDescent="0.25">
      <c r="A258" s="50"/>
      <c r="B258" s="50"/>
      <c r="C258" s="50"/>
    </row>
    <row r="259" spans="1:3" x14ac:dyDescent="0.25">
      <c r="A259" s="50"/>
      <c r="B259" s="50"/>
      <c r="C259" s="50"/>
    </row>
    <row r="260" spans="1:3" x14ac:dyDescent="0.25">
      <c r="A260" s="50"/>
      <c r="B260" s="50"/>
      <c r="C260" s="50"/>
    </row>
    <row r="261" spans="1:3" x14ac:dyDescent="0.25">
      <c r="A261" s="50"/>
      <c r="B261" s="50"/>
      <c r="C261" s="50"/>
    </row>
    <row r="262" spans="1:3" x14ac:dyDescent="0.25">
      <c r="A262" s="50"/>
      <c r="B262" s="50"/>
      <c r="C262" s="50"/>
    </row>
    <row r="263" spans="1:3" x14ac:dyDescent="0.25">
      <c r="A263" s="50"/>
      <c r="B263" s="50"/>
      <c r="C263" s="50"/>
    </row>
    <row r="264" spans="1:3" x14ac:dyDescent="0.25">
      <c r="A264" s="50"/>
      <c r="B264" s="50"/>
      <c r="C264" s="50"/>
    </row>
    <row r="265" spans="1:3" x14ac:dyDescent="0.25">
      <c r="A265" s="50"/>
      <c r="B265" s="50"/>
      <c r="C265" s="50"/>
    </row>
    <row r="266" spans="1:3" x14ac:dyDescent="0.25">
      <c r="A266" s="50"/>
      <c r="B266" s="50"/>
      <c r="C266" s="50"/>
    </row>
    <row r="267" spans="1:3" x14ac:dyDescent="0.25">
      <c r="A267" s="50"/>
      <c r="B267" s="50"/>
      <c r="C267" s="50"/>
    </row>
    <row r="268" spans="1:3" x14ac:dyDescent="0.25">
      <c r="A268" s="50"/>
      <c r="B268" s="50"/>
      <c r="C268" s="50"/>
    </row>
    <row r="269" spans="1:3" x14ac:dyDescent="0.25">
      <c r="A269" s="50"/>
      <c r="B269" s="50"/>
      <c r="C269" s="50"/>
    </row>
    <row r="270" spans="1:3" x14ac:dyDescent="0.25">
      <c r="A270" s="50"/>
      <c r="B270" s="50"/>
      <c r="C270" s="50"/>
    </row>
    <row r="271" spans="1:3" x14ac:dyDescent="0.25">
      <c r="A271" s="50"/>
      <c r="B271" s="50"/>
      <c r="C271" s="50"/>
    </row>
    <row r="272" spans="1:3" x14ac:dyDescent="0.25">
      <c r="A272" s="50"/>
      <c r="B272" s="50"/>
      <c r="C272" s="50"/>
    </row>
    <row r="273" spans="1:3" x14ac:dyDescent="0.25">
      <c r="A273" s="50"/>
      <c r="B273" s="50"/>
      <c r="C273" s="50"/>
    </row>
    <row r="274" spans="1:3" x14ac:dyDescent="0.25">
      <c r="A274" s="50"/>
      <c r="B274" s="50"/>
      <c r="C274" s="50"/>
    </row>
    <row r="275" spans="1:3" x14ac:dyDescent="0.25">
      <c r="A275" s="50"/>
      <c r="B275" s="50"/>
      <c r="C275" s="50"/>
    </row>
    <row r="276" spans="1:3" x14ac:dyDescent="0.25">
      <c r="A276" s="50"/>
      <c r="B276" s="50"/>
      <c r="C276" s="50"/>
    </row>
    <row r="277" spans="1:3" x14ac:dyDescent="0.25">
      <c r="A277" s="50"/>
      <c r="B277" s="50"/>
      <c r="C277" s="50"/>
    </row>
    <row r="278" spans="1:3" x14ac:dyDescent="0.25">
      <c r="A278" s="50"/>
      <c r="B278" s="50"/>
      <c r="C278" s="50"/>
    </row>
    <row r="279" spans="1:3" x14ac:dyDescent="0.25">
      <c r="A279" s="50"/>
      <c r="B279" s="50"/>
      <c r="C279" s="50"/>
    </row>
    <row r="280" spans="1:3" x14ac:dyDescent="0.25">
      <c r="A280" s="50"/>
      <c r="B280" s="50"/>
      <c r="C280" s="50"/>
    </row>
    <row r="281" spans="1:3" x14ac:dyDescent="0.25">
      <c r="A281" s="50"/>
      <c r="B281" s="50"/>
      <c r="C281" s="50"/>
    </row>
    <row r="282" spans="1:3" x14ac:dyDescent="0.25">
      <c r="A282" s="50"/>
      <c r="B282" s="50"/>
      <c r="C282" s="50"/>
    </row>
    <row r="283" spans="1:3" x14ac:dyDescent="0.25">
      <c r="A283" s="50"/>
      <c r="B283" s="50"/>
      <c r="C283" s="50"/>
    </row>
    <row r="284" spans="1:3" x14ac:dyDescent="0.25">
      <c r="A284" s="50"/>
      <c r="B284" s="50"/>
      <c r="C284" s="50"/>
    </row>
    <row r="285" spans="1:3" x14ac:dyDescent="0.25">
      <c r="A285" s="50"/>
      <c r="B285" s="50"/>
      <c r="C285" s="50"/>
    </row>
    <row r="286" spans="1:3" x14ac:dyDescent="0.25">
      <c r="A286" s="50"/>
      <c r="B286" s="50"/>
      <c r="C286" s="50"/>
    </row>
    <row r="287" spans="1:3" x14ac:dyDescent="0.25">
      <c r="A287" s="50"/>
      <c r="B287" s="50"/>
      <c r="C287" s="50"/>
    </row>
    <row r="288" spans="1:3" x14ac:dyDescent="0.25">
      <c r="A288" s="50"/>
      <c r="B288" s="50"/>
      <c r="C288" s="50"/>
    </row>
    <row r="289" spans="1:3" x14ac:dyDescent="0.25">
      <c r="A289" s="50"/>
      <c r="B289" s="50"/>
      <c r="C289" s="50"/>
    </row>
    <row r="290" spans="1:3" x14ac:dyDescent="0.25">
      <c r="A290" s="50"/>
      <c r="B290" s="50"/>
      <c r="C290" s="50"/>
    </row>
    <row r="291" spans="1:3" x14ac:dyDescent="0.25">
      <c r="A291" s="50"/>
      <c r="B291" s="50"/>
      <c r="C291" s="50"/>
    </row>
    <row r="292" spans="1:3" x14ac:dyDescent="0.25">
      <c r="A292" s="50"/>
      <c r="B292" s="50"/>
      <c r="C292" s="50"/>
    </row>
    <row r="293" spans="1:3" x14ac:dyDescent="0.25">
      <c r="A293" s="50"/>
      <c r="B293" s="50"/>
      <c r="C293" s="50"/>
    </row>
    <row r="294" spans="1:3" x14ac:dyDescent="0.25">
      <c r="A294" s="50"/>
      <c r="B294" s="50"/>
      <c r="C294" s="50"/>
    </row>
    <row r="295" spans="1:3" x14ac:dyDescent="0.25">
      <c r="A295" s="50"/>
      <c r="B295" s="50"/>
      <c r="C295" s="50"/>
    </row>
    <row r="296" spans="1:3" x14ac:dyDescent="0.25">
      <c r="A296" s="50"/>
      <c r="B296" s="50"/>
      <c r="C296" s="50"/>
    </row>
    <row r="297" spans="1:3" x14ac:dyDescent="0.25">
      <c r="A297" s="50"/>
      <c r="B297" s="50"/>
      <c r="C297" s="50"/>
    </row>
    <row r="298" spans="1:3" x14ac:dyDescent="0.25">
      <c r="A298" s="50"/>
      <c r="B298" s="50"/>
      <c r="C298" s="50"/>
    </row>
    <row r="299" spans="1:3" x14ac:dyDescent="0.25">
      <c r="A299" s="50"/>
      <c r="B299" s="50"/>
      <c r="C299" s="50"/>
    </row>
    <row r="300" spans="1:3" x14ac:dyDescent="0.25">
      <c r="A300" s="50"/>
      <c r="B300" s="50"/>
      <c r="C300" s="50"/>
    </row>
    <row r="301" spans="1:3" x14ac:dyDescent="0.25">
      <c r="A301" s="50"/>
      <c r="B301" s="50"/>
      <c r="C301" s="50"/>
    </row>
    <row r="302" spans="1:3" x14ac:dyDescent="0.25">
      <c r="A302" s="50"/>
      <c r="B302" s="50"/>
      <c r="C302" s="50"/>
    </row>
    <row r="303" spans="1:3" x14ac:dyDescent="0.25">
      <c r="A303" s="50"/>
      <c r="B303" s="50"/>
      <c r="C303" s="50"/>
    </row>
    <row r="304" spans="1:3" x14ac:dyDescent="0.25">
      <c r="A304" s="50"/>
      <c r="B304" s="50"/>
      <c r="C304" s="50"/>
    </row>
    <row r="305" spans="1:3" x14ac:dyDescent="0.25">
      <c r="A305" s="50"/>
      <c r="B305" s="50"/>
      <c r="C305" s="50"/>
    </row>
    <row r="306" spans="1:3" x14ac:dyDescent="0.25">
      <c r="A306" s="50"/>
      <c r="B306" s="50"/>
      <c r="C306" s="50"/>
    </row>
    <row r="307" spans="1:3" x14ac:dyDescent="0.25">
      <c r="A307" s="50"/>
      <c r="B307" s="50"/>
      <c r="C307" s="50"/>
    </row>
    <row r="308" spans="1:3" x14ac:dyDescent="0.25">
      <c r="A308" s="50"/>
      <c r="B308" s="50"/>
      <c r="C308" s="50"/>
    </row>
    <row r="309" spans="1:3" x14ac:dyDescent="0.25">
      <c r="A309" s="50"/>
      <c r="B309" s="50"/>
      <c r="C309" s="50"/>
    </row>
    <row r="310" spans="1:3" x14ac:dyDescent="0.25">
      <c r="A310" s="50"/>
      <c r="B310" s="50"/>
      <c r="C310" s="50"/>
    </row>
    <row r="311" spans="1:3" x14ac:dyDescent="0.25">
      <c r="A311" s="50"/>
      <c r="B311" s="50"/>
      <c r="C311" s="50"/>
    </row>
    <row r="312" spans="1:3" x14ac:dyDescent="0.25">
      <c r="A312" s="50"/>
      <c r="B312" s="50"/>
      <c r="C312" s="50"/>
    </row>
    <row r="313" spans="1:3" x14ac:dyDescent="0.25">
      <c r="A313" s="50"/>
      <c r="B313" s="50"/>
      <c r="C313" s="50"/>
    </row>
    <row r="314" spans="1:3" x14ac:dyDescent="0.25">
      <c r="A314" s="50"/>
      <c r="B314" s="50"/>
      <c r="C314" s="50"/>
    </row>
    <row r="315" spans="1:3" x14ac:dyDescent="0.25">
      <c r="A315" s="50"/>
      <c r="B315" s="50"/>
      <c r="C315" s="50"/>
    </row>
    <row r="316" spans="1:3" x14ac:dyDescent="0.25">
      <c r="A316" s="50"/>
      <c r="B316" s="50"/>
      <c r="C316" s="50"/>
    </row>
    <row r="317" spans="1:3" x14ac:dyDescent="0.25">
      <c r="A317" s="50"/>
      <c r="B317" s="50"/>
      <c r="C317" s="50"/>
    </row>
    <row r="318" spans="1:3" x14ac:dyDescent="0.25">
      <c r="A318" s="50"/>
      <c r="B318" s="50"/>
      <c r="C318" s="50"/>
    </row>
    <row r="319" spans="1:3" x14ac:dyDescent="0.25">
      <c r="A319" s="50"/>
      <c r="B319" s="50"/>
      <c r="C319" s="50"/>
    </row>
    <row r="320" spans="1:3" x14ac:dyDescent="0.25">
      <c r="A320" s="50"/>
      <c r="B320" s="50"/>
      <c r="C320" s="50"/>
    </row>
    <row r="321" spans="1:3" x14ac:dyDescent="0.25">
      <c r="A321" s="50"/>
      <c r="B321" s="50"/>
      <c r="C321" s="50"/>
    </row>
    <row r="322" spans="1:3" x14ac:dyDescent="0.25">
      <c r="A322" s="50"/>
      <c r="B322" s="50"/>
      <c r="C322" s="50"/>
    </row>
    <row r="323" spans="1:3" x14ac:dyDescent="0.25">
      <c r="A323" s="50"/>
      <c r="B323" s="50"/>
      <c r="C323" s="50"/>
    </row>
    <row r="324" spans="1:3" x14ac:dyDescent="0.25">
      <c r="A324" s="50"/>
      <c r="B324" s="50"/>
      <c r="C324" s="50"/>
    </row>
    <row r="325" spans="1:3" x14ac:dyDescent="0.25">
      <c r="A325" s="50"/>
      <c r="B325" s="50"/>
      <c r="C325" s="50"/>
    </row>
    <row r="326" spans="1:3" x14ac:dyDescent="0.25">
      <c r="A326" s="50"/>
      <c r="B326" s="50"/>
      <c r="C326" s="50"/>
    </row>
    <row r="327" spans="1:3" x14ac:dyDescent="0.25">
      <c r="A327" s="50"/>
      <c r="B327" s="50"/>
      <c r="C327" s="50"/>
    </row>
    <row r="328" spans="1:3" x14ac:dyDescent="0.25">
      <c r="A328" s="50"/>
      <c r="B328" s="50"/>
      <c r="C328" s="50"/>
    </row>
    <row r="329" spans="1:3" x14ac:dyDescent="0.25">
      <c r="A329" s="50"/>
      <c r="B329" s="50"/>
      <c r="C329" s="50"/>
    </row>
    <row r="330" spans="1:3" x14ac:dyDescent="0.25">
      <c r="A330" s="50"/>
      <c r="B330" s="50"/>
      <c r="C330" s="50"/>
    </row>
    <row r="331" spans="1:3" x14ac:dyDescent="0.25">
      <c r="A331" s="50"/>
      <c r="B331" s="50"/>
      <c r="C331" s="50"/>
    </row>
    <row r="332" spans="1:3" x14ac:dyDescent="0.25">
      <c r="A332" s="50"/>
      <c r="B332" s="50"/>
      <c r="C332" s="50"/>
    </row>
    <row r="333" spans="1:3" x14ac:dyDescent="0.25">
      <c r="A333" s="50"/>
      <c r="B333" s="50"/>
      <c r="C333" s="50"/>
    </row>
    <row r="334" spans="1:3" x14ac:dyDescent="0.25">
      <c r="A334" s="50"/>
      <c r="B334" s="50"/>
      <c r="C334" s="50"/>
    </row>
    <row r="335" spans="1:3" x14ac:dyDescent="0.25">
      <c r="A335" s="50"/>
      <c r="B335" s="50"/>
      <c r="C335" s="50"/>
    </row>
    <row r="336" spans="1:3" x14ac:dyDescent="0.25">
      <c r="A336" s="50"/>
      <c r="B336" s="50"/>
      <c r="C336" s="50"/>
    </row>
    <row r="337" spans="1:3" x14ac:dyDescent="0.25">
      <c r="A337" s="50"/>
      <c r="B337" s="50"/>
      <c r="C337" s="50"/>
    </row>
    <row r="338" spans="1:3" x14ac:dyDescent="0.25">
      <c r="A338" s="50"/>
      <c r="B338" s="50"/>
      <c r="C338" s="50"/>
    </row>
    <row r="339" spans="1:3" x14ac:dyDescent="0.25">
      <c r="A339" s="50"/>
      <c r="B339" s="50"/>
      <c r="C339" s="50"/>
    </row>
    <row r="340" spans="1:3" x14ac:dyDescent="0.25">
      <c r="A340" s="50"/>
      <c r="B340" s="50"/>
      <c r="C340" s="50"/>
    </row>
    <row r="341" spans="1:3" x14ac:dyDescent="0.25">
      <c r="A341" s="50"/>
      <c r="B341" s="50"/>
      <c r="C341" s="50"/>
    </row>
    <row r="342" spans="1:3" x14ac:dyDescent="0.25">
      <c r="A342" s="50"/>
      <c r="B342" s="50"/>
      <c r="C342" s="50"/>
    </row>
    <row r="343" spans="1:3" x14ac:dyDescent="0.25">
      <c r="A343" s="50"/>
      <c r="B343" s="50"/>
      <c r="C343" s="50"/>
    </row>
    <row r="344" spans="1:3" x14ac:dyDescent="0.25">
      <c r="A344" s="50"/>
      <c r="B344" s="50"/>
      <c r="C344" s="50"/>
    </row>
    <row r="345" spans="1:3" x14ac:dyDescent="0.25">
      <c r="A345" s="50"/>
      <c r="B345" s="50"/>
      <c r="C345" s="50"/>
    </row>
    <row r="346" spans="1:3" x14ac:dyDescent="0.25">
      <c r="A346" s="50"/>
      <c r="B346" s="50"/>
      <c r="C346" s="50"/>
    </row>
    <row r="347" spans="1:3" x14ac:dyDescent="0.25">
      <c r="A347" s="50"/>
      <c r="B347" s="50"/>
      <c r="C347" s="50"/>
    </row>
    <row r="348" spans="1:3" x14ac:dyDescent="0.25">
      <c r="A348" s="50"/>
      <c r="B348" s="50"/>
      <c r="C348" s="50"/>
    </row>
    <row r="349" spans="1:3" x14ac:dyDescent="0.25">
      <c r="A349" s="50"/>
      <c r="B349" s="50"/>
      <c r="C349" s="50"/>
    </row>
    <row r="350" spans="1:3" x14ac:dyDescent="0.25">
      <c r="A350" s="50"/>
      <c r="B350" s="50"/>
      <c r="C350" s="50"/>
    </row>
    <row r="351" spans="1:3" x14ac:dyDescent="0.25">
      <c r="A351" s="50"/>
      <c r="B351" s="50"/>
      <c r="C351" s="50"/>
    </row>
    <row r="352" spans="1:3" x14ac:dyDescent="0.25">
      <c r="A352" s="50"/>
      <c r="B352" s="50"/>
      <c r="C352" s="50"/>
    </row>
    <row r="353" spans="1:3" x14ac:dyDescent="0.25">
      <c r="A353" s="50"/>
      <c r="B353" s="50"/>
      <c r="C353" s="50"/>
    </row>
    <row r="354" spans="1:3" x14ac:dyDescent="0.25">
      <c r="A354" s="50"/>
      <c r="B354" s="50"/>
      <c r="C354" s="50"/>
    </row>
    <row r="355" spans="1:3" x14ac:dyDescent="0.25">
      <c r="A355" s="50"/>
      <c r="B355" s="50"/>
      <c r="C355" s="50"/>
    </row>
    <row r="356" spans="1:3" x14ac:dyDescent="0.25">
      <c r="A356" s="50"/>
      <c r="B356" s="50"/>
      <c r="C356" s="50"/>
    </row>
    <row r="357" spans="1:3" x14ac:dyDescent="0.25">
      <c r="A357" s="50"/>
      <c r="B357" s="50"/>
      <c r="C357" s="50"/>
    </row>
    <row r="358" spans="1:3" x14ac:dyDescent="0.25">
      <c r="A358" s="50"/>
      <c r="B358" s="50"/>
      <c r="C358" s="50"/>
    </row>
    <row r="359" spans="1:3" x14ac:dyDescent="0.25">
      <c r="A359" s="50"/>
      <c r="B359" s="50"/>
      <c r="C359" s="50"/>
    </row>
    <row r="360" spans="1:3" x14ac:dyDescent="0.25">
      <c r="A360" s="50"/>
      <c r="B360" s="50"/>
      <c r="C360" s="50"/>
    </row>
    <row r="361" spans="1:3" x14ac:dyDescent="0.25">
      <c r="A361" s="50"/>
      <c r="B361" s="50"/>
      <c r="C361" s="50"/>
    </row>
    <row r="362" spans="1:3" x14ac:dyDescent="0.25">
      <c r="A362" s="50"/>
      <c r="B362" s="50"/>
      <c r="C362" s="50"/>
    </row>
    <row r="363" spans="1:3" x14ac:dyDescent="0.25">
      <c r="A363" s="50"/>
      <c r="B363" s="50"/>
      <c r="C363" s="50"/>
    </row>
    <row r="364" spans="1:3" x14ac:dyDescent="0.25">
      <c r="A364" s="50"/>
      <c r="B364" s="50"/>
      <c r="C364" s="50"/>
    </row>
    <row r="365" spans="1:3" x14ac:dyDescent="0.25">
      <c r="A365" s="50"/>
      <c r="B365" s="50"/>
      <c r="C365" s="50"/>
    </row>
    <row r="366" spans="1:3" x14ac:dyDescent="0.25">
      <c r="A366" s="50"/>
      <c r="B366" s="50"/>
      <c r="C366" s="50"/>
    </row>
    <row r="367" spans="1:3" x14ac:dyDescent="0.25">
      <c r="A367" s="50"/>
      <c r="B367" s="50"/>
      <c r="C367" s="50"/>
    </row>
    <row r="368" spans="1:3" x14ac:dyDescent="0.25">
      <c r="A368" s="50"/>
      <c r="B368" s="50"/>
      <c r="C368" s="50"/>
    </row>
    <row r="369" spans="1:3" x14ac:dyDescent="0.25">
      <c r="A369" s="50"/>
      <c r="B369" s="50"/>
      <c r="C369" s="50"/>
    </row>
    <row r="370" spans="1:3" x14ac:dyDescent="0.25">
      <c r="A370" s="50"/>
      <c r="B370" s="50"/>
      <c r="C370" s="50"/>
    </row>
    <row r="371" spans="1:3" x14ac:dyDescent="0.25">
      <c r="A371" s="50"/>
      <c r="B371" s="50"/>
      <c r="C371" s="50"/>
    </row>
    <row r="372" spans="1:3" x14ac:dyDescent="0.25">
      <c r="A372" s="50"/>
      <c r="B372" s="50"/>
      <c r="C372" s="50"/>
    </row>
    <row r="373" spans="1:3" x14ac:dyDescent="0.25">
      <c r="A373" s="50"/>
      <c r="B373" s="50"/>
      <c r="C373" s="50"/>
    </row>
    <row r="374" spans="1:3" x14ac:dyDescent="0.25">
      <c r="A374" s="50"/>
      <c r="B374" s="50"/>
      <c r="C374" s="50"/>
    </row>
    <row r="375" spans="1:3" x14ac:dyDescent="0.25">
      <c r="A375" s="50"/>
      <c r="B375" s="50"/>
      <c r="C375" s="50"/>
    </row>
    <row r="376" spans="1:3" x14ac:dyDescent="0.25">
      <c r="A376" s="50"/>
      <c r="B376" s="50"/>
      <c r="C376" s="50"/>
    </row>
    <row r="377" spans="1:3" x14ac:dyDescent="0.25">
      <c r="A377" s="50"/>
      <c r="B377" s="50"/>
      <c r="C377" s="50"/>
    </row>
    <row r="378" spans="1:3" x14ac:dyDescent="0.25">
      <c r="A378" s="50"/>
      <c r="B378" s="50"/>
      <c r="C378" s="50"/>
    </row>
    <row r="379" spans="1:3" x14ac:dyDescent="0.25">
      <c r="A379" s="50"/>
      <c r="B379" s="50"/>
      <c r="C379" s="50"/>
    </row>
    <row r="380" spans="1:3" x14ac:dyDescent="0.25">
      <c r="A380" s="50"/>
      <c r="B380" s="50"/>
      <c r="C380" s="50"/>
    </row>
    <row r="381" spans="1:3" x14ac:dyDescent="0.25">
      <c r="A381" s="50"/>
      <c r="B381" s="50"/>
      <c r="C381" s="50"/>
    </row>
    <row r="382" spans="1:3" x14ac:dyDescent="0.25">
      <c r="A382" s="50"/>
      <c r="B382" s="50"/>
      <c r="C382" s="50"/>
    </row>
    <row r="383" spans="1:3" x14ac:dyDescent="0.25">
      <c r="A383" s="50"/>
      <c r="B383" s="50"/>
      <c r="C383" s="50"/>
    </row>
    <row r="384" spans="1:3" x14ac:dyDescent="0.25">
      <c r="A384" s="50"/>
      <c r="B384" s="50"/>
      <c r="C384" s="50"/>
    </row>
    <row r="385" spans="1:3" x14ac:dyDescent="0.25">
      <c r="A385" s="50"/>
      <c r="B385" s="50"/>
      <c r="C385" s="50"/>
    </row>
    <row r="386" spans="1:3" x14ac:dyDescent="0.25">
      <c r="A386" s="50"/>
      <c r="B386" s="50"/>
      <c r="C386" s="50"/>
    </row>
    <row r="387" spans="1:3" x14ac:dyDescent="0.25">
      <c r="A387" s="50"/>
      <c r="B387" s="50"/>
      <c r="C387" s="50"/>
    </row>
    <row r="388" spans="1:3" x14ac:dyDescent="0.25">
      <c r="A388" s="50"/>
      <c r="B388" s="50"/>
      <c r="C388" s="50"/>
    </row>
    <row r="389" spans="1:3" x14ac:dyDescent="0.25">
      <c r="A389" s="50"/>
      <c r="B389" s="50"/>
      <c r="C389" s="50"/>
    </row>
    <row r="390" spans="1:3" x14ac:dyDescent="0.25">
      <c r="A390" s="50"/>
      <c r="B390" s="50"/>
      <c r="C390" s="50"/>
    </row>
    <row r="391" spans="1:3" x14ac:dyDescent="0.25">
      <c r="A391" s="50"/>
      <c r="B391" s="50"/>
      <c r="C391" s="50"/>
    </row>
    <row r="392" spans="1:3" x14ac:dyDescent="0.25">
      <c r="A392" s="50"/>
      <c r="B392" s="50"/>
      <c r="C392" s="50"/>
    </row>
    <row r="393" spans="1:3" x14ac:dyDescent="0.25">
      <c r="A393" s="50"/>
      <c r="B393" s="50"/>
      <c r="C393" s="50"/>
    </row>
    <row r="394" spans="1:3" x14ac:dyDescent="0.25">
      <c r="A394" s="50"/>
      <c r="B394" s="50"/>
      <c r="C394" s="50"/>
    </row>
    <row r="395" spans="1:3" x14ac:dyDescent="0.25">
      <c r="A395" s="50"/>
      <c r="B395" s="50"/>
      <c r="C395" s="50"/>
    </row>
    <row r="396" spans="1:3" x14ac:dyDescent="0.25">
      <c r="A396" s="50"/>
      <c r="B396" s="50"/>
      <c r="C396" s="50"/>
    </row>
    <row r="397" spans="1:3" x14ac:dyDescent="0.25">
      <c r="A397" s="50"/>
      <c r="B397" s="50"/>
      <c r="C397" s="50"/>
    </row>
    <row r="398" spans="1:3" x14ac:dyDescent="0.25">
      <c r="A398" s="50"/>
      <c r="B398" s="50"/>
      <c r="C398" s="50"/>
    </row>
    <row r="399" spans="1:3" x14ac:dyDescent="0.25">
      <c r="A399" s="50"/>
      <c r="B399" s="50"/>
      <c r="C399" s="50"/>
    </row>
    <row r="400" spans="1:3" x14ac:dyDescent="0.25">
      <c r="A400" s="50"/>
      <c r="B400" s="50"/>
      <c r="C400" s="50"/>
    </row>
    <row r="401" spans="1:3" x14ac:dyDescent="0.25">
      <c r="A401" s="50"/>
      <c r="B401" s="50"/>
      <c r="C401" s="50"/>
    </row>
    <row r="402" spans="1:3" x14ac:dyDescent="0.25">
      <c r="A402" s="50"/>
      <c r="B402" s="50"/>
      <c r="C402" s="50"/>
    </row>
    <row r="403" spans="1:3" x14ac:dyDescent="0.25">
      <c r="A403" s="50"/>
      <c r="B403" s="50"/>
      <c r="C403" s="50"/>
    </row>
    <row r="404" spans="1:3" x14ac:dyDescent="0.25">
      <c r="A404" s="50"/>
      <c r="B404" s="50"/>
      <c r="C404" s="50"/>
    </row>
    <row r="405" spans="1:3" x14ac:dyDescent="0.25">
      <c r="A405" s="50"/>
      <c r="B405" s="50"/>
      <c r="C405" s="50"/>
    </row>
    <row r="406" spans="1:3" x14ac:dyDescent="0.25">
      <c r="A406" s="50"/>
      <c r="B406" s="50"/>
      <c r="C406" s="50"/>
    </row>
    <row r="407" spans="1:3" x14ac:dyDescent="0.25">
      <c r="A407" s="50"/>
      <c r="B407" s="50"/>
      <c r="C407" s="50"/>
    </row>
    <row r="408" spans="1:3" x14ac:dyDescent="0.25">
      <c r="A408" s="50"/>
      <c r="B408" s="50"/>
      <c r="C408" s="50"/>
    </row>
    <row r="409" spans="1:3" x14ac:dyDescent="0.25">
      <c r="A409" s="50"/>
      <c r="B409" s="50"/>
      <c r="C409" s="50"/>
    </row>
    <row r="410" spans="1:3" x14ac:dyDescent="0.25">
      <c r="A410" s="50"/>
      <c r="B410" s="50"/>
      <c r="C410" s="50"/>
    </row>
    <row r="411" spans="1:3" x14ac:dyDescent="0.25">
      <c r="A411" s="50"/>
      <c r="B411" s="50"/>
      <c r="C411" s="50"/>
    </row>
    <row r="412" spans="1:3" x14ac:dyDescent="0.25">
      <c r="A412" s="50"/>
      <c r="B412" s="50"/>
      <c r="C412" s="50"/>
    </row>
    <row r="413" spans="1:3" x14ac:dyDescent="0.25">
      <c r="A413" s="50"/>
      <c r="B413" s="50"/>
      <c r="C413" s="50"/>
    </row>
    <row r="414" spans="1:3" x14ac:dyDescent="0.25">
      <c r="A414" s="50"/>
      <c r="B414" s="50"/>
      <c r="C414" s="50"/>
    </row>
    <row r="415" spans="1:3" x14ac:dyDescent="0.25">
      <c r="A415" s="50"/>
      <c r="B415" s="50"/>
      <c r="C415" s="50"/>
    </row>
    <row r="416" spans="1:3" x14ac:dyDescent="0.25">
      <c r="A416" s="50"/>
      <c r="B416" s="50"/>
      <c r="C416" s="50"/>
    </row>
    <row r="417" spans="1:3" x14ac:dyDescent="0.25">
      <c r="A417" s="50"/>
      <c r="B417" s="50"/>
      <c r="C417" s="50"/>
    </row>
    <row r="418" spans="1:3" x14ac:dyDescent="0.25">
      <c r="A418" s="50"/>
      <c r="B418" s="50"/>
      <c r="C418" s="50"/>
    </row>
    <row r="419" spans="1:3" x14ac:dyDescent="0.25">
      <c r="A419" s="50"/>
      <c r="B419" s="50"/>
      <c r="C419" s="50"/>
    </row>
    <row r="420" spans="1:3" x14ac:dyDescent="0.25">
      <c r="A420" s="50"/>
      <c r="B420" s="50"/>
      <c r="C420" s="50"/>
    </row>
    <row r="421" spans="1:3" x14ac:dyDescent="0.25">
      <c r="A421" s="50"/>
      <c r="B421" s="50"/>
      <c r="C421" s="50"/>
    </row>
    <row r="422" spans="1:3" x14ac:dyDescent="0.25">
      <c r="A422" s="50"/>
      <c r="B422" s="50"/>
      <c r="C422" s="50"/>
    </row>
    <row r="423" spans="1:3" x14ac:dyDescent="0.25">
      <c r="A423" s="50"/>
      <c r="B423" s="50"/>
      <c r="C423" s="50"/>
    </row>
    <row r="424" spans="1:3" x14ac:dyDescent="0.25">
      <c r="A424" s="50"/>
      <c r="B424" s="50"/>
      <c r="C424" s="50"/>
    </row>
    <row r="425" spans="1:3" x14ac:dyDescent="0.25">
      <c r="A425" s="50"/>
      <c r="B425" s="50"/>
      <c r="C425" s="50"/>
    </row>
    <row r="426" spans="1:3" x14ac:dyDescent="0.25">
      <c r="A426" s="50"/>
      <c r="B426" s="50"/>
      <c r="C426" s="50"/>
    </row>
    <row r="427" spans="1:3" x14ac:dyDescent="0.25">
      <c r="A427" s="50"/>
      <c r="B427" s="50"/>
      <c r="C427" s="50"/>
    </row>
    <row r="428" spans="1:3" x14ac:dyDescent="0.25">
      <c r="A428" s="50"/>
      <c r="B428" s="50"/>
      <c r="C428" s="50"/>
    </row>
    <row r="429" spans="1:3" x14ac:dyDescent="0.25">
      <c r="A429" s="50"/>
      <c r="B429" s="50"/>
      <c r="C429" s="50"/>
    </row>
    <row r="430" spans="1:3" x14ac:dyDescent="0.25">
      <c r="A430" s="50"/>
      <c r="B430" s="50"/>
      <c r="C430" s="50"/>
    </row>
    <row r="431" spans="1:3" x14ac:dyDescent="0.25">
      <c r="A431" s="50"/>
      <c r="B431" s="50"/>
      <c r="C431" s="50"/>
    </row>
    <row r="432" spans="1:3" x14ac:dyDescent="0.25">
      <c r="A432" s="50"/>
      <c r="B432" s="50"/>
      <c r="C432" s="50"/>
    </row>
    <row r="433" spans="1:3" x14ac:dyDescent="0.25">
      <c r="A433" s="50"/>
      <c r="B433" s="50"/>
      <c r="C433" s="50"/>
    </row>
    <row r="434" spans="1:3" x14ac:dyDescent="0.25">
      <c r="A434" s="50"/>
      <c r="B434" s="50"/>
      <c r="C434" s="50"/>
    </row>
    <row r="435" spans="1:3" x14ac:dyDescent="0.25">
      <c r="A435" s="50"/>
      <c r="B435" s="50"/>
      <c r="C435" s="50"/>
    </row>
    <row r="436" spans="1:3" x14ac:dyDescent="0.25">
      <c r="A436" s="50"/>
      <c r="B436" s="50"/>
      <c r="C436" s="50"/>
    </row>
    <row r="437" spans="1:3" x14ac:dyDescent="0.25">
      <c r="A437" s="50"/>
      <c r="B437" s="50"/>
      <c r="C437" s="50"/>
    </row>
    <row r="438" spans="1:3" x14ac:dyDescent="0.25">
      <c r="A438" s="50"/>
      <c r="B438" s="50"/>
      <c r="C438" s="50"/>
    </row>
    <row r="439" spans="1:3" x14ac:dyDescent="0.25">
      <c r="A439" s="50"/>
      <c r="B439" s="50"/>
      <c r="C439" s="50"/>
    </row>
    <row r="440" spans="1:3" x14ac:dyDescent="0.25">
      <c r="A440" s="50"/>
      <c r="B440" s="50"/>
      <c r="C440" s="50"/>
    </row>
    <row r="441" spans="1:3" x14ac:dyDescent="0.25">
      <c r="A441" s="50"/>
      <c r="B441" s="50"/>
      <c r="C441" s="50"/>
    </row>
    <row r="442" spans="1:3" x14ac:dyDescent="0.25">
      <c r="A442" s="50"/>
      <c r="B442" s="50"/>
      <c r="C442" s="50"/>
    </row>
    <row r="443" spans="1:3" x14ac:dyDescent="0.25">
      <c r="A443" s="50"/>
      <c r="B443" s="50"/>
      <c r="C443" s="50"/>
    </row>
    <row r="444" spans="1:3" x14ac:dyDescent="0.25">
      <c r="A444" s="50"/>
      <c r="B444" s="50"/>
      <c r="C444" s="50"/>
    </row>
    <row r="445" spans="1:3" x14ac:dyDescent="0.25">
      <c r="A445" s="50"/>
      <c r="B445" s="50"/>
      <c r="C445" s="50"/>
    </row>
    <row r="446" spans="1:3" x14ac:dyDescent="0.25">
      <c r="A446" s="50"/>
      <c r="B446" s="50"/>
      <c r="C446" s="50"/>
    </row>
    <row r="447" spans="1:3" x14ac:dyDescent="0.25">
      <c r="A447" s="50"/>
      <c r="B447" s="50"/>
      <c r="C447" s="50"/>
    </row>
    <row r="448" spans="1:3" x14ac:dyDescent="0.25">
      <c r="A448" s="50"/>
      <c r="B448" s="50"/>
      <c r="C448" s="50"/>
    </row>
    <row r="449" spans="1:3" x14ac:dyDescent="0.25">
      <c r="A449" s="50"/>
      <c r="B449" s="50"/>
      <c r="C449" s="50"/>
    </row>
    <row r="450" spans="1:3" x14ac:dyDescent="0.25">
      <c r="A450" s="50"/>
      <c r="B450" s="50"/>
      <c r="C450" s="50"/>
    </row>
    <row r="451" spans="1:3" x14ac:dyDescent="0.25">
      <c r="A451" s="50"/>
      <c r="B451" s="50"/>
      <c r="C451" s="50"/>
    </row>
    <row r="452" spans="1:3" x14ac:dyDescent="0.25">
      <c r="A452" s="50"/>
      <c r="B452" s="50"/>
      <c r="C452" s="50"/>
    </row>
    <row r="453" spans="1:3" x14ac:dyDescent="0.25">
      <c r="A453" s="50"/>
      <c r="B453" s="50"/>
      <c r="C453" s="50"/>
    </row>
    <row r="454" spans="1:3" x14ac:dyDescent="0.25">
      <c r="A454" s="50"/>
      <c r="B454" s="50"/>
      <c r="C454" s="50"/>
    </row>
    <row r="455" spans="1:3" x14ac:dyDescent="0.25">
      <c r="A455" s="50"/>
      <c r="B455" s="50"/>
      <c r="C455" s="50"/>
    </row>
    <row r="456" spans="1:3" x14ac:dyDescent="0.25">
      <c r="A456" s="50"/>
      <c r="B456" s="50"/>
      <c r="C456" s="50"/>
    </row>
    <row r="457" spans="1:3" x14ac:dyDescent="0.25">
      <c r="A457" s="50"/>
      <c r="B457" s="50"/>
      <c r="C457" s="50"/>
    </row>
    <row r="458" spans="1:3" x14ac:dyDescent="0.25">
      <c r="A458" s="50"/>
      <c r="B458" s="50"/>
      <c r="C458" s="50"/>
    </row>
    <row r="459" spans="1:3" x14ac:dyDescent="0.25">
      <c r="A459" s="50"/>
      <c r="B459" s="50"/>
      <c r="C459" s="50"/>
    </row>
    <row r="460" spans="1:3" x14ac:dyDescent="0.25">
      <c r="A460" s="50"/>
      <c r="B460" s="50"/>
      <c r="C460" s="50"/>
    </row>
    <row r="461" spans="1:3" x14ac:dyDescent="0.25">
      <c r="A461" s="50"/>
      <c r="B461" s="50"/>
      <c r="C461" s="50"/>
    </row>
    <row r="462" spans="1:3" x14ac:dyDescent="0.25">
      <c r="A462" s="50"/>
      <c r="B462" s="50"/>
      <c r="C462" s="50"/>
    </row>
    <row r="463" spans="1:3" x14ac:dyDescent="0.25">
      <c r="A463" s="50"/>
      <c r="B463" s="50"/>
      <c r="C463" s="50"/>
    </row>
    <row r="464" spans="1:3" x14ac:dyDescent="0.25">
      <c r="A464" s="50"/>
      <c r="B464" s="50"/>
      <c r="C464" s="50"/>
    </row>
    <row r="465" spans="1:3" x14ac:dyDescent="0.25">
      <c r="A465" s="50"/>
      <c r="B465" s="50"/>
      <c r="C465" s="50"/>
    </row>
    <row r="466" spans="1:3" x14ac:dyDescent="0.25">
      <c r="A466" s="50"/>
      <c r="B466" s="50"/>
      <c r="C466" s="50"/>
    </row>
    <row r="467" spans="1:3" x14ac:dyDescent="0.25">
      <c r="A467" s="50"/>
      <c r="B467" s="50"/>
      <c r="C467" s="50"/>
    </row>
    <row r="468" spans="1:3" x14ac:dyDescent="0.25">
      <c r="A468" s="50"/>
      <c r="B468" s="50"/>
      <c r="C468" s="50"/>
    </row>
    <row r="469" spans="1:3" x14ac:dyDescent="0.25">
      <c r="A469" s="50"/>
      <c r="B469" s="50"/>
      <c r="C469" s="50"/>
    </row>
    <row r="470" spans="1:3" x14ac:dyDescent="0.25">
      <c r="A470" s="50"/>
      <c r="B470" s="50"/>
      <c r="C470" s="50"/>
    </row>
    <row r="471" spans="1:3" x14ac:dyDescent="0.25">
      <c r="A471" s="50"/>
      <c r="B471" s="50"/>
      <c r="C471" s="50"/>
    </row>
    <row r="472" spans="1:3" x14ac:dyDescent="0.25">
      <c r="A472" s="50"/>
      <c r="B472" s="50"/>
      <c r="C472" s="50"/>
    </row>
    <row r="473" spans="1:3" x14ac:dyDescent="0.25">
      <c r="A473" s="50"/>
      <c r="B473" s="50"/>
      <c r="C473" s="50"/>
    </row>
    <row r="474" spans="1:3" x14ac:dyDescent="0.25">
      <c r="A474" s="50"/>
      <c r="B474" s="50"/>
      <c r="C474" s="50"/>
    </row>
    <row r="475" spans="1:3" x14ac:dyDescent="0.25">
      <c r="A475" s="50"/>
      <c r="B475" s="50"/>
      <c r="C475" s="50"/>
    </row>
    <row r="476" spans="1:3" x14ac:dyDescent="0.25">
      <c r="A476" s="50"/>
      <c r="B476" s="50"/>
      <c r="C476" s="50"/>
    </row>
    <row r="477" spans="1:3" x14ac:dyDescent="0.25">
      <c r="A477" s="50"/>
      <c r="B477" s="50"/>
      <c r="C477" s="50"/>
    </row>
    <row r="478" spans="1:3" x14ac:dyDescent="0.25">
      <c r="A478" s="50"/>
      <c r="B478" s="50"/>
      <c r="C478" s="50"/>
    </row>
    <row r="479" spans="1:3" x14ac:dyDescent="0.25">
      <c r="A479" s="50"/>
      <c r="B479" s="50"/>
      <c r="C479" s="50"/>
    </row>
    <row r="480" spans="1:3" x14ac:dyDescent="0.25">
      <c r="A480" s="50"/>
      <c r="B480" s="50"/>
      <c r="C480" s="50"/>
    </row>
    <row r="481" spans="1:3" x14ac:dyDescent="0.25">
      <c r="A481" s="50"/>
      <c r="B481" s="50"/>
      <c r="C481" s="50"/>
    </row>
    <row r="482" spans="1:3" x14ac:dyDescent="0.25">
      <c r="A482" s="50"/>
      <c r="B482" s="50"/>
      <c r="C482" s="50"/>
    </row>
    <row r="483" spans="1:3" x14ac:dyDescent="0.25">
      <c r="A483" s="50"/>
      <c r="B483" s="50"/>
      <c r="C483" s="50"/>
    </row>
    <row r="484" spans="1:3" x14ac:dyDescent="0.25">
      <c r="A484" s="50"/>
      <c r="B484" s="50"/>
      <c r="C484" s="50"/>
    </row>
    <row r="485" spans="1:3" x14ac:dyDescent="0.25">
      <c r="A485" s="50"/>
      <c r="B485" s="50"/>
      <c r="C485" s="50"/>
    </row>
    <row r="486" spans="1:3" x14ac:dyDescent="0.25">
      <c r="A486" s="50"/>
      <c r="B486" s="50"/>
      <c r="C486" s="50"/>
    </row>
    <row r="487" spans="1:3" x14ac:dyDescent="0.25">
      <c r="A487" s="50"/>
      <c r="B487" s="50"/>
      <c r="C487" s="50"/>
    </row>
    <row r="488" spans="1:3" x14ac:dyDescent="0.25">
      <c r="A488" s="50"/>
      <c r="B488" s="50"/>
      <c r="C488" s="50"/>
    </row>
    <row r="489" spans="1:3" x14ac:dyDescent="0.25">
      <c r="A489" s="50"/>
      <c r="B489" s="50"/>
      <c r="C489" s="50"/>
    </row>
    <row r="490" spans="1:3" x14ac:dyDescent="0.25">
      <c r="A490" s="50"/>
      <c r="B490" s="50"/>
      <c r="C490" s="50"/>
    </row>
    <row r="491" spans="1:3" x14ac:dyDescent="0.25">
      <c r="A491" s="50"/>
      <c r="B491" s="50"/>
      <c r="C491" s="50"/>
    </row>
    <row r="492" spans="1:3" x14ac:dyDescent="0.25">
      <c r="A492" s="50"/>
      <c r="B492" s="50"/>
      <c r="C492" s="50"/>
    </row>
    <row r="493" spans="1:3" x14ac:dyDescent="0.25">
      <c r="A493" s="50"/>
      <c r="B493" s="50"/>
      <c r="C493" s="50"/>
    </row>
    <row r="494" spans="1:3" x14ac:dyDescent="0.25">
      <c r="A494" s="50"/>
      <c r="B494" s="50"/>
      <c r="C494" s="50"/>
    </row>
    <row r="495" spans="1:3" x14ac:dyDescent="0.25">
      <c r="A495" s="50"/>
      <c r="B495" s="50"/>
      <c r="C495" s="50"/>
    </row>
    <row r="496" spans="1:3" x14ac:dyDescent="0.25">
      <c r="A496" s="50"/>
      <c r="B496" s="50"/>
      <c r="C496" s="50"/>
    </row>
    <row r="497" spans="1:3" x14ac:dyDescent="0.25">
      <c r="A497" s="50"/>
      <c r="B497" s="50"/>
      <c r="C497" s="50"/>
    </row>
    <row r="498" spans="1:3" x14ac:dyDescent="0.25">
      <c r="A498" s="50"/>
      <c r="B498" s="50"/>
      <c r="C498" s="50"/>
    </row>
    <row r="499" spans="1:3" x14ac:dyDescent="0.25">
      <c r="A499" s="50"/>
      <c r="B499" s="50"/>
      <c r="C499" s="50"/>
    </row>
    <row r="500" spans="1:3" x14ac:dyDescent="0.25">
      <c r="A500" s="50"/>
      <c r="B500" s="50"/>
      <c r="C500" s="50"/>
    </row>
    <row r="501" spans="1:3" x14ac:dyDescent="0.25">
      <c r="A501" s="50"/>
      <c r="B501" s="50"/>
      <c r="C501" s="50"/>
    </row>
    <row r="502" spans="1:3" x14ac:dyDescent="0.25">
      <c r="A502" s="50"/>
      <c r="B502" s="50"/>
      <c r="C502" s="50"/>
    </row>
    <row r="503" spans="1:3" x14ac:dyDescent="0.25">
      <c r="A503" s="50"/>
      <c r="B503" s="50"/>
      <c r="C503" s="50"/>
    </row>
    <row r="504" spans="1:3" x14ac:dyDescent="0.25">
      <c r="A504" s="50"/>
      <c r="B504" s="50"/>
      <c r="C504" s="50"/>
    </row>
    <row r="505" spans="1:3" x14ac:dyDescent="0.25">
      <c r="A505" s="50"/>
      <c r="B505" s="50"/>
      <c r="C505" s="50"/>
    </row>
    <row r="506" spans="1:3" x14ac:dyDescent="0.25">
      <c r="A506" s="50"/>
      <c r="B506" s="50"/>
      <c r="C506" s="50"/>
    </row>
    <row r="507" spans="1:3" x14ac:dyDescent="0.25">
      <c r="A507" s="50"/>
      <c r="B507" s="50"/>
      <c r="C507" s="50"/>
    </row>
    <row r="508" spans="1:3" x14ac:dyDescent="0.25">
      <c r="A508" s="50"/>
      <c r="B508" s="50"/>
      <c r="C508" s="50"/>
    </row>
    <row r="509" spans="1:3" x14ac:dyDescent="0.25">
      <c r="A509" s="50"/>
      <c r="B509" s="50"/>
      <c r="C509" s="50"/>
    </row>
    <row r="510" spans="1:3" x14ac:dyDescent="0.25">
      <c r="A510" s="50"/>
      <c r="B510" s="50"/>
      <c r="C510" s="50"/>
    </row>
    <row r="511" spans="1:3" x14ac:dyDescent="0.25">
      <c r="A511" s="50"/>
      <c r="B511" s="50"/>
      <c r="C511" s="50"/>
    </row>
    <row r="512" spans="1:3" x14ac:dyDescent="0.25">
      <c r="A512" s="50"/>
      <c r="B512" s="50"/>
      <c r="C512" s="50"/>
    </row>
    <row r="513" spans="1:3" x14ac:dyDescent="0.25">
      <c r="A513" s="50"/>
      <c r="B513" s="50"/>
      <c r="C513" s="50"/>
    </row>
    <row r="514" spans="1:3" x14ac:dyDescent="0.25">
      <c r="A514" s="50"/>
      <c r="B514" s="50"/>
      <c r="C514" s="50"/>
    </row>
    <row r="515" spans="1:3" x14ac:dyDescent="0.25">
      <c r="A515" s="50"/>
      <c r="B515" s="50"/>
      <c r="C515" s="50"/>
    </row>
    <row r="516" spans="1:3" x14ac:dyDescent="0.25">
      <c r="A516" s="50"/>
      <c r="B516" s="50"/>
      <c r="C516" s="50"/>
    </row>
    <row r="517" spans="1:3" x14ac:dyDescent="0.25">
      <c r="A517" s="50"/>
      <c r="B517" s="50"/>
      <c r="C517" s="50"/>
    </row>
    <row r="518" spans="1:3" x14ac:dyDescent="0.25">
      <c r="A518" s="50"/>
      <c r="B518" s="50"/>
      <c r="C518" s="50"/>
    </row>
    <row r="519" spans="1:3" x14ac:dyDescent="0.25">
      <c r="A519" s="50"/>
      <c r="B519" s="50"/>
      <c r="C519" s="50"/>
    </row>
    <row r="520" spans="1:3" x14ac:dyDescent="0.25">
      <c r="A520" s="50"/>
      <c r="B520" s="50"/>
      <c r="C520" s="50"/>
    </row>
    <row r="521" spans="1:3" x14ac:dyDescent="0.25">
      <c r="A521" s="50"/>
      <c r="B521" s="50"/>
      <c r="C521" s="50"/>
    </row>
    <row r="522" spans="1:3" x14ac:dyDescent="0.25">
      <c r="A522" s="50"/>
      <c r="B522" s="50"/>
      <c r="C522" s="50"/>
    </row>
    <row r="523" spans="1:3" x14ac:dyDescent="0.25">
      <c r="A523" s="50"/>
      <c r="B523" s="50"/>
      <c r="C523" s="50"/>
    </row>
    <row r="524" spans="1:3" x14ac:dyDescent="0.25">
      <c r="A524" s="50"/>
      <c r="B524" s="50"/>
      <c r="C524" s="50"/>
    </row>
    <row r="525" spans="1:3" x14ac:dyDescent="0.25">
      <c r="A525" s="50"/>
      <c r="B525" s="50"/>
      <c r="C525" s="50"/>
    </row>
    <row r="526" spans="1:3" x14ac:dyDescent="0.25">
      <c r="A526" s="50"/>
      <c r="B526" s="50"/>
      <c r="C526" s="50"/>
    </row>
    <row r="527" spans="1:3" x14ac:dyDescent="0.25">
      <c r="A527" s="50"/>
      <c r="B527" s="50"/>
      <c r="C527" s="50"/>
    </row>
    <row r="528" spans="1:3" x14ac:dyDescent="0.25">
      <c r="A528" s="50"/>
      <c r="B528" s="50"/>
      <c r="C528" s="50"/>
    </row>
    <row r="529" spans="1:3" x14ac:dyDescent="0.25">
      <c r="A529" s="50"/>
      <c r="B529" s="50"/>
      <c r="C529" s="50"/>
    </row>
    <row r="530" spans="1:3" x14ac:dyDescent="0.25">
      <c r="A530" s="50"/>
      <c r="B530" s="50"/>
      <c r="C530" s="50"/>
    </row>
    <row r="531" spans="1:3" x14ac:dyDescent="0.25">
      <c r="A531" s="50"/>
      <c r="B531" s="50"/>
      <c r="C531" s="50"/>
    </row>
    <row r="532" spans="1:3" x14ac:dyDescent="0.25">
      <c r="A532" s="50"/>
      <c r="B532" s="50"/>
      <c r="C532" s="50"/>
    </row>
    <row r="533" spans="1:3" x14ac:dyDescent="0.25">
      <c r="A533" s="50"/>
      <c r="B533" s="50"/>
      <c r="C533" s="50"/>
    </row>
    <row r="534" spans="1:3" x14ac:dyDescent="0.25">
      <c r="A534" s="50"/>
      <c r="B534" s="50"/>
      <c r="C534" s="50"/>
    </row>
    <row r="535" spans="1:3" x14ac:dyDescent="0.25">
      <c r="A535" s="50"/>
      <c r="B535" s="50"/>
      <c r="C535" s="50"/>
    </row>
    <row r="536" spans="1:3" x14ac:dyDescent="0.25">
      <c r="A536" s="50"/>
      <c r="B536" s="50"/>
      <c r="C536" s="50"/>
    </row>
    <row r="537" spans="1:3" x14ac:dyDescent="0.25">
      <c r="A537" s="50"/>
      <c r="B537" s="50"/>
      <c r="C537" s="50"/>
    </row>
    <row r="538" spans="1:3" x14ac:dyDescent="0.25">
      <c r="A538" s="50"/>
      <c r="B538" s="50"/>
      <c r="C538" s="50"/>
    </row>
    <row r="539" spans="1:3" x14ac:dyDescent="0.25">
      <c r="A539" s="50"/>
      <c r="B539" s="50"/>
      <c r="C539" s="50"/>
    </row>
    <row r="540" spans="1:3" x14ac:dyDescent="0.25">
      <c r="A540" s="50"/>
      <c r="B540" s="50"/>
      <c r="C540" s="50"/>
    </row>
    <row r="541" spans="1:3" x14ac:dyDescent="0.25">
      <c r="A541" s="50"/>
      <c r="B541" s="50"/>
      <c r="C541" s="50"/>
    </row>
    <row r="542" spans="1:3" x14ac:dyDescent="0.25">
      <c r="A542" s="50"/>
      <c r="B542" s="50"/>
      <c r="C542" s="50"/>
    </row>
    <row r="543" spans="1:3" x14ac:dyDescent="0.25">
      <c r="A543" s="50"/>
      <c r="B543" s="50"/>
      <c r="C543" s="50"/>
    </row>
    <row r="544" spans="1:3" x14ac:dyDescent="0.25">
      <c r="A544" s="50"/>
      <c r="B544" s="50"/>
      <c r="C544" s="50"/>
    </row>
    <row r="545" spans="1:3" x14ac:dyDescent="0.25">
      <c r="A545" s="50"/>
      <c r="B545" s="50"/>
      <c r="C545" s="50"/>
    </row>
    <row r="546" spans="1:3" x14ac:dyDescent="0.25">
      <c r="A546" s="50"/>
      <c r="B546" s="50"/>
      <c r="C546" s="50"/>
    </row>
    <row r="547" spans="1:3" x14ac:dyDescent="0.25">
      <c r="A547" s="50"/>
      <c r="B547" s="50"/>
      <c r="C547" s="50"/>
    </row>
    <row r="548" spans="1:3" x14ac:dyDescent="0.25">
      <c r="A548" s="50"/>
      <c r="B548" s="50"/>
      <c r="C548" s="50"/>
    </row>
    <row r="549" spans="1:3" x14ac:dyDescent="0.25">
      <c r="A549" s="50"/>
      <c r="B549" s="50"/>
      <c r="C549" s="50"/>
    </row>
    <row r="550" spans="1:3" x14ac:dyDescent="0.25">
      <c r="A550" s="50"/>
      <c r="B550" s="50"/>
      <c r="C550" s="50"/>
    </row>
    <row r="551" spans="1:3" x14ac:dyDescent="0.25">
      <c r="A551" s="50"/>
      <c r="B551" s="50"/>
      <c r="C551" s="50"/>
    </row>
    <row r="552" spans="1:3" x14ac:dyDescent="0.25">
      <c r="A552" s="50"/>
      <c r="B552" s="50"/>
      <c r="C552" s="50"/>
    </row>
    <row r="553" spans="1:3" x14ac:dyDescent="0.25">
      <c r="A553" s="50"/>
      <c r="B553" s="50"/>
      <c r="C553" s="50"/>
    </row>
    <row r="554" spans="1:3" x14ac:dyDescent="0.25">
      <c r="A554" s="50"/>
      <c r="B554" s="50"/>
      <c r="C554" s="50"/>
    </row>
    <row r="555" spans="1:3" x14ac:dyDescent="0.25">
      <c r="A555" s="50"/>
      <c r="B555" s="50"/>
      <c r="C555" s="50"/>
    </row>
    <row r="556" spans="1:3" x14ac:dyDescent="0.25">
      <c r="A556" s="50"/>
      <c r="B556" s="50"/>
      <c r="C556" s="50"/>
    </row>
    <row r="557" spans="1:3" x14ac:dyDescent="0.25">
      <c r="A557" s="50"/>
      <c r="B557" s="50"/>
      <c r="C557" s="50"/>
    </row>
    <row r="558" spans="1:3" x14ac:dyDescent="0.25">
      <c r="A558" s="50"/>
      <c r="B558" s="50"/>
      <c r="C558" s="50"/>
    </row>
    <row r="559" spans="1:3" x14ac:dyDescent="0.25">
      <c r="A559" s="50"/>
      <c r="B559" s="50"/>
      <c r="C559" s="50"/>
    </row>
    <row r="560" spans="1:3" x14ac:dyDescent="0.25">
      <c r="A560" s="50"/>
      <c r="B560" s="50"/>
      <c r="C560" s="50"/>
    </row>
    <row r="561" spans="1:3" x14ac:dyDescent="0.25">
      <c r="A561" s="50"/>
      <c r="B561" s="50"/>
      <c r="C561" s="50"/>
    </row>
    <row r="562" spans="1:3" x14ac:dyDescent="0.25">
      <c r="A562" s="50"/>
      <c r="B562" s="50"/>
      <c r="C562" s="50"/>
    </row>
    <row r="563" spans="1:3" x14ac:dyDescent="0.25">
      <c r="A563" s="50"/>
      <c r="B563" s="50"/>
      <c r="C563" s="50"/>
    </row>
    <row r="564" spans="1:3" x14ac:dyDescent="0.25">
      <c r="A564" s="50"/>
      <c r="B564" s="50"/>
      <c r="C564" s="50"/>
    </row>
    <row r="565" spans="1:3" x14ac:dyDescent="0.25">
      <c r="A565" s="50"/>
      <c r="B565" s="50"/>
      <c r="C565" s="50"/>
    </row>
    <row r="566" spans="1:3" x14ac:dyDescent="0.25">
      <c r="A566" s="50"/>
      <c r="B566" s="50"/>
      <c r="C566" s="50"/>
    </row>
    <row r="567" spans="1:3" x14ac:dyDescent="0.25">
      <c r="A567" s="50"/>
      <c r="B567" s="50"/>
      <c r="C567" s="50"/>
    </row>
    <row r="568" spans="1:3" x14ac:dyDescent="0.25">
      <c r="A568" s="50"/>
      <c r="B568" s="50"/>
      <c r="C568" s="50"/>
    </row>
    <row r="569" spans="1:3" x14ac:dyDescent="0.25">
      <c r="A569" s="50"/>
      <c r="B569" s="50"/>
      <c r="C569" s="50"/>
    </row>
    <row r="570" spans="1:3" x14ac:dyDescent="0.25">
      <c r="A570" s="50"/>
      <c r="B570" s="50"/>
      <c r="C570" s="50"/>
    </row>
    <row r="571" spans="1:3" x14ac:dyDescent="0.25">
      <c r="A571" s="50"/>
      <c r="B571" s="50"/>
      <c r="C571" s="50"/>
    </row>
    <row r="572" spans="1:3" x14ac:dyDescent="0.25">
      <c r="A572" s="50"/>
      <c r="B572" s="50"/>
      <c r="C572" s="50"/>
    </row>
    <row r="573" spans="1:3" x14ac:dyDescent="0.25">
      <c r="A573" s="50"/>
      <c r="B573" s="50"/>
      <c r="C573" s="50"/>
    </row>
    <row r="574" spans="1:3" x14ac:dyDescent="0.25">
      <c r="A574" s="50"/>
      <c r="B574" s="50"/>
      <c r="C574" s="50"/>
    </row>
    <row r="575" spans="1:3" x14ac:dyDescent="0.25">
      <c r="A575" s="50"/>
      <c r="B575" s="50"/>
      <c r="C575" s="50"/>
    </row>
    <row r="576" spans="1:3" x14ac:dyDescent="0.25">
      <c r="A576" s="50"/>
      <c r="B576" s="50"/>
      <c r="C576" s="50"/>
    </row>
    <row r="577" spans="1:3" x14ac:dyDescent="0.25">
      <c r="A577" s="50"/>
      <c r="B577" s="50"/>
      <c r="C577" s="50"/>
    </row>
    <row r="578" spans="1:3" x14ac:dyDescent="0.25">
      <c r="A578" s="50"/>
      <c r="B578" s="50"/>
      <c r="C578" s="50"/>
    </row>
    <row r="579" spans="1:3" x14ac:dyDescent="0.25">
      <c r="A579" s="50"/>
      <c r="B579" s="50"/>
      <c r="C579" s="50"/>
    </row>
    <row r="580" spans="1:3" x14ac:dyDescent="0.25">
      <c r="A580" s="50"/>
      <c r="B580" s="50"/>
      <c r="C580" s="50"/>
    </row>
    <row r="581" spans="1:3" x14ac:dyDescent="0.25">
      <c r="A581" s="50"/>
      <c r="B581" s="50"/>
      <c r="C581" s="50"/>
    </row>
    <row r="582" spans="1:3" x14ac:dyDescent="0.25">
      <c r="A582" s="50"/>
      <c r="B582" s="50"/>
      <c r="C582" s="50"/>
    </row>
    <row r="583" spans="1:3" x14ac:dyDescent="0.25">
      <c r="A583" s="50"/>
      <c r="B583" s="50"/>
      <c r="C583" s="50"/>
    </row>
    <row r="584" spans="1:3" x14ac:dyDescent="0.25">
      <c r="A584" s="50"/>
      <c r="B584" s="50"/>
      <c r="C584" s="50"/>
    </row>
    <row r="585" spans="1:3" x14ac:dyDescent="0.25">
      <c r="A585" s="50"/>
      <c r="B585" s="50"/>
      <c r="C585" s="50"/>
    </row>
    <row r="586" spans="1:3" x14ac:dyDescent="0.25">
      <c r="A586" s="50"/>
      <c r="B586" s="50"/>
      <c r="C586" s="50"/>
    </row>
    <row r="587" spans="1:3" x14ac:dyDescent="0.25">
      <c r="A587" s="50"/>
      <c r="B587" s="50"/>
      <c r="C587" s="50"/>
    </row>
    <row r="588" spans="1:3" x14ac:dyDescent="0.25">
      <c r="A588" s="50"/>
      <c r="B588" s="50"/>
      <c r="C588" s="50"/>
    </row>
    <row r="589" spans="1:3" x14ac:dyDescent="0.25">
      <c r="A589" s="50"/>
      <c r="B589" s="50"/>
      <c r="C589" s="50"/>
    </row>
    <row r="590" spans="1:3" x14ac:dyDescent="0.25">
      <c r="A590" s="50"/>
      <c r="B590" s="50"/>
      <c r="C590" s="50"/>
    </row>
    <row r="591" spans="1:3" x14ac:dyDescent="0.25">
      <c r="A591" s="50"/>
      <c r="B591" s="50"/>
      <c r="C591" s="50"/>
    </row>
    <row r="592" spans="1:3" x14ac:dyDescent="0.25">
      <c r="A592" s="50"/>
      <c r="B592" s="50"/>
      <c r="C592" s="50"/>
    </row>
    <row r="593" spans="1:3" x14ac:dyDescent="0.25">
      <c r="A593" s="50"/>
      <c r="B593" s="50"/>
      <c r="C593" s="50"/>
    </row>
    <row r="594" spans="1:3" x14ac:dyDescent="0.25">
      <c r="A594" s="50"/>
      <c r="B594" s="50"/>
      <c r="C594" s="50"/>
    </row>
    <row r="595" spans="1:3" x14ac:dyDescent="0.25">
      <c r="A595" s="50"/>
      <c r="B595" s="50"/>
      <c r="C595" s="50"/>
    </row>
    <row r="596" spans="1:3" x14ac:dyDescent="0.25">
      <c r="A596" s="50"/>
      <c r="B596" s="50"/>
      <c r="C596" s="50"/>
    </row>
    <row r="597" spans="1:3" x14ac:dyDescent="0.25">
      <c r="A597" s="50"/>
      <c r="B597" s="50"/>
      <c r="C597" s="50"/>
    </row>
    <row r="598" spans="1:3" x14ac:dyDescent="0.25">
      <c r="A598" s="50"/>
      <c r="B598" s="50"/>
      <c r="C598" s="50"/>
    </row>
    <row r="599" spans="1:3" x14ac:dyDescent="0.25">
      <c r="A599" s="50"/>
      <c r="B599" s="50"/>
      <c r="C599" s="50"/>
    </row>
    <row r="600" spans="1:3" x14ac:dyDescent="0.25">
      <c r="A600" s="50"/>
      <c r="B600" s="50"/>
      <c r="C600" s="50"/>
    </row>
    <row r="601" spans="1:3" x14ac:dyDescent="0.25">
      <c r="A601" s="50"/>
      <c r="B601" s="50"/>
      <c r="C601" s="50"/>
    </row>
    <row r="602" spans="1:3" x14ac:dyDescent="0.25">
      <c r="A602" s="50"/>
      <c r="B602" s="50"/>
      <c r="C602" s="50"/>
    </row>
    <row r="603" spans="1:3" x14ac:dyDescent="0.25">
      <c r="A603" s="50"/>
      <c r="B603" s="50"/>
      <c r="C603" s="50"/>
    </row>
    <row r="604" spans="1:3" x14ac:dyDescent="0.25">
      <c r="A604" s="50"/>
      <c r="B604" s="50"/>
      <c r="C604" s="50"/>
    </row>
    <row r="605" spans="1:3" x14ac:dyDescent="0.25">
      <c r="A605" s="50"/>
      <c r="B605" s="50"/>
      <c r="C605" s="50"/>
    </row>
    <row r="606" spans="1:3" x14ac:dyDescent="0.25">
      <c r="A606" s="50"/>
      <c r="B606" s="50"/>
      <c r="C606" s="50"/>
    </row>
    <row r="607" spans="1:3" x14ac:dyDescent="0.25">
      <c r="A607" s="50"/>
      <c r="B607" s="50"/>
      <c r="C607" s="50"/>
    </row>
    <row r="608" spans="1:3" x14ac:dyDescent="0.25">
      <c r="A608" s="50"/>
      <c r="B608" s="50"/>
      <c r="C608" s="50"/>
    </row>
    <row r="609" spans="1:3" x14ac:dyDescent="0.25">
      <c r="A609" s="50"/>
      <c r="B609" s="50"/>
      <c r="C609" s="50"/>
    </row>
    <row r="610" spans="1:3" x14ac:dyDescent="0.25">
      <c r="A610" s="50"/>
      <c r="B610" s="50"/>
      <c r="C610" s="50"/>
    </row>
    <row r="611" spans="1:3" x14ac:dyDescent="0.25">
      <c r="A611" s="50"/>
      <c r="B611" s="50"/>
      <c r="C611" s="50"/>
    </row>
    <row r="612" spans="1:3" x14ac:dyDescent="0.25">
      <c r="A612" s="50"/>
      <c r="B612" s="50"/>
      <c r="C612" s="50"/>
    </row>
    <row r="613" spans="1:3" x14ac:dyDescent="0.25">
      <c r="A613" s="50"/>
      <c r="B613" s="50"/>
      <c r="C613" s="50"/>
    </row>
    <row r="614" spans="1:3" x14ac:dyDescent="0.25">
      <c r="A614" s="50"/>
      <c r="B614" s="50"/>
      <c r="C614" s="50"/>
    </row>
    <row r="615" spans="1:3" x14ac:dyDescent="0.25">
      <c r="A615" s="50"/>
      <c r="B615" s="50"/>
      <c r="C615" s="50"/>
    </row>
    <row r="616" spans="1:3" x14ac:dyDescent="0.25">
      <c r="A616" s="50"/>
      <c r="B616" s="50"/>
      <c r="C616" s="50"/>
    </row>
    <row r="617" spans="1:3" x14ac:dyDescent="0.25">
      <c r="A617" s="50"/>
      <c r="B617" s="50"/>
      <c r="C617" s="50"/>
    </row>
    <row r="618" spans="1:3" x14ac:dyDescent="0.25">
      <c r="A618" s="50"/>
      <c r="B618" s="50"/>
      <c r="C618" s="50"/>
    </row>
    <row r="619" spans="1:3" x14ac:dyDescent="0.25">
      <c r="A619" s="50"/>
      <c r="B619" s="50"/>
      <c r="C619" s="50"/>
    </row>
    <row r="620" spans="1:3" x14ac:dyDescent="0.25">
      <c r="A620" s="50"/>
      <c r="B620" s="50"/>
      <c r="C620" s="50"/>
    </row>
    <row r="621" spans="1:3" x14ac:dyDescent="0.25">
      <c r="A621" s="50"/>
      <c r="B621" s="50"/>
      <c r="C621" s="50"/>
    </row>
    <row r="622" spans="1:3" x14ac:dyDescent="0.25">
      <c r="A622" s="50"/>
      <c r="B622" s="50"/>
      <c r="C622" s="50"/>
    </row>
    <row r="623" spans="1:3" x14ac:dyDescent="0.25">
      <c r="A623" s="50"/>
      <c r="B623" s="50"/>
      <c r="C623" s="50"/>
    </row>
    <row r="624" spans="1:3" x14ac:dyDescent="0.25">
      <c r="A624" s="50"/>
      <c r="B624" s="50"/>
      <c r="C624" s="50"/>
    </row>
    <row r="625" spans="1:3" x14ac:dyDescent="0.25">
      <c r="A625" s="50"/>
      <c r="B625" s="50"/>
      <c r="C625" s="50"/>
    </row>
    <row r="626" spans="1:3" x14ac:dyDescent="0.25">
      <c r="A626" s="50"/>
      <c r="B626" s="50"/>
      <c r="C626" s="50"/>
    </row>
    <row r="627" spans="1:3" x14ac:dyDescent="0.25">
      <c r="A627" s="50"/>
      <c r="B627" s="50"/>
      <c r="C627" s="50"/>
    </row>
    <row r="628" spans="1:3" x14ac:dyDescent="0.25">
      <c r="A628" s="50"/>
      <c r="B628" s="50"/>
      <c r="C628" s="50"/>
    </row>
    <row r="629" spans="1:3" x14ac:dyDescent="0.25">
      <c r="A629" s="50"/>
      <c r="B629" s="50"/>
      <c r="C629" s="50"/>
    </row>
    <row r="630" spans="1:3" x14ac:dyDescent="0.25">
      <c r="A630" s="50"/>
      <c r="B630" s="50"/>
      <c r="C630" s="50"/>
    </row>
    <row r="631" spans="1:3" x14ac:dyDescent="0.25">
      <c r="A631" s="50"/>
      <c r="B631" s="50"/>
      <c r="C631" s="50"/>
    </row>
    <row r="632" spans="1:3" x14ac:dyDescent="0.25">
      <c r="A632" s="50"/>
      <c r="B632" s="50"/>
      <c r="C632" s="50"/>
    </row>
    <row r="633" spans="1:3" x14ac:dyDescent="0.25">
      <c r="A633" s="50"/>
      <c r="B633" s="50"/>
      <c r="C633" s="50"/>
    </row>
    <row r="634" spans="1:3" x14ac:dyDescent="0.25">
      <c r="A634" s="50"/>
      <c r="B634" s="50"/>
      <c r="C634" s="50"/>
    </row>
    <row r="635" spans="1:3" x14ac:dyDescent="0.25">
      <c r="A635" s="50"/>
      <c r="B635" s="50"/>
      <c r="C635" s="50"/>
    </row>
    <row r="636" spans="1:3" x14ac:dyDescent="0.25">
      <c r="A636" s="50"/>
      <c r="B636" s="50"/>
      <c r="C636" s="50"/>
    </row>
    <row r="637" spans="1:3" x14ac:dyDescent="0.25">
      <c r="A637" s="50"/>
      <c r="B637" s="50"/>
      <c r="C637" s="50"/>
    </row>
    <row r="638" spans="1:3" x14ac:dyDescent="0.25">
      <c r="A638" s="50"/>
      <c r="B638" s="50"/>
      <c r="C638" s="50"/>
    </row>
    <row r="639" spans="1:3" x14ac:dyDescent="0.25">
      <c r="A639" s="50"/>
      <c r="B639" s="50"/>
      <c r="C639" s="50"/>
    </row>
    <row r="640" spans="1:3" x14ac:dyDescent="0.25">
      <c r="A640" s="50"/>
      <c r="B640" s="50"/>
      <c r="C640" s="50"/>
    </row>
    <row r="641" spans="1:3" x14ac:dyDescent="0.25">
      <c r="A641" s="50"/>
      <c r="B641" s="50"/>
      <c r="C641" s="50"/>
    </row>
    <row r="642" spans="1:3" x14ac:dyDescent="0.25">
      <c r="A642" s="50"/>
      <c r="B642" s="50"/>
      <c r="C642" s="50"/>
    </row>
    <row r="643" spans="1:3" x14ac:dyDescent="0.25">
      <c r="A643" s="50"/>
      <c r="B643" s="50"/>
      <c r="C643" s="50"/>
    </row>
    <row r="644" spans="1:3" x14ac:dyDescent="0.25">
      <c r="A644" s="50"/>
      <c r="B644" s="50"/>
      <c r="C644" s="50"/>
    </row>
    <row r="645" spans="1:3" x14ac:dyDescent="0.25">
      <c r="A645" s="50"/>
      <c r="B645" s="50"/>
      <c r="C645" s="50"/>
    </row>
    <row r="646" spans="1:3" x14ac:dyDescent="0.25">
      <c r="A646" s="50"/>
      <c r="B646" s="50"/>
      <c r="C646" s="50"/>
    </row>
    <row r="647" spans="1:3" x14ac:dyDescent="0.25">
      <c r="A647" s="50"/>
      <c r="B647" s="50"/>
      <c r="C647" s="50"/>
    </row>
    <row r="648" spans="1:3" x14ac:dyDescent="0.25">
      <c r="A648" s="50"/>
      <c r="B648" s="50"/>
      <c r="C648" s="50"/>
    </row>
    <row r="649" spans="1:3" x14ac:dyDescent="0.25">
      <c r="A649" s="50"/>
      <c r="B649" s="50"/>
      <c r="C649" s="50"/>
    </row>
    <row r="650" spans="1:3" x14ac:dyDescent="0.25">
      <c r="A650" s="50"/>
      <c r="B650" s="50"/>
      <c r="C650" s="50"/>
    </row>
    <row r="651" spans="1:3" x14ac:dyDescent="0.25">
      <c r="A651" s="50"/>
      <c r="B651" s="50"/>
      <c r="C651" s="50"/>
    </row>
    <row r="652" spans="1:3" x14ac:dyDescent="0.25">
      <c r="A652" s="50"/>
      <c r="B652" s="50"/>
      <c r="C652" s="50"/>
    </row>
    <row r="653" spans="1:3" x14ac:dyDescent="0.25">
      <c r="A653" s="50"/>
      <c r="B653" s="50"/>
      <c r="C653" s="50"/>
    </row>
    <row r="654" spans="1:3" x14ac:dyDescent="0.25">
      <c r="A654" s="50"/>
      <c r="B654" s="50"/>
      <c r="C654" s="50"/>
    </row>
    <row r="655" spans="1:3" x14ac:dyDescent="0.25">
      <c r="A655" s="50"/>
      <c r="B655" s="50"/>
      <c r="C655" s="50"/>
    </row>
    <row r="656" spans="1:3" x14ac:dyDescent="0.25">
      <c r="A656" s="50"/>
      <c r="B656" s="50"/>
      <c r="C656" s="50"/>
    </row>
    <row r="657" spans="1:3" x14ac:dyDescent="0.25">
      <c r="A657" s="50"/>
      <c r="B657" s="50"/>
      <c r="C657" s="50"/>
    </row>
    <row r="658" spans="1:3" x14ac:dyDescent="0.25">
      <c r="A658" s="50"/>
      <c r="B658" s="50"/>
      <c r="C658" s="50"/>
    </row>
    <row r="659" spans="1:3" x14ac:dyDescent="0.25">
      <c r="A659" s="50"/>
      <c r="B659" s="50"/>
      <c r="C659" s="50"/>
    </row>
    <row r="660" spans="1:3" x14ac:dyDescent="0.25">
      <c r="A660" s="50"/>
      <c r="B660" s="50"/>
      <c r="C660" s="50"/>
    </row>
    <row r="661" spans="1:3" x14ac:dyDescent="0.25">
      <c r="A661" s="50"/>
      <c r="B661" s="50"/>
      <c r="C661" s="50"/>
    </row>
    <row r="662" spans="1:3" x14ac:dyDescent="0.25">
      <c r="A662" s="50"/>
      <c r="B662" s="50"/>
      <c r="C662" s="50"/>
    </row>
    <row r="663" spans="1:3" x14ac:dyDescent="0.25">
      <c r="A663" s="50"/>
      <c r="B663" s="50"/>
      <c r="C663" s="50"/>
    </row>
    <row r="664" spans="1:3" x14ac:dyDescent="0.25">
      <c r="A664" s="50"/>
      <c r="B664" s="50"/>
      <c r="C664" s="50"/>
    </row>
    <row r="665" spans="1:3" x14ac:dyDescent="0.25">
      <c r="A665" s="50"/>
      <c r="B665" s="50"/>
      <c r="C665" s="50"/>
    </row>
    <row r="666" spans="1:3" x14ac:dyDescent="0.25">
      <c r="A666" s="50"/>
      <c r="B666" s="50"/>
      <c r="C666" s="50"/>
    </row>
    <row r="667" spans="1:3" x14ac:dyDescent="0.25">
      <c r="A667" s="50"/>
      <c r="B667" s="50"/>
      <c r="C667" s="50"/>
    </row>
    <row r="668" spans="1:3" x14ac:dyDescent="0.25">
      <c r="A668" s="50"/>
      <c r="B668" s="50"/>
      <c r="C668" s="50"/>
    </row>
    <row r="669" spans="1:3" x14ac:dyDescent="0.25">
      <c r="A669" s="50"/>
      <c r="B669" s="50"/>
      <c r="C669" s="50"/>
    </row>
    <row r="670" spans="1:3" x14ac:dyDescent="0.25">
      <c r="A670" s="50"/>
      <c r="B670" s="50"/>
      <c r="C670" s="50"/>
    </row>
    <row r="671" spans="1:3" x14ac:dyDescent="0.25">
      <c r="A671" s="50"/>
      <c r="B671" s="50"/>
      <c r="C671" s="50"/>
    </row>
    <row r="672" spans="1:3" x14ac:dyDescent="0.25">
      <c r="A672" s="50"/>
      <c r="B672" s="50"/>
      <c r="C672" s="50"/>
    </row>
    <row r="673" spans="1:3" x14ac:dyDescent="0.25">
      <c r="A673" s="50"/>
      <c r="B673" s="50"/>
      <c r="C673" s="50"/>
    </row>
    <row r="674" spans="1:3" x14ac:dyDescent="0.25">
      <c r="A674" s="50"/>
      <c r="B674" s="50"/>
      <c r="C674" s="50"/>
    </row>
    <row r="675" spans="1:3" x14ac:dyDescent="0.25">
      <c r="A675" s="50"/>
      <c r="B675" s="50"/>
      <c r="C675" s="50"/>
    </row>
    <row r="676" spans="1:3" x14ac:dyDescent="0.25">
      <c r="A676" s="50"/>
      <c r="B676" s="50"/>
      <c r="C676" s="50"/>
    </row>
    <row r="677" spans="1:3" x14ac:dyDescent="0.25">
      <c r="A677" s="50"/>
      <c r="B677" s="50"/>
      <c r="C677" s="50"/>
    </row>
    <row r="678" spans="1:3" x14ac:dyDescent="0.25">
      <c r="A678" s="50"/>
      <c r="B678" s="50"/>
      <c r="C678" s="50"/>
    </row>
    <row r="679" spans="1:3" x14ac:dyDescent="0.25">
      <c r="A679" s="50"/>
      <c r="B679" s="50"/>
      <c r="C679" s="50"/>
    </row>
    <row r="680" spans="1:3" x14ac:dyDescent="0.25">
      <c r="A680" s="50"/>
      <c r="B680" s="50"/>
      <c r="C680" s="50"/>
    </row>
    <row r="681" spans="1:3" x14ac:dyDescent="0.25">
      <c r="A681" s="50"/>
      <c r="B681" s="50"/>
      <c r="C681" s="50"/>
    </row>
    <row r="682" spans="1:3" x14ac:dyDescent="0.25">
      <c r="A682" s="50"/>
      <c r="B682" s="50"/>
      <c r="C682" s="50"/>
    </row>
    <row r="683" spans="1:3" x14ac:dyDescent="0.25">
      <c r="A683" s="50"/>
      <c r="B683" s="50"/>
      <c r="C683" s="50"/>
    </row>
    <row r="684" spans="1:3" x14ac:dyDescent="0.25">
      <c r="A684" s="50"/>
      <c r="B684" s="50"/>
      <c r="C684" s="50"/>
    </row>
    <row r="685" spans="1:3" x14ac:dyDescent="0.25">
      <c r="A685" s="50"/>
      <c r="B685" s="50"/>
      <c r="C685" s="50"/>
    </row>
    <row r="686" spans="1:3" x14ac:dyDescent="0.25">
      <c r="A686" s="50"/>
      <c r="B686" s="50"/>
      <c r="C686" s="50"/>
    </row>
    <row r="687" spans="1:3" x14ac:dyDescent="0.25">
      <c r="A687" s="50"/>
      <c r="B687" s="50"/>
      <c r="C687" s="50"/>
    </row>
    <row r="688" spans="1:3" x14ac:dyDescent="0.25">
      <c r="A688" s="50"/>
      <c r="B688" s="50"/>
      <c r="C688" s="50"/>
    </row>
    <row r="689" spans="1:3" x14ac:dyDescent="0.25">
      <c r="A689" s="50"/>
      <c r="B689" s="50"/>
      <c r="C689" s="50"/>
    </row>
    <row r="690" spans="1:3" x14ac:dyDescent="0.25">
      <c r="A690" s="50"/>
      <c r="B690" s="50"/>
      <c r="C690" s="50"/>
    </row>
    <row r="691" spans="1:3" x14ac:dyDescent="0.25">
      <c r="A691" s="50"/>
      <c r="B691" s="50"/>
      <c r="C691" s="50"/>
    </row>
    <row r="692" spans="1:3" x14ac:dyDescent="0.25">
      <c r="A692" s="50"/>
      <c r="B692" s="50"/>
      <c r="C692" s="50"/>
    </row>
    <row r="693" spans="1:3" x14ac:dyDescent="0.25">
      <c r="A693" s="50"/>
      <c r="B693" s="50"/>
      <c r="C693" s="50"/>
    </row>
    <row r="694" spans="1:3" x14ac:dyDescent="0.25">
      <c r="A694" s="50"/>
      <c r="B694" s="50"/>
      <c r="C694" s="50"/>
    </row>
    <row r="695" spans="1:3" x14ac:dyDescent="0.25">
      <c r="A695" s="50"/>
      <c r="B695" s="50"/>
      <c r="C695" s="50"/>
    </row>
    <row r="696" spans="1:3" x14ac:dyDescent="0.25">
      <c r="A696" s="50"/>
      <c r="B696" s="50"/>
      <c r="C696" s="50"/>
    </row>
    <row r="697" spans="1:3" x14ac:dyDescent="0.25">
      <c r="A697" s="50"/>
      <c r="B697" s="50"/>
      <c r="C697" s="50"/>
    </row>
    <row r="698" spans="1:3" x14ac:dyDescent="0.25">
      <c r="A698" s="50"/>
      <c r="B698" s="50"/>
      <c r="C698" s="50"/>
    </row>
    <row r="699" spans="1:3" x14ac:dyDescent="0.25">
      <c r="A699" s="50"/>
      <c r="B699" s="50"/>
      <c r="C699" s="50"/>
    </row>
    <row r="700" spans="1:3" x14ac:dyDescent="0.25">
      <c r="A700" s="50"/>
      <c r="B700" s="50"/>
      <c r="C700" s="50"/>
    </row>
    <row r="701" spans="1:3" x14ac:dyDescent="0.25">
      <c r="A701" s="50"/>
      <c r="B701" s="50"/>
      <c r="C701" s="50"/>
    </row>
    <row r="702" spans="1:3" x14ac:dyDescent="0.25">
      <c r="A702" s="50"/>
      <c r="B702" s="50"/>
      <c r="C702" s="50"/>
    </row>
    <row r="703" spans="1:3" x14ac:dyDescent="0.25">
      <c r="A703" s="50"/>
      <c r="B703" s="50"/>
      <c r="C703" s="50"/>
    </row>
    <row r="704" spans="1:3" x14ac:dyDescent="0.25">
      <c r="A704" s="50"/>
      <c r="B704" s="50"/>
      <c r="C704" s="50"/>
    </row>
    <row r="705" spans="1:3" x14ac:dyDescent="0.25">
      <c r="A705" s="50"/>
      <c r="B705" s="50"/>
      <c r="C705" s="50"/>
    </row>
    <row r="706" spans="1:3" x14ac:dyDescent="0.25">
      <c r="A706" s="50"/>
      <c r="B706" s="50"/>
      <c r="C706" s="50"/>
    </row>
    <row r="707" spans="1:3" x14ac:dyDescent="0.25">
      <c r="A707" s="50"/>
      <c r="B707" s="50"/>
      <c r="C707" s="50"/>
    </row>
    <row r="708" spans="1:3" x14ac:dyDescent="0.25">
      <c r="A708" s="50"/>
      <c r="B708" s="50"/>
      <c r="C708" s="50"/>
    </row>
    <row r="709" spans="1:3" x14ac:dyDescent="0.25">
      <c r="A709" s="50"/>
      <c r="B709" s="50"/>
      <c r="C709" s="50"/>
    </row>
    <row r="710" spans="1:3" x14ac:dyDescent="0.25">
      <c r="A710" s="50"/>
      <c r="B710" s="50"/>
      <c r="C710" s="50"/>
    </row>
    <row r="711" spans="1:3" x14ac:dyDescent="0.25">
      <c r="A711" s="50"/>
      <c r="B711" s="50"/>
      <c r="C711" s="50"/>
    </row>
    <row r="712" spans="1:3" x14ac:dyDescent="0.25">
      <c r="A712" s="50"/>
      <c r="B712" s="50"/>
      <c r="C712" s="50"/>
    </row>
    <row r="713" spans="1:3" x14ac:dyDescent="0.25">
      <c r="A713" s="50"/>
      <c r="B713" s="50"/>
      <c r="C713" s="50"/>
    </row>
    <row r="714" spans="1:3" x14ac:dyDescent="0.25">
      <c r="A714" s="50"/>
      <c r="B714" s="50"/>
      <c r="C714" s="50"/>
    </row>
    <row r="715" spans="1:3" x14ac:dyDescent="0.25">
      <c r="A715" s="50"/>
      <c r="B715" s="50"/>
      <c r="C715" s="50"/>
    </row>
    <row r="716" spans="1:3" x14ac:dyDescent="0.25">
      <c r="A716" s="50"/>
      <c r="B716" s="50"/>
      <c r="C716" s="50"/>
    </row>
    <row r="717" spans="1:3" x14ac:dyDescent="0.25">
      <c r="A717" s="50"/>
      <c r="B717" s="50"/>
      <c r="C717" s="50"/>
    </row>
    <row r="718" spans="1:3" x14ac:dyDescent="0.25">
      <c r="A718" s="50"/>
      <c r="B718" s="50"/>
      <c r="C718" s="50"/>
    </row>
    <row r="719" spans="1:3" x14ac:dyDescent="0.25">
      <c r="A719" s="50"/>
      <c r="B719" s="50"/>
      <c r="C719" s="50"/>
    </row>
    <row r="720" spans="1:3" x14ac:dyDescent="0.25">
      <c r="A720" s="50"/>
      <c r="B720" s="50"/>
      <c r="C720" s="50"/>
    </row>
    <row r="721" spans="1:3" x14ac:dyDescent="0.25">
      <c r="A721" s="50"/>
      <c r="B721" s="50"/>
      <c r="C721" s="50"/>
    </row>
    <row r="722" spans="1:3" x14ac:dyDescent="0.25">
      <c r="A722" s="50"/>
      <c r="B722" s="50"/>
      <c r="C722" s="50"/>
    </row>
    <row r="723" spans="1:3" x14ac:dyDescent="0.25">
      <c r="A723" s="50"/>
      <c r="B723" s="50"/>
      <c r="C723" s="50"/>
    </row>
    <row r="724" spans="1:3" x14ac:dyDescent="0.25">
      <c r="A724" s="50"/>
      <c r="B724" s="50"/>
      <c r="C724" s="50"/>
    </row>
    <row r="725" spans="1:3" x14ac:dyDescent="0.25">
      <c r="A725" s="50"/>
      <c r="B725" s="50"/>
      <c r="C725" s="50"/>
    </row>
    <row r="726" spans="1:3" x14ac:dyDescent="0.25">
      <c r="A726" s="50"/>
      <c r="B726" s="50"/>
      <c r="C726" s="50"/>
    </row>
    <row r="727" spans="1:3" x14ac:dyDescent="0.25">
      <c r="A727" s="50"/>
      <c r="B727" s="50"/>
      <c r="C727" s="50"/>
    </row>
    <row r="728" spans="1:3" x14ac:dyDescent="0.25">
      <c r="A728" s="50"/>
      <c r="B728" s="50"/>
      <c r="C728" s="50"/>
    </row>
    <row r="729" spans="1:3" x14ac:dyDescent="0.25">
      <c r="A729" s="50"/>
      <c r="B729" s="50"/>
      <c r="C729" s="50"/>
    </row>
    <row r="730" spans="1:3" x14ac:dyDescent="0.25">
      <c r="A730" s="50"/>
      <c r="B730" s="50"/>
      <c r="C730" s="50"/>
    </row>
    <row r="731" spans="1:3" x14ac:dyDescent="0.25">
      <c r="A731" s="50"/>
      <c r="B731" s="50"/>
      <c r="C731" s="50"/>
    </row>
    <row r="732" spans="1:3" x14ac:dyDescent="0.25">
      <c r="A732" s="50"/>
      <c r="B732" s="50"/>
      <c r="C732" s="50"/>
    </row>
    <row r="733" spans="1:3" x14ac:dyDescent="0.25">
      <c r="A733" s="50"/>
      <c r="B733" s="50"/>
      <c r="C733" s="50"/>
    </row>
    <row r="734" spans="1:3" x14ac:dyDescent="0.25">
      <c r="A734" s="50"/>
      <c r="B734" s="50"/>
      <c r="C734" s="50"/>
    </row>
    <row r="735" spans="1:3" x14ac:dyDescent="0.25">
      <c r="A735" s="50"/>
      <c r="B735" s="50"/>
      <c r="C735" s="50"/>
    </row>
    <row r="736" spans="1:3" x14ac:dyDescent="0.25">
      <c r="A736" s="50"/>
      <c r="B736" s="50"/>
      <c r="C736" s="50"/>
    </row>
    <row r="737" spans="1:3" x14ac:dyDescent="0.25">
      <c r="A737" s="50"/>
      <c r="B737" s="50"/>
      <c r="C737" s="50"/>
    </row>
    <row r="738" spans="1:3" x14ac:dyDescent="0.25">
      <c r="A738" s="50"/>
      <c r="B738" s="50"/>
      <c r="C738" s="50"/>
    </row>
    <row r="739" spans="1:3" x14ac:dyDescent="0.25">
      <c r="A739" s="50"/>
      <c r="B739" s="50"/>
      <c r="C739" s="50"/>
    </row>
    <row r="740" spans="1:3" x14ac:dyDescent="0.25">
      <c r="A740" s="50"/>
      <c r="B740" s="50"/>
      <c r="C740" s="50"/>
    </row>
    <row r="741" spans="1:3" x14ac:dyDescent="0.25">
      <c r="A741" s="50"/>
      <c r="B741" s="50"/>
      <c r="C741" s="50"/>
    </row>
    <row r="742" spans="1:3" x14ac:dyDescent="0.25">
      <c r="A742" s="50"/>
      <c r="B742" s="50"/>
      <c r="C742" s="50"/>
    </row>
    <row r="743" spans="1:3" x14ac:dyDescent="0.25">
      <c r="A743" s="50"/>
      <c r="B743" s="50"/>
      <c r="C743" s="50"/>
    </row>
    <row r="744" spans="1:3" x14ac:dyDescent="0.25">
      <c r="A744" s="50"/>
      <c r="B744" s="50"/>
      <c r="C744" s="50"/>
    </row>
    <row r="745" spans="1:3" x14ac:dyDescent="0.25">
      <c r="A745" s="50"/>
      <c r="B745" s="50"/>
      <c r="C745" s="50"/>
    </row>
    <row r="746" spans="1:3" x14ac:dyDescent="0.25">
      <c r="A746" s="50"/>
      <c r="B746" s="50"/>
      <c r="C746" s="50"/>
    </row>
    <row r="747" spans="1:3" x14ac:dyDescent="0.25">
      <c r="A747" s="50"/>
      <c r="B747" s="50"/>
      <c r="C747" s="50"/>
    </row>
    <row r="748" spans="1:3" x14ac:dyDescent="0.25">
      <c r="A748" s="50"/>
      <c r="B748" s="50"/>
      <c r="C748" s="50"/>
    </row>
    <row r="749" spans="1:3" x14ac:dyDescent="0.25">
      <c r="A749" s="50"/>
      <c r="B749" s="50"/>
      <c r="C749" s="50"/>
    </row>
    <row r="750" spans="1:3" x14ac:dyDescent="0.25">
      <c r="A750" s="50"/>
      <c r="B750" s="50"/>
      <c r="C750" s="50"/>
    </row>
    <row r="751" spans="1:3" x14ac:dyDescent="0.25">
      <c r="A751" s="50"/>
      <c r="B751" s="50"/>
      <c r="C751" s="50"/>
    </row>
    <row r="752" spans="1:3" x14ac:dyDescent="0.25">
      <c r="A752" s="50"/>
      <c r="B752" s="50"/>
      <c r="C752" s="50"/>
    </row>
    <row r="753" spans="1:3" x14ac:dyDescent="0.25">
      <c r="A753" s="50"/>
      <c r="B753" s="50"/>
      <c r="C753" s="50"/>
    </row>
    <row r="754" spans="1:3" x14ac:dyDescent="0.25">
      <c r="A754" s="50"/>
      <c r="B754" s="50"/>
      <c r="C754" s="50"/>
    </row>
    <row r="755" spans="1:3" x14ac:dyDescent="0.25">
      <c r="A755" s="50"/>
      <c r="B755" s="50"/>
      <c r="C755" s="50"/>
    </row>
    <row r="756" spans="1:3" x14ac:dyDescent="0.25">
      <c r="A756" s="50"/>
      <c r="B756" s="50"/>
      <c r="C756" s="50"/>
    </row>
    <row r="757" spans="1:3" x14ac:dyDescent="0.25">
      <c r="A757" s="50"/>
      <c r="B757" s="50"/>
      <c r="C757" s="50"/>
    </row>
    <row r="758" spans="1:3" x14ac:dyDescent="0.25">
      <c r="A758" s="50"/>
      <c r="B758" s="50"/>
      <c r="C758" s="50"/>
    </row>
    <row r="759" spans="1:3" x14ac:dyDescent="0.25">
      <c r="A759" s="50"/>
      <c r="B759" s="50"/>
      <c r="C759" s="50"/>
    </row>
    <row r="760" spans="1:3" x14ac:dyDescent="0.25">
      <c r="A760" s="50"/>
      <c r="B760" s="50"/>
      <c r="C760" s="50"/>
    </row>
    <row r="761" spans="1:3" x14ac:dyDescent="0.25">
      <c r="A761" s="50"/>
      <c r="B761" s="50"/>
      <c r="C761" s="50"/>
    </row>
    <row r="762" spans="1:3" x14ac:dyDescent="0.25">
      <c r="A762" s="50"/>
      <c r="B762" s="50"/>
      <c r="C762" s="50"/>
    </row>
    <row r="763" spans="1:3" x14ac:dyDescent="0.25">
      <c r="A763" s="50"/>
      <c r="B763" s="50"/>
      <c r="C763" s="50"/>
    </row>
    <row r="764" spans="1:3" x14ac:dyDescent="0.25">
      <c r="A764" s="50"/>
      <c r="B764" s="50"/>
      <c r="C764" s="50"/>
    </row>
    <row r="765" spans="1:3" x14ac:dyDescent="0.25">
      <c r="A765" s="50"/>
      <c r="B765" s="50"/>
      <c r="C765" s="50"/>
    </row>
    <row r="766" spans="1:3" x14ac:dyDescent="0.25">
      <c r="A766" s="50"/>
      <c r="B766" s="50"/>
      <c r="C766" s="50"/>
    </row>
    <row r="767" spans="1:3" x14ac:dyDescent="0.25">
      <c r="A767" s="50"/>
      <c r="B767" s="50"/>
      <c r="C767" s="50"/>
    </row>
    <row r="768" spans="1:3" x14ac:dyDescent="0.25">
      <c r="A768" s="50"/>
      <c r="B768" s="50"/>
      <c r="C768" s="50"/>
    </row>
    <row r="769" spans="1:3" x14ac:dyDescent="0.25">
      <c r="A769" s="50"/>
      <c r="B769" s="50"/>
      <c r="C769" s="50"/>
    </row>
    <row r="770" spans="1:3" x14ac:dyDescent="0.25">
      <c r="A770" s="50"/>
      <c r="B770" s="50"/>
      <c r="C770" s="50"/>
    </row>
    <row r="771" spans="1:3" x14ac:dyDescent="0.25">
      <c r="A771" s="50"/>
      <c r="B771" s="50"/>
      <c r="C771" s="50"/>
    </row>
    <row r="772" spans="1:3" x14ac:dyDescent="0.25">
      <c r="A772" s="50"/>
      <c r="B772" s="50"/>
      <c r="C772" s="50"/>
    </row>
    <row r="773" spans="1:3" x14ac:dyDescent="0.25">
      <c r="A773" s="50"/>
      <c r="B773" s="50"/>
      <c r="C773" s="50"/>
    </row>
    <row r="774" spans="1:3" x14ac:dyDescent="0.25">
      <c r="A774" s="50"/>
      <c r="B774" s="50"/>
      <c r="C774" s="50"/>
    </row>
    <row r="775" spans="1:3" x14ac:dyDescent="0.25">
      <c r="A775" s="50"/>
      <c r="B775" s="50"/>
      <c r="C775" s="50"/>
    </row>
    <row r="776" spans="1:3" x14ac:dyDescent="0.25">
      <c r="A776" s="50"/>
      <c r="B776" s="50"/>
      <c r="C776" s="50"/>
    </row>
    <row r="777" spans="1:3" x14ac:dyDescent="0.25">
      <c r="A777" s="50"/>
      <c r="B777" s="50"/>
      <c r="C777" s="50"/>
    </row>
    <row r="778" spans="1:3" x14ac:dyDescent="0.25">
      <c r="A778" s="50"/>
      <c r="B778" s="50"/>
      <c r="C778" s="50"/>
    </row>
    <row r="779" spans="1:3" x14ac:dyDescent="0.25">
      <c r="A779" s="50"/>
      <c r="B779" s="50"/>
      <c r="C779" s="50"/>
    </row>
    <row r="780" spans="1:3" x14ac:dyDescent="0.25">
      <c r="A780" s="50"/>
      <c r="B780" s="50"/>
      <c r="C780" s="50"/>
    </row>
    <row r="781" spans="1:3" x14ac:dyDescent="0.25">
      <c r="A781" s="50"/>
      <c r="B781" s="50"/>
      <c r="C781" s="50"/>
    </row>
    <row r="782" spans="1:3" x14ac:dyDescent="0.25">
      <c r="A782" s="50"/>
      <c r="B782" s="50"/>
      <c r="C782" s="50"/>
    </row>
    <row r="783" spans="1:3" x14ac:dyDescent="0.25">
      <c r="A783" s="50"/>
      <c r="B783" s="50"/>
      <c r="C783" s="50"/>
    </row>
    <row r="784" spans="1:3" x14ac:dyDescent="0.25">
      <c r="A784" s="50"/>
      <c r="B784" s="50"/>
      <c r="C784" s="50"/>
    </row>
    <row r="785" spans="1:3" x14ac:dyDescent="0.25">
      <c r="A785" s="50"/>
      <c r="B785" s="50"/>
      <c r="C785" s="50"/>
    </row>
    <row r="786" spans="1:3" x14ac:dyDescent="0.25">
      <c r="A786" s="50"/>
      <c r="B786" s="50"/>
      <c r="C786" s="50"/>
    </row>
    <row r="787" spans="1:3" x14ac:dyDescent="0.25">
      <c r="A787" s="50"/>
      <c r="B787" s="50"/>
      <c r="C787" s="50"/>
    </row>
    <row r="788" spans="1:3" x14ac:dyDescent="0.25">
      <c r="A788" s="50"/>
      <c r="B788" s="50"/>
      <c r="C788" s="50"/>
    </row>
    <row r="789" spans="1:3" x14ac:dyDescent="0.25">
      <c r="A789" s="50"/>
      <c r="B789" s="50"/>
      <c r="C789" s="50"/>
    </row>
    <row r="790" spans="1:3" x14ac:dyDescent="0.25">
      <c r="A790" s="50"/>
      <c r="B790" s="50"/>
      <c r="C790" s="50"/>
    </row>
    <row r="791" spans="1:3" x14ac:dyDescent="0.25">
      <c r="A791" s="50"/>
      <c r="B791" s="50"/>
      <c r="C791" s="50"/>
    </row>
    <row r="792" spans="1:3" x14ac:dyDescent="0.25">
      <c r="A792" s="50"/>
      <c r="B792" s="50"/>
      <c r="C792" s="50"/>
    </row>
    <row r="793" spans="1:3" x14ac:dyDescent="0.25">
      <c r="A793" s="50"/>
      <c r="B793" s="50"/>
      <c r="C793" s="50"/>
    </row>
    <row r="794" spans="1:3" x14ac:dyDescent="0.25">
      <c r="A794" s="50"/>
      <c r="B794" s="50"/>
      <c r="C794" s="50"/>
    </row>
    <row r="795" spans="1:3" x14ac:dyDescent="0.25">
      <c r="A795" s="50"/>
      <c r="B795" s="50"/>
      <c r="C795" s="50"/>
    </row>
    <row r="796" spans="1:3" x14ac:dyDescent="0.25">
      <c r="A796" s="50"/>
      <c r="B796" s="50"/>
      <c r="C796" s="50"/>
    </row>
    <row r="797" spans="1:3" x14ac:dyDescent="0.25">
      <c r="A797" s="50"/>
      <c r="B797" s="50"/>
      <c r="C797" s="50"/>
    </row>
    <row r="798" spans="1:3" x14ac:dyDescent="0.25">
      <c r="A798" s="50"/>
      <c r="B798" s="50"/>
      <c r="C798" s="50"/>
    </row>
    <row r="799" spans="1:3" x14ac:dyDescent="0.25">
      <c r="A799" s="50"/>
      <c r="B799" s="50"/>
      <c r="C799" s="50"/>
    </row>
    <row r="800" spans="1:3" x14ac:dyDescent="0.25">
      <c r="A800" s="50"/>
      <c r="B800" s="50"/>
      <c r="C800" s="50"/>
    </row>
    <row r="801" spans="1:3" x14ac:dyDescent="0.25">
      <c r="A801" s="50"/>
      <c r="B801" s="50"/>
      <c r="C801" s="50"/>
    </row>
    <row r="802" spans="1:3" x14ac:dyDescent="0.25">
      <c r="A802" s="50"/>
      <c r="B802" s="50"/>
      <c r="C802" s="50"/>
    </row>
    <row r="803" spans="1:3" x14ac:dyDescent="0.25">
      <c r="A803" s="50"/>
      <c r="B803" s="50"/>
      <c r="C803" s="50"/>
    </row>
    <row r="804" spans="1:3" x14ac:dyDescent="0.25">
      <c r="A804" s="50"/>
      <c r="B804" s="50"/>
      <c r="C804" s="50"/>
    </row>
    <row r="805" spans="1:3" x14ac:dyDescent="0.25">
      <c r="A805" s="50"/>
      <c r="B805" s="50"/>
      <c r="C805" s="50"/>
    </row>
    <row r="806" spans="1:3" x14ac:dyDescent="0.25">
      <c r="A806" s="50"/>
      <c r="B806" s="50"/>
      <c r="C806" s="50"/>
    </row>
    <row r="807" spans="1:3" x14ac:dyDescent="0.25">
      <c r="A807" s="50"/>
      <c r="B807" s="50"/>
      <c r="C807" s="50"/>
    </row>
    <row r="808" spans="1:3" x14ac:dyDescent="0.25">
      <c r="A808" s="50"/>
      <c r="B808" s="50"/>
      <c r="C808" s="50"/>
    </row>
    <row r="809" spans="1:3" x14ac:dyDescent="0.25">
      <c r="A809" s="50"/>
      <c r="B809" s="50"/>
      <c r="C809" s="50"/>
    </row>
    <row r="810" spans="1:3" x14ac:dyDescent="0.25">
      <c r="A810" s="50"/>
      <c r="B810" s="50"/>
      <c r="C810" s="50"/>
    </row>
    <row r="811" spans="1:3" x14ac:dyDescent="0.25">
      <c r="A811" s="50"/>
      <c r="B811" s="50"/>
      <c r="C811" s="50"/>
    </row>
    <row r="812" spans="1:3" x14ac:dyDescent="0.25">
      <c r="A812" s="50"/>
      <c r="B812" s="50"/>
      <c r="C812" s="50"/>
    </row>
    <row r="813" spans="1:3" x14ac:dyDescent="0.25">
      <c r="A813" s="50"/>
      <c r="B813" s="50"/>
      <c r="C813" s="50"/>
    </row>
    <row r="814" spans="1:3" x14ac:dyDescent="0.25">
      <c r="A814" s="50"/>
      <c r="B814" s="50"/>
      <c r="C814" s="50"/>
    </row>
    <row r="815" spans="1:3" x14ac:dyDescent="0.25">
      <c r="A815" s="50"/>
      <c r="B815" s="50"/>
      <c r="C815" s="50"/>
    </row>
    <row r="816" spans="1:3" x14ac:dyDescent="0.25">
      <c r="A816" s="50"/>
      <c r="B816" s="50"/>
      <c r="C816" s="50"/>
    </row>
    <row r="817" spans="1:3" x14ac:dyDescent="0.25">
      <c r="A817" s="50"/>
      <c r="B817" s="50"/>
      <c r="C817" s="50"/>
    </row>
    <row r="818" spans="1:3" x14ac:dyDescent="0.25">
      <c r="A818" s="50"/>
      <c r="B818" s="50"/>
      <c r="C818" s="50"/>
    </row>
    <row r="819" spans="1:3" x14ac:dyDescent="0.25">
      <c r="A819" s="50"/>
      <c r="B819" s="50"/>
      <c r="C819" s="50"/>
    </row>
    <row r="820" spans="1:3" x14ac:dyDescent="0.25">
      <c r="A820" s="50"/>
      <c r="B820" s="50"/>
      <c r="C820" s="50"/>
    </row>
    <row r="821" spans="1:3" x14ac:dyDescent="0.25">
      <c r="A821" s="50"/>
      <c r="B821" s="50"/>
      <c r="C821" s="50"/>
    </row>
    <row r="822" spans="1:3" x14ac:dyDescent="0.25">
      <c r="A822" s="50"/>
      <c r="B822" s="50"/>
      <c r="C822" s="50"/>
    </row>
    <row r="823" spans="1:3" x14ac:dyDescent="0.25">
      <c r="A823" s="50"/>
      <c r="B823" s="50"/>
      <c r="C823" s="50"/>
    </row>
    <row r="824" spans="1:3" x14ac:dyDescent="0.25">
      <c r="A824" s="50"/>
      <c r="B824" s="50"/>
      <c r="C824" s="50"/>
    </row>
    <row r="825" spans="1:3" x14ac:dyDescent="0.25">
      <c r="A825" s="50"/>
      <c r="B825" s="50"/>
      <c r="C825" s="50"/>
    </row>
    <row r="826" spans="1:3" x14ac:dyDescent="0.25">
      <c r="A826" s="50"/>
      <c r="B826" s="50"/>
      <c r="C826" s="50"/>
    </row>
    <row r="827" spans="1:3" x14ac:dyDescent="0.25">
      <c r="A827" s="50"/>
      <c r="B827" s="50"/>
      <c r="C827" s="50"/>
    </row>
    <row r="828" spans="1:3" x14ac:dyDescent="0.25">
      <c r="A828" s="50"/>
      <c r="B828" s="50"/>
      <c r="C828" s="50"/>
    </row>
    <row r="829" spans="1:3" x14ac:dyDescent="0.25">
      <c r="A829" s="50"/>
      <c r="B829" s="50"/>
      <c r="C829" s="50"/>
    </row>
    <row r="830" spans="1:3" x14ac:dyDescent="0.25">
      <c r="A830" s="50"/>
      <c r="B830" s="50"/>
      <c r="C830" s="50"/>
    </row>
    <row r="831" spans="1:3" x14ac:dyDescent="0.25">
      <c r="A831" s="50"/>
      <c r="B831" s="50"/>
      <c r="C831" s="50"/>
    </row>
    <row r="832" spans="1:3" x14ac:dyDescent="0.25">
      <c r="A832" s="50"/>
      <c r="B832" s="50"/>
      <c r="C832" s="50"/>
    </row>
    <row r="833" spans="1:3" x14ac:dyDescent="0.25">
      <c r="A833" s="50"/>
      <c r="B833" s="50"/>
      <c r="C833" s="50"/>
    </row>
    <row r="834" spans="1:3" x14ac:dyDescent="0.25">
      <c r="A834" s="50"/>
      <c r="B834" s="50"/>
      <c r="C834" s="50"/>
    </row>
    <row r="835" spans="1:3" x14ac:dyDescent="0.25">
      <c r="A835" s="50"/>
      <c r="B835" s="50"/>
      <c r="C835" s="50"/>
    </row>
    <row r="836" spans="1:3" x14ac:dyDescent="0.25">
      <c r="A836" s="50"/>
      <c r="B836" s="50"/>
      <c r="C836" s="50"/>
    </row>
    <row r="837" spans="1:3" x14ac:dyDescent="0.25">
      <c r="A837" s="50"/>
      <c r="B837" s="50"/>
      <c r="C837" s="50"/>
    </row>
    <row r="838" spans="1:3" x14ac:dyDescent="0.25">
      <c r="A838" s="50"/>
      <c r="B838" s="50"/>
      <c r="C838" s="50"/>
    </row>
    <row r="839" spans="1:3" x14ac:dyDescent="0.25">
      <c r="A839" s="50"/>
      <c r="B839" s="50"/>
      <c r="C839" s="50"/>
    </row>
    <row r="840" spans="1:3" x14ac:dyDescent="0.25">
      <c r="A840" s="50"/>
      <c r="B840" s="50"/>
      <c r="C840" s="50"/>
    </row>
    <row r="841" spans="1:3" x14ac:dyDescent="0.25">
      <c r="A841" s="50"/>
      <c r="B841" s="50"/>
      <c r="C841" s="50"/>
    </row>
    <row r="842" spans="1:3" x14ac:dyDescent="0.25">
      <c r="A842" s="50"/>
      <c r="B842" s="50"/>
      <c r="C842" s="50"/>
    </row>
    <row r="843" spans="1:3" x14ac:dyDescent="0.25">
      <c r="A843" s="50"/>
      <c r="B843" s="50"/>
      <c r="C843" s="50"/>
    </row>
    <row r="844" spans="1:3" x14ac:dyDescent="0.25">
      <c r="A844" s="50"/>
      <c r="B844" s="50"/>
      <c r="C844" s="50"/>
    </row>
    <row r="845" spans="1:3" x14ac:dyDescent="0.25">
      <c r="A845" s="50"/>
      <c r="B845" s="50"/>
      <c r="C845" s="50"/>
    </row>
    <row r="846" spans="1:3" x14ac:dyDescent="0.25">
      <c r="A846" s="50"/>
      <c r="B846" s="50"/>
      <c r="C846" s="50"/>
    </row>
    <row r="847" spans="1:3" x14ac:dyDescent="0.25">
      <c r="A847" s="50"/>
      <c r="B847" s="50"/>
      <c r="C847" s="50"/>
    </row>
    <row r="848" spans="1:3" x14ac:dyDescent="0.25">
      <c r="A848" s="50"/>
      <c r="B848" s="50"/>
      <c r="C848" s="50"/>
    </row>
    <row r="849" spans="1:3" x14ac:dyDescent="0.25">
      <c r="A849" s="50"/>
      <c r="B849" s="50"/>
      <c r="C849" s="50"/>
    </row>
    <row r="850" spans="1:3" x14ac:dyDescent="0.25">
      <c r="A850" s="50"/>
      <c r="B850" s="50"/>
      <c r="C850" s="50"/>
    </row>
    <row r="851" spans="1:3" x14ac:dyDescent="0.25">
      <c r="A851" s="50"/>
      <c r="B851" s="50"/>
      <c r="C851" s="50"/>
    </row>
    <row r="852" spans="1:3" x14ac:dyDescent="0.25">
      <c r="A852" s="50"/>
      <c r="B852" s="50"/>
      <c r="C852" s="50"/>
    </row>
    <row r="853" spans="1:3" x14ac:dyDescent="0.25">
      <c r="A853" s="50"/>
      <c r="B853" s="50"/>
      <c r="C853" s="50"/>
    </row>
    <row r="854" spans="1:3" x14ac:dyDescent="0.25">
      <c r="A854" s="50"/>
      <c r="B854" s="50"/>
      <c r="C854" s="50"/>
    </row>
    <row r="855" spans="1:3" x14ac:dyDescent="0.25">
      <c r="A855" s="50"/>
      <c r="B855" s="50"/>
      <c r="C855" s="50"/>
    </row>
    <row r="856" spans="1:3" x14ac:dyDescent="0.25">
      <c r="A856" s="50"/>
      <c r="B856" s="50"/>
      <c r="C856" s="50"/>
    </row>
    <row r="857" spans="1:3" x14ac:dyDescent="0.25">
      <c r="A857" s="50"/>
      <c r="B857" s="50"/>
      <c r="C857" s="50"/>
    </row>
    <row r="858" spans="1:3" x14ac:dyDescent="0.25">
      <c r="A858" s="50"/>
      <c r="B858" s="50"/>
      <c r="C858" s="50"/>
    </row>
    <row r="859" spans="1:3" x14ac:dyDescent="0.25">
      <c r="A859" s="50"/>
      <c r="B859" s="50"/>
      <c r="C859" s="50"/>
    </row>
    <row r="860" spans="1:3" x14ac:dyDescent="0.25">
      <c r="A860" s="50"/>
      <c r="B860" s="50"/>
      <c r="C860" s="50"/>
    </row>
    <row r="861" spans="1:3" x14ac:dyDescent="0.25">
      <c r="A861" s="50"/>
      <c r="B861" s="50"/>
      <c r="C861" s="50"/>
    </row>
    <row r="862" spans="1:3" x14ac:dyDescent="0.25">
      <c r="A862" s="50"/>
      <c r="B862" s="50"/>
      <c r="C862" s="50"/>
    </row>
    <row r="863" spans="1:3" x14ac:dyDescent="0.25">
      <c r="A863" s="50"/>
      <c r="B863" s="50"/>
      <c r="C863" s="50"/>
    </row>
    <row r="864" spans="1:3" x14ac:dyDescent="0.25">
      <c r="A864" s="50"/>
      <c r="B864" s="50"/>
      <c r="C864" s="50"/>
    </row>
    <row r="865" spans="1:3" x14ac:dyDescent="0.25">
      <c r="A865" s="50"/>
      <c r="B865" s="50"/>
      <c r="C865" s="50"/>
    </row>
    <row r="866" spans="1:3" x14ac:dyDescent="0.25">
      <c r="A866" s="50"/>
      <c r="B866" s="50"/>
      <c r="C866" s="50"/>
    </row>
    <row r="867" spans="1:3" x14ac:dyDescent="0.25">
      <c r="A867" s="50"/>
      <c r="B867" s="50"/>
      <c r="C867" s="50"/>
    </row>
    <row r="868" spans="1:3" x14ac:dyDescent="0.25">
      <c r="A868" s="50"/>
      <c r="B868" s="50"/>
      <c r="C868" s="50"/>
    </row>
    <row r="869" spans="1:3" x14ac:dyDescent="0.25">
      <c r="A869" s="50"/>
      <c r="B869" s="50"/>
      <c r="C869" s="50"/>
    </row>
    <row r="870" spans="1:3" x14ac:dyDescent="0.25">
      <c r="A870" s="50"/>
      <c r="B870" s="50"/>
      <c r="C870" s="50"/>
    </row>
    <row r="871" spans="1:3" x14ac:dyDescent="0.25">
      <c r="A871" s="50"/>
      <c r="B871" s="50"/>
      <c r="C871" s="50"/>
    </row>
    <row r="872" spans="1:3" x14ac:dyDescent="0.25">
      <c r="A872" s="50"/>
      <c r="B872" s="50"/>
      <c r="C872" s="50"/>
    </row>
    <row r="873" spans="1:3" x14ac:dyDescent="0.25">
      <c r="A873" s="50"/>
      <c r="B873" s="50"/>
      <c r="C873" s="50"/>
    </row>
    <row r="874" spans="1:3" x14ac:dyDescent="0.25">
      <c r="A874" s="50"/>
      <c r="B874" s="50"/>
      <c r="C874" s="50"/>
    </row>
    <row r="875" spans="1:3" x14ac:dyDescent="0.25">
      <c r="A875" s="50"/>
      <c r="B875" s="50"/>
      <c r="C875" s="50"/>
    </row>
    <row r="876" spans="1:3" x14ac:dyDescent="0.25">
      <c r="A876" s="50"/>
      <c r="B876" s="50"/>
      <c r="C876" s="50"/>
    </row>
    <row r="877" spans="1:3" x14ac:dyDescent="0.25">
      <c r="A877" s="50"/>
      <c r="B877" s="50"/>
      <c r="C877" s="50"/>
    </row>
    <row r="878" spans="1:3" x14ac:dyDescent="0.25">
      <c r="A878" s="50"/>
      <c r="B878" s="50"/>
      <c r="C878" s="50"/>
    </row>
    <row r="879" spans="1:3" x14ac:dyDescent="0.25">
      <c r="A879" s="50"/>
      <c r="B879" s="50"/>
      <c r="C879" s="50"/>
    </row>
    <row r="880" spans="1:3" x14ac:dyDescent="0.25">
      <c r="A880" s="50"/>
      <c r="B880" s="50"/>
      <c r="C880" s="50"/>
    </row>
    <row r="881" spans="1:3" x14ac:dyDescent="0.25">
      <c r="A881" s="50"/>
      <c r="B881" s="50"/>
      <c r="C881" s="50"/>
    </row>
    <row r="882" spans="1:3" x14ac:dyDescent="0.25">
      <c r="A882" s="50"/>
      <c r="B882" s="50"/>
      <c r="C882" s="50"/>
    </row>
    <row r="883" spans="1:3" x14ac:dyDescent="0.25">
      <c r="A883" s="50"/>
      <c r="B883" s="50"/>
      <c r="C883" s="50"/>
    </row>
    <row r="884" spans="1:3" x14ac:dyDescent="0.25">
      <c r="A884" s="50"/>
      <c r="B884" s="50"/>
      <c r="C884" s="50"/>
    </row>
    <row r="885" spans="1:3" x14ac:dyDescent="0.25">
      <c r="A885" s="50"/>
      <c r="B885" s="50"/>
      <c r="C885" s="50"/>
    </row>
    <row r="886" spans="1:3" x14ac:dyDescent="0.25">
      <c r="A886" s="50"/>
      <c r="B886" s="50"/>
      <c r="C886" s="50"/>
    </row>
    <row r="887" spans="1:3" x14ac:dyDescent="0.25">
      <c r="A887" s="50"/>
      <c r="B887" s="50"/>
      <c r="C887" s="50"/>
    </row>
    <row r="888" spans="1:3" x14ac:dyDescent="0.25">
      <c r="A888" s="50"/>
      <c r="B888" s="50"/>
      <c r="C888" s="50"/>
    </row>
    <row r="889" spans="1:3" x14ac:dyDescent="0.25">
      <c r="A889" s="50"/>
      <c r="B889" s="50"/>
      <c r="C889" s="50"/>
    </row>
    <row r="890" spans="1:3" x14ac:dyDescent="0.25">
      <c r="A890" s="50"/>
      <c r="B890" s="50"/>
      <c r="C890" s="50"/>
    </row>
    <row r="891" spans="1:3" x14ac:dyDescent="0.25">
      <c r="A891" s="50"/>
      <c r="B891" s="50"/>
      <c r="C891" s="50"/>
    </row>
    <row r="892" spans="1:3" x14ac:dyDescent="0.25">
      <c r="A892" s="50"/>
      <c r="B892" s="50"/>
      <c r="C892" s="50"/>
    </row>
    <row r="893" spans="1:3" x14ac:dyDescent="0.25">
      <c r="A893" s="50"/>
      <c r="B893" s="50"/>
      <c r="C893" s="50"/>
    </row>
    <row r="894" spans="1:3" x14ac:dyDescent="0.25">
      <c r="A894" s="50"/>
      <c r="B894" s="50"/>
      <c r="C894" s="50"/>
    </row>
    <row r="895" spans="1:3" x14ac:dyDescent="0.25">
      <c r="A895" s="50"/>
      <c r="B895" s="50"/>
      <c r="C895" s="50"/>
    </row>
    <row r="896" spans="1:3" x14ac:dyDescent="0.25">
      <c r="A896" s="50"/>
      <c r="B896" s="50"/>
      <c r="C896" s="50"/>
    </row>
    <row r="897" spans="1:3" x14ac:dyDescent="0.25">
      <c r="A897" s="50"/>
      <c r="B897" s="50"/>
      <c r="C897" s="50"/>
    </row>
    <row r="898" spans="1:3" x14ac:dyDescent="0.25">
      <c r="A898" s="50"/>
      <c r="B898" s="50"/>
      <c r="C898" s="50"/>
    </row>
    <row r="899" spans="1:3" x14ac:dyDescent="0.25">
      <c r="A899" s="50"/>
      <c r="B899" s="50"/>
      <c r="C899" s="50"/>
    </row>
    <row r="900" spans="1:3" x14ac:dyDescent="0.25">
      <c r="A900" s="50"/>
      <c r="B900" s="50"/>
      <c r="C900" s="50"/>
    </row>
    <row r="901" spans="1:3" x14ac:dyDescent="0.25">
      <c r="A901" s="50"/>
      <c r="B901" s="50"/>
      <c r="C901" s="50"/>
    </row>
    <row r="902" spans="1:3" x14ac:dyDescent="0.25">
      <c r="A902" s="50"/>
      <c r="B902" s="50"/>
      <c r="C902" s="50"/>
    </row>
    <row r="903" spans="1:3" x14ac:dyDescent="0.25">
      <c r="A903" s="50"/>
      <c r="B903" s="50"/>
      <c r="C903" s="50"/>
    </row>
    <row r="904" spans="1:3" x14ac:dyDescent="0.25">
      <c r="A904" s="50"/>
      <c r="B904" s="50"/>
      <c r="C904" s="50"/>
    </row>
    <row r="905" spans="1:3" x14ac:dyDescent="0.25">
      <c r="A905" s="50"/>
      <c r="B905" s="50"/>
      <c r="C905" s="50"/>
    </row>
    <row r="906" spans="1:3" x14ac:dyDescent="0.25">
      <c r="A906" s="50"/>
      <c r="B906" s="50"/>
      <c r="C906" s="50"/>
    </row>
    <row r="907" spans="1:3" x14ac:dyDescent="0.25">
      <c r="A907" s="50"/>
      <c r="B907" s="50"/>
      <c r="C907" s="50"/>
    </row>
    <row r="908" spans="1:3" x14ac:dyDescent="0.25">
      <c r="A908" s="50"/>
      <c r="B908" s="50"/>
      <c r="C908" s="50"/>
    </row>
    <row r="909" spans="1:3" x14ac:dyDescent="0.25">
      <c r="A909" s="50"/>
      <c r="B909" s="50"/>
      <c r="C909" s="50"/>
    </row>
    <row r="910" spans="1:3" x14ac:dyDescent="0.25">
      <c r="A910" s="50"/>
      <c r="B910" s="50"/>
      <c r="C910" s="50"/>
    </row>
    <row r="911" spans="1:3" x14ac:dyDescent="0.25">
      <c r="A911" s="50"/>
      <c r="B911" s="50"/>
      <c r="C911" s="50"/>
    </row>
    <row r="912" spans="1:3" x14ac:dyDescent="0.25">
      <c r="A912" s="50"/>
      <c r="B912" s="50"/>
      <c r="C912" s="50"/>
    </row>
  </sheetData>
  <mergeCells count="7">
    <mergeCell ref="A11:C11"/>
    <mergeCell ref="B5:C5"/>
    <mergeCell ref="B6:C6"/>
    <mergeCell ref="B7:C7"/>
    <mergeCell ref="B8:C8"/>
    <mergeCell ref="B9:C9"/>
    <mergeCell ref="A10:C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view="pageBreakPreview" zoomScale="93" zoomScaleNormal="100" zoomScaleSheetLayoutView="93" workbookViewId="0">
      <selection activeCell="C27" sqref="C27"/>
    </sheetView>
  </sheetViews>
  <sheetFormatPr defaultRowHeight="15.75" x14ac:dyDescent="0.25"/>
  <cols>
    <col min="1" max="1" width="26.42578125" style="52" customWidth="1"/>
    <col min="2" max="2" width="78.42578125" style="9" customWidth="1"/>
    <col min="3" max="3" width="19.7109375" style="39" customWidth="1"/>
    <col min="4" max="256" width="9.140625" style="39"/>
    <col min="257" max="257" width="26.42578125" style="39" customWidth="1"/>
    <col min="258" max="258" width="78.42578125" style="39" customWidth="1"/>
    <col min="259" max="259" width="19.7109375" style="39" customWidth="1"/>
    <col min="260" max="512" width="9.140625" style="39"/>
    <col min="513" max="513" width="26.42578125" style="39" customWidth="1"/>
    <col min="514" max="514" width="78.42578125" style="39" customWidth="1"/>
    <col min="515" max="515" width="19.7109375" style="39" customWidth="1"/>
    <col min="516" max="768" width="9.140625" style="39"/>
    <col min="769" max="769" width="26.42578125" style="39" customWidth="1"/>
    <col min="770" max="770" width="78.42578125" style="39" customWidth="1"/>
    <col min="771" max="771" width="19.7109375" style="39" customWidth="1"/>
    <col min="772" max="1024" width="9.140625" style="39"/>
    <col min="1025" max="1025" width="26.42578125" style="39" customWidth="1"/>
    <col min="1026" max="1026" width="78.42578125" style="39" customWidth="1"/>
    <col min="1027" max="1027" width="19.7109375" style="39" customWidth="1"/>
    <col min="1028" max="1280" width="9.140625" style="39"/>
    <col min="1281" max="1281" width="26.42578125" style="39" customWidth="1"/>
    <col min="1282" max="1282" width="78.42578125" style="39" customWidth="1"/>
    <col min="1283" max="1283" width="19.7109375" style="39" customWidth="1"/>
    <col min="1284" max="1536" width="9.140625" style="39"/>
    <col min="1537" max="1537" width="26.42578125" style="39" customWidth="1"/>
    <col min="1538" max="1538" width="78.42578125" style="39" customWidth="1"/>
    <col min="1539" max="1539" width="19.7109375" style="39" customWidth="1"/>
    <col min="1540" max="1792" width="9.140625" style="39"/>
    <col min="1793" max="1793" width="26.42578125" style="39" customWidth="1"/>
    <col min="1794" max="1794" width="78.42578125" style="39" customWidth="1"/>
    <col min="1795" max="1795" width="19.7109375" style="39" customWidth="1"/>
    <col min="1796" max="2048" width="9.140625" style="39"/>
    <col min="2049" max="2049" width="26.42578125" style="39" customWidth="1"/>
    <col min="2050" max="2050" width="78.42578125" style="39" customWidth="1"/>
    <col min="2051" max="2051" width="19.7109375" style="39" customWidth="1"/>
    <col min="2052" max="2304" width="9.140625" style="39"/>
    <col min="2305" max="2305" width="26.42578125" style="39" customWidth="1"/>
    <col min="2306" max="2306" width="78.42578125" style="39" customWidth="1"/>
    <col min="2307" max="2307" width="19.7109375" style="39" customWidth="1"/>
    <col min="2308" max="2560" width="9.140625" style="39"/>
    <col min="2561" max="2561" width="26.42578125" style="39" customWidth="1"/>
    <col min="2562" max="2562" width="78.42578125" style="39" customWidth="1"/>
    <col min="2563" max="2563" width="19.7109375" style="39" customWidth="1"/>
    <col min="2564" max="2816" width="9.140625" style="39"/>
    <col min="2817" max="2817" width="26.42578125" style="39" customWidth="1"/>
    <col min="2818" max="2818" width="78.42578125" style="39" customWidth="1"/>
    <col min="2819" max="2819" width="19.7109375" style="39" customWidth="1"/>
    <col min="2820" max="3072" width="9.140625" style="39"/>
    <col min="3073" max="3073" width="26.42578125" style="39" customWidth="1"/>
    <col min="3074" max="3074" width="78.42578125" style="39" customWidth="1"/>
    <col min="3075" max="3075" width="19.7109375" style="39" customWidth="1"/>
    <col min="3076" max="3328" width="9.140625" style="39"/>
    <col min="3329" max="3329" width="26.42578125" style="39" customWidth="1"/>
    <col min="3330" max="3330" width="78.42578125" style="39" customWidth="1"/>
    <col min="3331" max="3331" width="19.7109375" style="39" customWidth="1"/>
    <col min="3332" max="3584" width="9.140625" style="39"/>
    <col min="3585" max="3585" width="26.42578125" style="39" customWidth="1"/>
    <col min="3586" max="3586" width="78.42578125" style="39" customWidth="1"/>
    <col min="3587" max="3587" width="19.7109375" style="39" customWidth="1"/>
    <col min="3588" max="3840" width="9.140625" style="39"/>
    <col min="3841" max="3841" width="26.42578125" style="39" customWidth="1"/>
    <col min="3842" max="3842" width="78.42578125" style="39" customWidth="1"/>
    <col min="3843" max="3843" width="19.7109375" style="39" customWidth="1"/>
    <col min="3844" max="4096" width="9.140625" style="39"/>
    <col min="4097" max="4097" width="26.42578125" style="39" customWidth="1"/>
    <col min="4098" max="4098" width="78.42578125" style="39" customWidth="1"/>
    <col min="4099" max="4099" width="19.7109375" style="39" customWidth="1"/>
    <col min="4100" max="4352" width="9.140625" style="39"/>
    <col min="4353" max="4353" width="26.42578125" style="39" customWidth="1"/>
    <col min="4354" max="4354" width="78.42578125" style="39" customWidth="1"/>
    <col min="4355" max="4355" width="19.7109375" style="39" customWidth="1"/>
    <col min="4356" max="4608" width="9.140625" style="39"/>
    <col min="4609" max="4609" width="26.42578125" style="39" customWidth="1"/>
    <col min="4610" max="4610" width="78.42578125" style="39" customWidth="1"/>
    <col min="4611" max="4611" width="19.7109375" style="39" customWidth="1"/>
    <col min="4612" max="4864" width="9.140625" style="39"/>
    <col min="4865" max="4865" width="26.42578125" style="39" customWidth="1"/>
    <col min="4866" max="4866" width="78.42578125" style="39" customWidth="1"/>
    <col min="4867" max="4867" width="19.7109375" style="39" customWidth="1"/>
    <col min="4868" max="5120" width="9.140625" style="39"/>
    <col min="5121" max="5121" width="26.42578125" style="39" customWidth="1"/>
    <col min="5122" max="5122" width="78.42578125" style="39" customWidth="1"/>
    <col min="5123" max="5123" width="19.7109375" style="39" customWidth="1"/>
    <col min="5124" max="5376" width="9.140625" style="39"/>
    <col min="5377" max="5377" width="26.42578125" style="39" customWidth="1"/>
    <col min="5378" max="5378" width="78.42578125" style="39" customWidth="1"/>
    <col min="5379" max="5379" width="19.7109375" style="39" customWidth="1"/>
    <col min="5380" max="5632" width="9.140625" style="39"/>
    <col min="5633" max="5633" width="26.42578125" style="39" customWidth="1"/>
    <col min="5634" max="5634" width="78.42578125" style="39" customWidth="1"/>
    <col min="5635" max="5635" width="19.7109375" style="39" customWidth="1"/>
    <col min="5636" max="5888" width="9.140625" style="39"/>
    <col min="5889" max="5889" width="26.42578125" style="39" customWidth="1"/>
    <col min="5890" max="5890" width="78.42578125" style="39" customWidth="1"/>
    <col min="5891" max="5891" width="19.7109375" style="39" customWidth="1"/>
    <col min="5892" max="6144" width="9.140625" style="39"/>
    <col min="6145" max="6145" width="26.42578125" style="39" customWidth="1"/>
    <col min="6146" max="6146" width="78.42578125" style="39" customWidth="1"/>
    <col min="6147" max="6147" width="19.7109375" style="39" customWidth="1"/>
    <col min="6148" max="6400" width="9.140625" style="39"/>
    <col min="6401" max="6401" width="26.42578125" style="39" customWidth="1"/>
    <col min="6402" max="6402" width="78.42578125" style="39" customWidth="1"/>
    <col min="6403" max="6403" width="19.7109375" style="39" customWidth="1"/>
    <col min="6404" max="6656" width="9.140625" style="39"/>
    <col min="6657" max="6657" width="26.42578125" style="39" customWidth="1"/>
    <col min="6658" max="6658" width="78.42578125" style="39" customWidth="1"/>
    <col min="6659" max="6659" width="19.7109375" style="39" customWidth="1"/>
    <col min="6660" max="6912" width="9.140625" style="39"/>
    <col min="6913" max="6913" width="26.42578125" style="39" customWidth="1"/>
    <col min="6914" max="6914" width="78.42578125" style="39" customWidth="1"/>
    <col min="6915" max="6915" width="19.7109375" style="39" customWidth="1"/>
    <col min="6916" max="7168" width="9.140625" style="39"/>
    <col min="7169" max="7169" width="26.42578125" style="39" customWidth="1"/>
    <col min="7170" max="7170" width="78.42578125" style="39" customWidth="1"/>
    <col min="7171" max="7171" width="19.7109375" style="39" customWidth="1"/>
    <col min="7172" max="7424" width="9.140625" style="39"/>
    <col min="7425" max="7425" width="26.42578125" style="39" customWidth="1"/>
    <col min="7426" max="7426" width="78.42578125" style="39" customWidth="1"/>
    <col min="7427" max="7427" width="19.7109375" style="39" customWidth="1"/>
    <col min="7428" max="7680" width="9.140625" style="39"/>
    <col min="7681" max="7681" width="26.42578125" style="39" customWidth="1"/>
    <col min="7682" max="7682" width="78.42578125" style="39" customWidth="1"/>
    <col min="7683" max="7683" width="19.7109375" style="39" customWidth="1"/>
    <col min="7684" max="7936" width="9.140625" style="39"/>
    <col min="7937" max="7937" width="26.42578125" style="39" customWidth="1"/>
    <col min="7938" max="7938" width="78.42578125" style="39" customWidth="1"/>
    <col min="7939" max="7939" width="19.7109375" style="39" customWidth="1"/>
    <col min="7940" max="8192" width="9.140625" style="39"/>
    <col min="8193" max="8193" width="26.42578125" style="39" customWidth="1"/>
    <col min="8194" max="8194" width="78.42578125" style="39" customWidth="1"/>
    <col min="8195" max="8195" width="19.7109375" style="39" customWidth="1"/>
    <col min="8196" max="8448" width="9.140625" style="39"/>
    <col min="8449" max="8449" width="26.42578125" style="39" customWidth="1"/>
    <col min="8450" max="8450" width="78.42578125" style="39" customWidth="1"/>
    <col min="8451" max="8451" width="19.7109375" style="39" customWidth="1"/>
    <col min="8452" max="8704" width="9.140625" style="39"/>
    <col min="8705" max="8705" width="26.42578125" style="39" customWidth="1"/>
    <col min="8706" max="8706" width="78.42578125" style="39" customWidth="1"/>
    <col min="8707" max="8707" width="19.7109375" style="39" customWidth="1"/>
    <col min="8708" max="8960" width="9.140625" style="39"/>
    <col min="8961" max="8961" width="26.42578125" style="39" customWidth="1"/>
    <col min="8962" max="8962" width="78.42578125" style="39" customWidth="1"/>
    <col min="8963" max="8963" width="19.7109375" style="39" customWidth="1"/>
    <col min="8964" max="9216" width="9.140625" style="39"/>
    <col min="9217" max="9217" width="26.42578125" style="39" customWidth="1"/>
    <col min="9218" max="9218" width="78.42578125" style="39" customWidth="1"/>
    <col min="9219" max="9219" width="19.7109375" style="39" customWidth="1"/>
    <col min="9220" max="9472" width="9.140625" style="39"/>
    <col min="9473" max="9473" width="26.42578125" style="39" customWidth="1"/>
    <col min="9474" max="9474" width="78.42578125" style="39" customWidth="1"/>
    <col min="9475" max="9475" width="19.7109375" style="39" customWidth="1"/>
    <col min="9476" max="9728" width="9.140625" style="39"/>
    <col min="9729" max="9729" width="26.42578125" style="39" customWidth="1"/>
    <col min="9730" max="9730" width="78.42578125" style="39" customWidth="1"/>
    <col min="9731" max="9731" width="19.7109375" style="39" customWidth="1"/>
    <col min="9732" max="9984" width="9.140625" style="39"/>
    <col min="9985" max="9985" width="26.42578125" style="39" customWidth="1"/>
    <col min="9986" max="9986" width="78.42578125" style="39" customWidth="1"/>
    <col min="9987" max="9987" width="19.7109375" style="39" customWidth="1"/>
    <col min="9988" max="10240" width="9.140625" style="39"/>
    <col min="10241" max="10241" width="26.42578125" style="39" customWidth="1"/>
    <col min="10242" max="10242" width="78.42578125" style="39" customWidth="1"/>
    <col min="10243" max="10243" width="19.7109375" style="39" customWidth="1"/>
    <col min="10244" max="10496" width="9.140625" style="39"/>
    <col min="10497" max="10497" width="26.42578125" style="39" customWidth="1"/>
    <col min="10498" max="10498" width="78.42578125" style="39" customWidth="1"/>
    <col min="10499" max="10499" width="19.7109375" style="39" customWidth="1"/>
    <col min="10500" max="10752" width="9.140625" style="39"/>
    <col min="10753" max="10753" width="26.42578125" style="39" customWidth="1"/>
    <col min="10754" max="10754" width="78.42578125" style="39" customWidth="1"/>
    <col min="10755" max="10755" width="19.7109375" style="39" customWidth="1"/>
    <col min="10756" max="11008" width="9.140625" style="39"/>
    <col min="11009" max="11009" width="26.42578125" style="39" customWidth="1"/>
    <col min="11010" max="11010" width="78.42578125" style="39" customWidth="1"/>
    <col min="11011" max="11011" width="19.7109375" style="39" customWidth="1"/>
    <col min="11012" max="11264" width="9.140625" style="39"/>
    <col min="11265" max="11265" width="26.42578125" style="39" customWidth="1"/>
    <col min="11266" max="11266" width="78.42578125" style="39" customWidth="1"/>
    <col min="11267" max="11267" width="19.7109375" style="39" customWidth="1"/>
    <col min="11268" max="11520" width="9.140625" style="39"/>
    <col min="11521" max="11521" width="26.42578125" style="39" customWidth="1"/>
    <col min="11522" max="11522" width="78.42578125" style="39" customWidth="1"/>
    <col min="11523" max="11523" width="19.7109375" style="39" customWidth="1"/>
    <col min="11524" max="11776" width="9.140625" style="39"/>
    <col min="11777" max="11777" width="26.42578125" style="39" customWidth="1"/>
    <col min="11778" max="11778" width="78.42578125" style="39" customWidth="1"/>
    <col min="11779" max="11779" width="19.7109375" style="39" customWidth="1"/>
    <col min="11780" max="12032" width="9.140625" style="39"/>
    <col min="12033" max="12033" width="26.42578125" style="39" customWidth="1"/>
    <col min="12034" max="12034" width="78.42578125" style="39" customWidth="1"/>
    <col min="12035" max="12035" width="19.7109375" style="39" customWidth="1"/>
    <col min="12036" max="12288" width="9.140625" style="39"/>
    <col min="12289" max="12289" width="26.42578125" style="39" customWidth="1"/>
    <col min="12290" max="12290" width="78.42578125" style="39" customWidth="1"/>
    <col min="12291" max="12291" width="19.7109375" style="39" customWidth="1"/>
    <col min="12292" max="12544" width="9.140625" style="39"/>
    <col min="12545" max="12545" width="26.42578125" style="39" customWidth="1"/>
    <col min="12546" max="12546" width="78.42578125" style="39" customWidth="1"/>
    <col min="12547" max="12547" width="19.7109375" style="39" customWidth="1"/>
    <col min="12548" max="12800" width="9.140625" style="39"/>
    <col min="12801" max="12801" width="26.42578125" style="39" customWidth="1"/>
    <col min="12802" max="12802" width="78.42578125" style="39" customWidth="1"/>
    <col min="12803" max="12803" width="19.7109375" style="39" customWidth="1"/>
    <col min="12804" max="13056" width="9.140625" style="39"/>
    <col min="13057" max="13057" width="26.42578125" style="39" customWidth="1"/>
    <col min="13058" max="13058" width="78.42578125" style="39" customWidth="1"/>
    <col min="13059" max="13059" width="19.7109375" style="39" customWidth="1"/>
    <col min="13060" max="13312" width="9.140625" style="39"/>
    <col min="13313" max="13313" width="26.42578125" style="39" customWidth="1"/>
    <col min="13314" max="13314" width="78.42578125" style="39" customWidth="1"/>
    <col min="13315" max="13315" width="19.7109375" style="39" customWidth="1"/>
    <col min="13316" max="13568" width="9.140625" style="39"/>
    <col min="13569" max="13569" width="26.42578125" style="39" customWidth="1"/>
    <col min="13570" max="13570" width="78.42578125" style="39" customWidth="1"/>
    <col min="13571" max="13571" width="19.7109375" style="39" customWidth="1"/>
    <col min="13572" max="13824" width="9.140625" style="39"/>
    <col min="13825" max="13825" width="26.42578125" style="39" customWidth="1"/>
    <col min="13826" max="13826" width="78.42578125" style="39" customWidth="1"/>
    <col min="13827" max="13827" width="19.7109375" style="39" customWidth="1"/>
    <col min="13828" max="14080" width="9.140625" style="39"/>
    <col min="14081" max="14081" width="26.42578125" style="39" customWidth="1"/>
    <col min="14082" max="14082" width="78.42578125" style="39" customWidth="1"/>
    <col min="14083" max="14083" width="19.7109375" style="39" customWidth="1"/>
    <col min="14084" max="14336" width="9.140625" style="39"/>
    <col min="14337" max="14337" width="26.42578125" style="39" customWidth="1"/>
    <col min="14338" max="14338" width="78.42578125" style="39" customWidth="1"/>
    <col min="14339" max="14339" width="19.7109375" style="39" customWidth="1"/>
    <col min="14340" max="14592" width="9.140625" style="39"/>
    <col min="14593" max="14593" width="26.42578125" style="39" customWidth="1"/>
    <col min="14594" max="14594" width="78.42578125" style="39" customWidth="1"/>
    <col min="14595" max="14595" width="19.7109375" style="39" customWidth="1"/>
    <col min="14596" max="14848" width="9.140625" style="39"/>
    <col min="14849" max="14849" width="26.42578125" style="39" customWidth="1"/>
    <col min="14850" max="14850" width="78.42578125" style="39" customWidth="1"/>
    <col min="14851" max="14851" width="19.7109375" style="39" customWidth="1"/>
    <col min="14852" max="15104" width="9.140625" style="39"/>
    <col min="15105" max="15105" width="26.42578125" style="39" customWidth="1"/>
    <col min="15106" max="15106" width="78.42578125" style="39" customWidth="1"/>
    <col min="15107" max="15107" width="19.7109375" style="39" customWidth="1"/>
    <col min="15108" max="15360" width="9.140625" style="39"/>
    <col min="15361" max="15361" width="26.42578125" style="39" customWidth="1"/>
    <col min="15362" max="15362" width="78.42578125" style="39" customWidth="1"/>
    <col min="15363" max="15363" width="19.7109375" style="39" customWidth="1"/>
    <col min="15364" max="15616" width="9.140625" style="39"/>
    <col min="15617" max="15617" width="26.42578125" style="39" customWidth="1"/>
    <col min="15618" max="15618" width="78.42578125" style="39" customWidth="1"/>
    <col min="15619" max="15619" width="19.7109375" style="39" customWidth="1"/>
    <col min="15620" max="15872" width="9.140625" style="39"/>
    <col min="15873" max="15873" width="26.42578125" style="39" customWidth="1"/>
    <col min="15874" max="15874" width="78.42578125" style="39" customWidth="1"/>
    <col min="15875" max="15875" width="19.7109375" style="39" customWidth="1"/>
    <col min="15876" max="16128" width="9.140625" style="39"/>
    <col min="16129" max="16129" width="26.42578125" style="39" customWidth="1"/>
    <col min="16130" max="16130" width="78.42578125" style="39" customWidth="1"/>
    <col min="16131" max="16131" width="19.7109375" style="39" customWidth="1"/>
    <col min="16132" max="16384" width="9.140625" style="39"/>
  </cols>
  <sheetData>
    <row r="1" spans="1:4" x14ac:dyDescent="0.25">
      <c r="C1" s="120" t="s">
        <v>516</v>
      </c>
      <c r="D1" s="85"/>
    </row>
    <row r="2" spans="1:4" x14ac:dyDescent="0.25">
      <c r="C2" s="120" t="s">
        <v>515</v>
      </c>
      <c r="D2" s="85"/>
    </row>
    <row r="3" spans="1:4" x14ac:dyDescent="0.25">
      <c r="C3" s="120" t="s">
        <v>514</v>
      </c>
      <c r="D3" s="85"/>
    </row>
    <row r="4" spans="1:4" x14ac:dyDescent="0.25">
      <c r="C4" s="9"/>
      <c r="D4" s="120"/>
    </row>
    <row r="5" spans="1:4" ht="18" customHeight="1" x14ac:dyDescent="0.25">
      <c r="A5" s="51"/>
      <c r="B5" s="131" t="s">
        <v>411</v>
      </c>
      <c r="C5" s="133"/>
    </row>
    <row r="6" spans="1:4" ht="18" customHeight="1" x14ac:dyDescent="0.25">
      <c r="A6" s="51"/>
      <c r="B6" s="131" t="s">
        <v>510</v>
      </c>
      <c r="C6" s="133"/>
    </row>
    <row r="7" spans="1:4" ht="18" customHeight="1" x14ac:dyDescent="0.25">
      <c r="A7" s="51"/>
      <c r="B7" s="131" t="s">
        <v>511</v>
      </c>
      <c r="C7" s="133"/>
    </row>
    <row r="8" spans="1:4" x14ac:dyDescent="0.25">
      <c r="C8" s="119" t="s">
        <v>512</v>
      </c>
    </row>
    <row r="9" spans="1:4" ht="22.5" customHeight="1" x14ac:dyDescent="0.3">
      <c r="A9" s="134" t="s">
        <v>209</v>
      </c>
      <c r="B9" s="134"/>
      <c r="C9" s="134"/>
    </row>
    <row r="10" spans="1:4" ht="18.75" customHeight="1" x14ac:dyDescent="0.3">
      <c r="A10" s="135" t="s">
        <v>412</v>
      </c>
      <c r="B10" s="135"/>
      <c r="C10" s="135"/>
    </row>
    <row r="11" spans="1:4" ht="16.5" customHeight="1" x14ac:dyDescent="0.25">
      <c r="C11" s="53" t="s">
        <v>316</v>
      </c>
    </row>
    <row r="12" spans="1:4" ht="54.75" customHeight="1" x14ac:dyDescent="0.25">
      <c r="A12" s="54" t="s">
        <v>306</v>
      </c>
      <c r="B12" s="55" t="s">
        <v>317</v>
      </c>
      <c r="C12" s="44" t="s">
        <v>308</v>
      </c>
    </row>
    <row r="13" spans="1:4" ht="16.5" customHeight="1" x14ac:dyDescent="0.25">
      <c r="A13" s="56" t="s">
        <v>318</v>
      </c>
      <c r="B13" s="57" t="s">
        <v>319</v>
      </c>
      <c r="C13" s="58">
        <f>C14+C18+C22+C24+C27+C29+C32+C35+C16+C42</f>
        <v>212020.9</v>
      </c>
    </row>
    <row r="14" spans="1:4" ht="17.25" customHeight="1" x14ac:dyDescent="0.25">
      <c r="A14" s="56" t="s">
        <v>320</v>
      </c>
      <c r="B14" s="59" t="s">
        <v>321</v>
      </c>
      <c r="C14" s="47">
        <f>SUM(C15:C15)</f>
        <v>166450</v>
      </c>
    </row>
    <row r="15" spans="1:4" ht="15.75" customHeight="1" x14ac:dyDescent="0.25">
      <c r="A15" s="56" t="s">
        <v>322</v>
      </c>
      <c r="B15" s="59" t="s">
        <v>323</v>
      </c>
      <c r="C15" s="47">
        <v>166450</v>
      </c>
    </row>
    <row r="16" spans="1:4" ht="33" customHeight="1" x14ac:dyDescent="0.25">
      <c r="A16" s="56" t="s">
        <v>324</v>
      </c>
      <c r="B16" s="59" t="s">
        <v>325</v>
      </c>
      <c r="C16" s="47">
        <f>C17</f>
        <v>7861</v>
      </c>
    </row>
    <row r="17" spans="1:3" ht="31.5" customHeight="1" x14ac:dyDescent="0.25">
      <c r="A17" s="56" t="s">
        <v>326</v>
      </c>
      <c r="B17" s="59" t="s">
        <v>327</v>
      </c>
      <c r="C17" s="47">
        <f>7231+630</f>
        <v>7861</v>
      </c>
    </row>
    <row r="18" spans="1:3" ht="17.25" customHeight="1" x14ac:dyDescent="0.25">
      <c r="A18" s="56" t="s">
        <v>328</v>
      </c>
      <c r="B18" s="59" t="s">
        <v>329</v>
      </c>
      <c r="C18" s="47">
        <f>SUM(C19:C21)</f>
        <v>15964</v>
      </c>
    </row>
    <row r="19" spans="1:3" ht="15.75" customHeight="1" x14ac:dyDescent="0.25">
      <c r="A19" s="56" t="s">
        <v>330</v>
      </c>
      <c r="B19" s="59" t="s">
        <v>331</v>
      </c>
      <c r="C19" s="47">
        <v>12722</v>
      </c>
    </row>
    <row r="20" spans="1:3" ht="18" customHeight="1" x14ac:dyDescent="0.25">
      <c r="A20" s="56" t="s">
        <v>332</v>
      </c>
      <c r="B20" s="59" t="s">
        <v>333</v>
      </c>
      <c r="C20" s="47">
        <v>1322</v>
      </c>
    </row>
    <row r="21" spans="1:3" ht="34.5" customHeight="1" x14ac:dyDescent="0.25">
      <c r="A21" s="56" t="s">
        <v>334</v>
      </c>
      <c r="B21" s="59" t="s">
        <v>335</v>
      </c>
      <c r="C21" s="47">
        <v>1920</v>
      </c>
    </row>
    <row r="22" spans="1:3" ht="16.5" customHeight="1" x14ac:dyDescent="0.25">
      <c r="A22" s="56" t="s">
        <v>336</v>
      </c>
      <c r="B22" s="59" t="s">
        <v>337</v>
      </c>
      <c r="C22" s="47">
        <f>C23</f>
        <v>2800</v>
      </c>
    </row>
    <row r="23" spans="1:3" ht="33" customHeight="1" x14ac:dyDescent="0.25">
      <c r="A23" s="56" t="s">
        <v>338</v>
      </c>
      <c r="B23" s="59" t="s">
        <v>339</v>
      </c>
      <c r="C23" s="47">
        <v>2800</v>
      </c>
    </row>
    <row r="24" spans="1:3" ht="32.25" customHeight="1" x14ac:dyDescent="0.25">
      <c r="A24" s="56" t="s">
        <v>340</v>
      </c>
      <c r="B24" s="30" t="s">
        <v>341</v>
      </c>
      <c r="C24" s="47">
        <f>SUM(C25:C26)</f>
        <v>11809.9</v>
      </c>
    </row>
    <row r="25" spans="1:3" ht="81" customHeight="1" x14ac:dyDescent="0.25">
      <c r="A25" s="56" t="s">
        <v>342</v>
      </c>
      <c r="B25" s="59" t="s">
        <v>343</v>
      </c>
      <c r="C25" s="47">
        <v>8385</v>
      </c>
    </row>
    <row r="26" spans="1:3" ht="79.5" customHeight="1" x14ac:dyDescent="0.25">
      <c r="A26" s="56" t="s">
        <v>344</v>
      </c>
      <c r="B26" s="59" t="s">
        <v>345</v>
      </c>
      <c r="C26" s="47">
        <v>3424.9</v>
      </c>
    </row>
    <row r="27" spans="1:3" ht="17.25" customHeight="1" x14ac:dyDescent="0.25">
      <c r="A27" s="56" t="s">
        <v>346</v>
      </c>
      <c r="B27" s="30" t="s">
        <v>347</v>
      </c>
      <c r="C27" s="47">
        <f>SUM(C28:C28)</f>
        <v>526</v>
      </c>
    </row>
    <row r="28" spans="1:3" ht="18" customHeight="1" x14ac:dyDescent="0.25">
      <c r="A28" s="56" t="s">
        <v>348</v>
      </c>
      <c r="B28" s="59" t="s">
        <v>349</v>
      </c>
      <c r="C28" s="47">
        <v>526</v>
      </c>
    </row>
    <row r="29" spans="1:3" ht="32.25" customHeight="1" x14ac:dyDescent="0.25">
      <c r="A29" s="56" t="s">
        <v>350</v>
      </c>
      <c r="B29" s="59" t="s">
        <v>351</v>
      </c>
      <c r="C29" s="47">
        <f>C30+C31</f>
        <v>810</v>
      </c>
    </row>
    <row r="30" spans="1:3" ht="36" customHeight="1" x14ac:dyDescent="0.25">
      <c r="A30" s="56" t="s">
        <v>352</v>
      </c>
      <c r="B30" s="59" t="s">
        <v>353</v>
      </c>
      <c r="C30" s="47">
        <v>716</v>
      </c>
    </row>
    <row r="31" spans="1:3" ht="21" customHeight="1" x14ac:dyDescent="0.25">
      <c r="A31" s="56" t="s">
        <v>354</v>
      </c>
      <c r="B31" s="59" t="s">
        <v>355</v>
      </c>
      <c r="C31" s="47">
        <v>94</v>
      </c>
    </row>
    <row r="32" spans="1:3" ht="30.75" customHeight="1" x14ac:dyDescent="0.25">
      <c r="A32" s="56" t="s">
        <v>356</v>
      </c>
      <c r="B32" s="59" t="s">
        <v>357</v>
      </c>
      <c r="C32" s="47">
        <f>C33+C34</f>
        <v>1300</v>
      </c>
    </row>
    <row r="33" spans="1:3" ht="81.75" customHeight="1" x14ac:dyDescent="0.25">
      <c r="A33" s="56" t="s">
        <v>358</v>
      </c>
      <c r="B33" s="60" t="s">
        <v>359</v>
      </c>
      <c r="C33" s="47">
        <v>1000</v>
      </c>
    </row>
    <row r="34" spans="1:3" ht="33" customHeight="1" x14ac:dyDescent="0.25">
      <c r="A34" s="56" t="s">
        <v>360</v>
      </c>
      <c r="B34" s="59" t="s">
        <v>361</v>
      </c>
      <c r="C34" s="47">
        <v>300</v>
      </c>
    </row>
    <row r="35" spans="1:3" ht="17.25" customHeight="1" x14ac:dyDescent="0.25">
      <c r="A35" s="56" t="s">
        <v>362</v>
      </c>
      <c r="B35" s="30" t="s">
        <v>363</v>
      </c>
      <c r="C35" s="61">
        <f>C36+C37+C38+C39+C40+C41</f>
        <v>4200</v>
      </c>
    </row>
    <row r="36" spans="1:3" ht="31.5" customHeight="1" x14ac:dyDescent="0.25">
      <c r="A36" s="56" t="s">
        <v>364</v>
      </c>
      <c r="B36" s="54" t="s">
        <v>365</v>
      </c>
      <c r="C36" s="29">
        <v>25</v>
      </c>
    </row>
    <row r="37" spans="1:3" ht="47.25" customHeight="1" x14ac:dyDescent="0.25">
      <c r="A37" s="56" t="s">
        <v>366</v>
      </c>
      <c r="B37" s="54" t="s">
        <v>367</v>
      </c>
      <c r="C37" s="29">
        <v>45</v>
      </c>
    </row>
    <row r="38" spans="1:3" ht="47.25" customHeight="1" collapsed="1" x14ac:dyDescent="0.25">
      <c r="A38" s="56" t="s">
        <v>368</v>
      </c>
      <c r="B38" s="54" t="s">
        <v>369</v>
      </c>
      <c r="C38" s="29">
        <v>160</v>
      </c>
    </row>
    <row r="39" spans="1:3" ht="90.75" customHeight="1" x14ac:dyDescent="0.25">
      <c r="A39" s="56" t="s">
        <v>370</v>
      </c>
      <c r="B39" s="54" t="s">
        <v>371</v>
      </c>
      <c r="C39" s="29">
        <v>520</v>
      </c>
    </row>
    <row r="40" spans="1:3" ht="63.75" customHeight="1" x14ac:dyDescent="0.25">
      <c r="A40" s="56" t="s">
        <v>372</v>
      </c>
      <c r="B40" s="59" t="s">
        <v>373</v>
      </c>
      <c r="C40" s="61">
        <v>1350</v>
      </c>
    </row>
    <row r="41" spans="1:3" ht="31.5" customHeight="1" x14ac:dyDescent="0.25">
      <c r="A41" s="56" t="s">
        <v>374</v>
      </c>
      <c r="B41" s="54" t="s">
        <v>375</v>
      </c>
      <c r="C41" s="61">
        <v>2100</v>
      </c>
    </row>
    <row r="42" spans="1:3" ht="21.75" customHeight="1" x14ac:dyDescent="0.25">
      <c r="A42" s="56" t="s">
        <v>414</v>
      </c>
      <c r="B42" s="54" t="s">
        <v>417</v>
      </c>
      <c r="C42" s="61">
        <f>C43</f>
        <v>300</v>
      </c>
    </row>
    <row r="43" spans="1:3" ht="23.25" customHeight="1" x14ac:dyDescent="0.25">
      <c r="A43" s="56" t="s">
        <v>415</v>
      </c>
      <c r="B43" s="54" t="s">
        <v>416</v>
      </c>
      <c r="C43" s="61">
        <v>300</v>
      </c>
    </row>
    <row r="44" spans="1:3" s="40" customFormat="1" collapsed="1" x14ac:dyDescent="0.25">
      <c r="A44" s="62" t="s">
        <v>376</v>
      </c>
      <c r="B44" s="62" t="s">
        <v>377</v>
      </c>
      <c r="C44" s="31">
        <f>C45</f>
        <v>248024.46</v>
      </c>
    </row>
    <row r="45" spans="1:3" ht="31.5" x14ac:dyDescent="0.25">
      <c r="A45" s="63" t="s">
        <v>378</v>
      </c>
      <c r="B45" s="63" t="s">
        <v>379</v>
      </c>
      <c r="C45" s="29">
        <f>C48+C46</f>
        <v>248024.46</v>
      </c>
    </row>
    <row r="46" spans="1:3" ht="31.5" x14ac:dyDescent="0.25">
      <c r="A46" s="84" t="s">
        <v>418</v>
      </c>
      <c r="B46" s="63" t="s">
        <v>419</v>
      </c>
      <c r="C46" s="29">
        <f>C47</f>
        <v>2353</v>
      </c>
    </row>
    <row r="47" spans="1:3" x14ac:dyDescent="0.25">
      <c r="A47" s="84" t="s">
        <v>420</v>
      </c>
      <c r="B47" s="63" t="s">
        <v>421</v>
      </c>
      <c r="C47" s="29">
        <v>2353</v>
      </c>
    </row>
    <row r="48" spans="1:3" x14ac:dyDescent="0.25">
      <c r="A48" s="64" t="s">
        <v>380</v>
      </c>
      <c r="B48" s="65" t="s">
        <v>381</v>
      </c>
      <c r="C48" s="29">
        <f>C49+C51+C52+C50</f>
        <v>245671.46</v>
      </c>
    </row>
    <row r="49" spans="1:3" ht="30" customHeight="1" x14ac:dyDescent="0.25">
      <c r="A49" s="66" t="s">
        <v>382</v>
      </c>
      <c r="B49" s="63" t="s">
        <v>383</v>
      </c>
      <c r="C49" s="29">
        <v>1350</v>
      </c>
    </row>
    <row r="50" spans="1:3" ht="47.25" x14ac:dyDescent="0.25">
      <c r="A50" s="66" t="s">
        <v>384</v>
      </c>
      <c r="B50" s="63" t="s">
        <v>385</v>
      </c>
      <c r="C50" s="29">
        <v>1160</v>
      </c>
    </row>
    <row r="51" spans="1:3" ht="33" customHeight="1" x14ac:dyDescent="0.25">
      <c r="A51" s="66" t="s">
        <v>386</v>
      </c>
      <c r="B51" s="63" t="s">
        <v>387</v>
      </c>
      <c r="C51" s="29">
        <f>13588+1003.4+173631+538+651+3266+45156+2750+287.56+84.5</f>
        <v>240955.46</v>
      </c>
    </row>
    <row r="52" spans="1:3" ht="80.25" customHeight="1" x14ac:dyDescent="0.25">
      <c r="A52" s="66" t="s">
        <v>388</v>
      </c>
      <c r="B52" s="67" t="s">
        <v>389</v>
      </c>
      <c r="C52" s="29">
        <v>2206</v>
      </c>
    </row>
    <row r="53" spans="1:3" ht="21" customHeight="1" x14ac:dyDescent="0.25">
      <c r="A53" s="68"/>
      <c r="B53" s="69" t="s">
        <v>210</v>
      </c>
      <c r="C53" s="70">
        <f>C13+C44</f>
        <v>460045.36</v>
      </c>
    </row>
    <row r="54" spans="1:3" ht="46.5" customHeight="1" x14ac:dyDescent="0.25">
      <c r="A54" s="71"/>
      <c r="B54" s="72"/>
      <c r="C54" s="73"/>
    </row>
    <row r="55" spans="1:3" ht="46.5" customHeight="1" x14ac:dyDescent="0.25">
      <c r="A55" s="71"/>
      <c r="B55" s="72"/>
      <c r="C55" s="73"/>
    </row>
  </sheetData>
  <mergeCells count="5">
    <mergeCell ref="B5:C5"/>
    <mergeCell ref="B6:C6"/>
    <mergeCell ref="B7:C7"/>
    <mergeCell ref="A9:C9"/>
    <mergeCell ref="A10:C10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view="pageBreakPreview" zoomScaleNormal="100" zoomScaleSheetLayoutView="100" workbookViewId="0">
      <selection activeCell="A19" sqref="A19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23" t="s">
        <v>517</v>
      </c>
      <c r="G1" s="124"/>
    </row>
    <row r="2" spans="1:8" ht="15.75" customHeight="1" x14ac:dyDescent="0.25">
      <c r="F2" s="123" t="s">
        <v>515</v>
      </c>
      <c r="G2" s="121"/>
      <c r="H2" s="121"/>
    </row>
    <row r="3" spans="1:8" ht="15.75" customHeight="1" x14ac:dyDescent="0.25">
      <c r="F3" s="123" t="s">
        <v>514</v>
      </c>
      <c r="G3" s="121"/>
      <c r="H3" s="121"/>
    </row>
    <row r="5" spans="1:8" s="1" customFormat="1" ht="17.25" customHeight="1" x14ac:dyDescent="0.25">
      <c r="B5" s="2"/>
      <c r="D5" s="36"/>
      <c r="E5" s="36"/>
      <c r="F5" s="123" t="s">
        <v>425</v>
      </c>
    </row>
    <row r="6" spans="1:8" s="1" customFormat="1" ht="13.5" customHeight="1" x14ac:dyDescent="0.25">
      <c r="E6" s="126"/>
      <c r="F6" s="123" t="s">
        <v>510</v>
      </c>
    </row>
    <row r="7" spans="1:8" s="1" customFormat="1" ht="15" customHeight="1" x14ac:dyDescent="0.25">
      <c r="B7" s="3"/>
      <c r="E7" s="126"/>
      <c r="F7" s="123" t="s">
        <v>511</v>
      </c>
    </row>
    <row r="8" spans="1:8" s="1" customFormat="1" ht="15" customHeight="1" x14ac:dyDescent="0.25">
      <c r="B8" s="3"/>
      <c r="C8" s="4"/>
      <c r="D8" s="121"/>
      <c r="F8" s="123" t="s">
        <v>512</v>
      </c>
    </row>
    <row r="9" spans="1:8" s="1" customFormat="1" ht="17.25" customHeight="1" x14ac:dyDescent="0.25">
      <c r="B9" s="3"/>
      <c r="C9" s="5"/>
      <c r="D9" s="5"/>
      <c r="E9" s="6"/>
      <c r="F9" s="22"/>
    </row>
    <row r="10" spans="1:8" s="1" customFormat="1" ht="16.5" customHeight="1" x14ac:dyDescent="0.25">
      <c r="A10" s="136" t="s">
        <v>0</v>
      </c>
      <c r="B10" s="137"/>
      <c r="C10" s="137"/>
      <c r="D10" s="137"/>
      <c r="E10" s="137"/>
      <c r="F10" s="22"/>
    </row>
    <row r="11" spans="1:8" s="1" customFormat="1" ht="33" customHeight="1" x14ac:dyDescent="0.25">
      <c r="A11" s="138" t="s">
        <v>301</v>
      </c>
      <c r="B11" s="138"/>
      <c r="C11" s="138"/>
      <c r="D11" s="138"/>
      <c r="E11" s="138"/>
      <c r="F11" s="22"/>
    </row>
    <row r="12" spans="1:8" s="1" customFormat="1" ht="15" customHeight="1" x14ac:dyDescent="0.25">
      <c r="A12" s="7"/>
      <c r="B12" s="7"/>
      <c r="C12" s="7"/>
      <c r="D12" s="7"/>
      <c r="E12" s="7"/>
      <c r="F12" s="117" t="s">
        <v>508</v>
      </c>
    </row>
    <row r="13" spans="1:8" ht="31.5" x14ac:dyDescent="0.25">
      <c r="A13" s="8" t="s">
        <v>1</v>
      </c>
      <c r="B13" s="8" t="s">
        <v>2</v>
      </c>
      <c r="C13" s="8" t="s">
        <v>3</v>
      </c>
      <c r="D13" s="8" t="s">
        <v>4</v>
      </c>
      <c r="E13" s="8" t="s">
        <v>5</v>
      </c>
      <c r="F13" s="23" t="s">
        <v>192</v>
      </c>
    </row>
    <row r="14" spans="1:8" s="12" customFormat="1" ht="33.75" customHeight="1" x14ac:dyDescent="0.25">
      <c r="A14" s="10" t="s">
        <v>6</v>
      </c>
      <c r="B14" s="11" t="s">
        <v>7</v>
      </c>
      <c r="C14" s="11" t="s">
        <v>8</v>
      </c>
      <c r="D14" s="11" t="s">
        <v>211</v>
      </c>
      <c r="E14" s="11" t="s">
        <v>9</v>
      </c>
      <c r="F14" s="28">
        <f>F15+F40+F34</f>
        <v>20055.2</v>
      </c>
    </row>
    <row r="15" spans="1:8" ht="16.5" customHeight="1" outlineLevel="1" x14ac:dyDescent="0.25">
      <c r="A15" s="13" t="s">
        <v>10</v>
      </c>
      <c r="B15" s="14" t="s">
        <v>7</v>
      </c>
      <c r="C15" s="14" t="s">
        <v>11</v>
      </c>
      <c r="D15" s="14" t="s">
        <v>211</v>
      </c>
      <c r="E15" s="14" t="s">
        <v>9</v>
      </c>
      <c r="F15" s="26">
        <f>F16+F25</f>
        <v>4807.2</v>
      </c>
    </row>
    <row r="16" spans="1:8" ht="33" customHeight="1" outlineLevel="2" x14ac:dyDescent="0.25">
      <c r="A16" s="13" t="s">
        <v>12</v>
      </c>
      <c r="B16" s="14" t="s">
        <v>7</v>
      </c>
      <c r="C16" s="14" t="s">
        <v>13</v>
      </c>
      <c r="D16" s="14" t="s">
        <v>211</v>
      </c>
      <c r="E16" s="14" t="s">
        <v>9</v>
      </c>
      <c r="F16" s="26">
        <f t="shared" ref="F16:F17" si="0">F17</f>
        <v>4388.2</v>
      </c>
    </row>
    <row r="17" spans="1:6" ht="31.5" outlineLevel="4" x14ac:dyDescent="0.25">
      <c r="A17" s="13" t="s">
        <v>231</v>
      </c>
      <c r="B17" s="14" t="s">
        <v>7</v>
      </c>
      <c r="C17" s="14" t="s">
        <v>13</v>
      </c>
      <c r="D17" s="14" t="s">
        <v>212</v>
      </c>
      <c r="E17" s="14" t="s">
        <v>9</v>
      </c>
      <c r="F17" s="26">
        <f t="shared" si="0"/>
        <v>4388.2</v>
      </c>
    </row>
    <row r="18" spans="1:6" ht="32.25" customHeight="1" outlineLevel="5" x14ac:dyDescent="0.25">
      <c r="A18" s="13" t="s">
        <v>15</v>
      </c>
      <c r="B18" s="14" t="s">
        <v>7</v>
      </c>
      <c r="C18" s="14" t="s">
        <v>13</v>
      </c>
      <c r="D18" s="14" t="s">
        <v>213</v>
      </c>
      <c r="E18" s="14" t="s">
        <v>9</v>
      </c>
      <c r="F18" s="26">
        <f>F19+F21+F23</f>
        <v>4388.2</v>
      </c>
    </row>
    <row r="19" spans="1:6" ht="64.5" customHeight="1" outlineLevel="6" x14ac:dyDescent="0.25">
      <c r="A19" s="13" t="s">
        <v>16</v>
      </c>
      <c r="B19" s="14" t="s">
        <v>7</v>
      </c>
      <c r="C19" s="14" t="s">
        <v>13</v>
      </c>
      <c r="D19" s="14" t="s">
        <v>213</v>
      </c>
      <c r="E19" s="14" t="s">
        <v>17</v>
      </c>
      <c r="F19" s="26">
        <f>F20</f>
        <v>4223.8</v>
      </c>
    </row>
    <row r="20" spans="1:6" ht="31.5" customHeight="1" outlineLevel="7" x14ac:dyDescent="0.25">
      <c r="A20" s="13" t="s">
        <v>18</v>
      </c>
      <c r="B20" s="14" t="s">
        <v>7</v>
      </c>
      <c r="C20" s="14" t="s">
        <v>13</v>
      </c>
      <c r="D20" s="14" t="s">
        <v>213</v>
      </c>
      <c r="E20" s="14" t="s">
        <v>19</v>
      </c>
      <c r="F20" s="23">
        <v>4223.8</v>
      </c>
    </row>
    <row r="21" spans="1:6" ht="33" customHeight="1" outlineLevel="6" x14ac:dyDescent="0.25">
      <c r="A21" s="13" t="s">
        <v>20</v>
      </c>
      <c r="B21" s="14" t="s">
        <v>7</v>
      </c>
      <c r="C21" s="14" t="s">
        <v>13</v>
      </c>
      <c r="D21" s="14" t="s">
        <v>213</v>
      </c>
      <c r="E21" s="14" t="s">
        <v>21</v>
      </c>
      <c r="F21" s="26">
        <f>F22</f>
        <v>162.4</v>
      </c>
    </row>
    <row r="22" spans="1:6" ht="31.5" outlineLevel="7" x14ac:dyDescent="0.25">
      <c r="A22" s="13" t="s">
        <v>22</v>
      </c>
      <c r="B22" s="14" t="s">
        <v>7</v>
      </c>
      <c r="C22" s="14" t="s">
        <v>13</v>
      </c>
      <c r="D22" s="14" t="s">
        <v>213</v>
      </c>
      <c r="E22" s="14" t="s">
        <v>23</v>
      </c>
      <c r="F22" s="24">
        <v>162.4</v>
      </c>
    </row>
    <row r="23" spans="1:6" outlineLevel="6" x14ac:dyDescent="0.25">
      <c r="A23" s="13" t="s">
        <v>24</v>
      </c>
      <c r="B23" s="14" t="s">
        <v>7</v>
      </c>
      <c r="C23" s="14" t="s">
        <v>13</v>
      </c>
      <c r="D23" s="14" t="s">
        <v>213</v>
      </c>
      <c r="E23" s="14" t="s">
        <v>25</v>
      </c>
      <c r="F23" s="26">
        <f>F24</f>
        <v>2</v>
      </c>
    </row>
    <row r="24" spans="1:6" outlineLevel="7" x14ac:dyDescent="0.25">
      <c r="A24" s="13" t="s">
        <v>26</v>
      </c>
      <c r="B24" s="14" t="s">
        <v>7</v>
      </c>
      <c r="C24" s="14" t="s">
        <v>13</v>
      </c>
      <c r="D24" s="14" t="s">
        <v>213</v>
      </c>
      <c r="E24" s="14" t="s">
        <v>27</v>
      </c>
      <c r="F24" s="24">
        <v>2</v>
      </c>
    </row>
    <row r="25" spans="1:6" outlineLevel="2" x14ac:dyDescent="0.25">
      <c r="A25" s="13" t="s">
        <v>28</v>
      </c>
      <c r="B25" s="14" t="s">
        <v>7</v>
      </c>
      <c r="C25" s="14" t="s">
        <v>29</v>
      </c>
      <c r="D25" s="14" t="s">
        <v>211</v>
      </c>
      <c r="E25" s="14" t="s">
        <v>9</v>
      </c>
      <c r="F25" s="26">
        <f t="shared" ref="F25:F26" si="1">F26</f>
        <v>419</v>
      </c>
    </row>
    <row r="26" spans="1:6" ht="32.25" customHeight="1" outlineLevel="3" x14ac:dyDescent="0.25">
      <c r="A26" s="13" t="s">
        <v>30</v>
      </c>
      <c r="B26" s="14" t="s">
        <v>7</v>
      </c>
      <c r="C26" s="14" t="s">
        <v>29</v>
      </c>
      <c r="D26" s="14" t="s">
        <v>214</v>
      </c>
      <c r="E26" s="14" t="s">
        <v>9</v>
      </c>
      <c r="F26" s="26">
        <f t="shared" si="1"/>
        <v>419</v>
      </c>
    </row>
    <row r="27" spans="1:6" ht="31.5" outlineLevel="4" x14ac:dyDescent="0.25">
      <c r="A27" s="13" t="s">
        <v>32</v>
      </c>
      <c r="B27" s="14" t="s">
        <v>7</v>
      </c>
      <c r="C27" s="14" t="s">
        <v>29</v>
      </c>
      <c r="D27" s="14" t="s">
        <v>215</v>
      </c>
      <c r="E27" s="14" t="s">
        <v>9</v>
      </c>
      <c r="F27" s="26">
        <f>F28+F31</f>
        <v>419</v>
      </c>
    </row>
    <row r="28" spans="1:6" ht="33" customHeight="1" outlineLevel="5" x14ac:dyDescent="0.25">
      <c r="A28" s="13" t="s">
        <v>33</v>
      </c>
      <c r="B28" s="14" t="s">
        <v>7</v>
      </c>
      <c r="C28" s="14" t="s">
        <v>29</v>
      </c>
      <c r="D28" s="14" t="s">
        <v>216</v>
      </c>
      <c r="E28" s="14" t="s">
        <v>9</v>
      </c>
      <c r="F28" s="26">
        <f t="shared" ref="F28:F29" si="2">F29</f>
        <v>395</v>
      </c>
    </row>
    <row r="29" spans="1:6" ht="35.25" customHeight="1" outlineLevel="6" x14ac:dyDescent="0.25">
      <c r="A29" s="13" t="s">
        <v>20</v>
      </c>
      <c r="B29" s="14" t="s">
        <v>7</v>
      </c>
      <c r="C29" s="14" t="s">
        <v>29</v>
      </c>
      <c r="D29" s="14" t="s">
        <v>216</v>
      </c>
      <c r="E29" s="14" t="s">
        <v>21</v>
      </c>
      <c r="F29" s="26">
        <f t="shared" si="2"/>
        <v>395</v>
      </c>
    </row>
    <row r="30" spans="1:6" ht="31.5" outlineLevel="7" x14ac:dyDescent="0.25">
      <c r="A30" s="13" t="s">
        <v>22</v>
      </c>
      <c r="B30" s="14" t="s">
        <v>7</v>
      </c>
      <c r="C30" s="14" t="s">
        <v>29</v>
      </c>
      <c r="D30" s="14" t="s">
        <v>216</v>
      </c>
      <c r="E30" s="14" t="s">
        <v>23</v>
      </c>
      <c r="F30" s="24">
        <v>395</v>
      </c>
    </row>
    <row r="31" spans="1:6" outlineLevel="5" x14ac:dyDescent="0.25">
      <c r="A31" s="13" t="s">
        <v>34</v>
      </c>
      <c r="B31" s="14" t="s">
        <v>7</v>
      </c>
      <c r="C31" s="14" t="s">
        <v>29</v>
      </c>
      <c r="D31" s="14" t="s">
        <v>217</v>
      </c>
      <c r="E31" s="14" t="s">
        <v>9</v>
      </c>
      <c r="F31" s="26">
        <f t="shared" ref="F31:F32" si="3">F32</f>
        <v>24</v>
      </c>
    </row>
    <row r="32" spans="1:6" ht="33" customHeight="1" outlineLevel="6" x14ac:dyDescent="0.25">
      <c r="A32" s="13" t="s">
        <v>20</v>
      </c>
      <c r="B32" s="14" t="s">
        <v>7</v>
      </c>
      <c r="C32" s="14" t="s">
        <v>29</v>
      </c>
      <c r="D32" s="14" t="s">
        <v>217</v>
      </c>
      <c r="E32" s="14" t="s">
        <v>21</v>
      </c>
      <c r="F32" s="26">
        <f t="shared" si="3"/>
        <v>24</v>
      </c>
    </row>
    <row r="33" spans="1:6" ht="31.5" outlineLevel="7" x14ac:dyDescent="0.25">
      <c r="A33" s="13" t="s">
        <v>22</v>
      </c>
      <c r="B33" s="14" t="s">
        <v>7</v>
      </c>
      <c r="C33" s="14" t="s">
        <v>29</v>
      </c>
      <c r="D33" s="14" t="s">
        <v>217</v>
      </c>
      <c r="E33" s="14" t="s">
        <v>23</v>
      </c>
      <c r="F33" s="24">
        <v>24</v>
      </c>
    </row>
    <row r="34" spans="1:6" outlineLevel="7" x14ac:dyDescent="0.25">
      <c r="A34" s="13" t="s">
        <v>201</v>
      </c>
      <c r="B34" s="14" t="s">
        <v>7</v>
      </c>
      <c r="C34" s="14" t="s">
        <v>35</v>
      </c>
      <c r="D34" s="14" t="s">
        <v>211</v>
      </c>
      <c r="E34" s="14" t="s">
        <v>9</v>
      </c>
      <c r="F34" s="26">
        <f t="shared" ref="F34:F38" si="4">F35</f>
        <v>1160</v>
      </c>
    </row>
    <row r="35" spans="1:6" outlineLevel="7" x14ac:dyDescent="0.25">
      <c r="A35" s="13" t="s">
        <v>202</v>
      </c>
      <c r="B35" s="14" t="s">
        <v>7</v>
      </c>
      <c r="C35" s="14" t="s">
        <v>203</v>
      </c>
      <c r="D35" s="14" t="s">
        <v>211</v>
      </c>
      <c r="E35" s="14" t="s">
        <v>9</v>
      </c>
      <c r="F35" s="26">
        <f t="shared" si="4"/>
        <v>1160</v>
      </c>
    </row>
    <row r="36" spans="1:6" ht="31.5" outlineLevel="7" x14ac:dyDescent="0.25">
      <c r="A36" s="13" t="s">
        <v>231</v>
      </c>
      <c r="B36" s="14" t="s">
        <v>7</v>
      </c>
      <c r="C36" s="14" t="s">
        <v>203</v>
      </c>
      <c r="D36" s="14" t="s">
        <v>212</v>
      </c>
      <c r="E36" s="14" t="s">
        <v>9</v>
      </c>
      <c r="F36" s="26">
        <f>F37</f>
        <v>1160</v>
      </c>
    </row>
    <row r="37" spans="1:6" ht="63.75" customHeight="1" outlineLevel="7" x14ac:dyDescent="0.25">
      <c r="A37" s="33" t="s">
        <v>232</v>
      </c>
      <c r="B37" s="14" t="s">
        <v>7</v>
      </c>
      <c r="C37" s="14" t="s">
        <v>203</v>
      </c>
      <c r="D37" s="107">
        <v>9909151180</v>
      </c>
      <c r="E37" s="14" t="s">
        <v>9</v>
      </c>
      <c r="F37" s="26">
        <f t="shared" si="4"/>
        <v>1160</v>
      </c>
    </row>
    <row r="38" spans="1:6" outlineLevel="7" x14ac:dyDescent="0.25">
      <c r="A38" s="13" t="s">
        <v>36</v>
      </c>
      <c r="B38" s="14" t="s">
        <v>7</v>
      </c>
      <c r="C38" s="14" t="s">
        <v>203</v>
      </c>
      <c r="D38" s="108">
        <v>9909151180</v>
      </c>
      <c r="E38" s="14" t="s">
        <v>37</v>
      </c>
      <c r="F38" s="26">
        <f t="shared" si="4"/>
        <v>1160</v>
      </c>
    </row>
    <row r="39" spans="1:6" outlineLevel="7" x14ac:dyDescent="0.25">
      <c r="A39" s="13" t="s">
        <v>204</v>
      </c>
      <c r="B39" s="14" t="s">
        <v>7</v>
      </c>
      <c r="C39" s="14" t="s">
        <v>203</v>
      </c>
      <c r="D39" s="108">
        <v>9909151180</v>
      </c>
      <c r="E39" s="14" t="s">
        <v>205</v>
      </c>
      <c r="F39" s="24">
        <v>1160</v>
      </c>
    </row>
    <row r="40" spans="1:6" ht="47.25" outlineLevel="1" x14ac:dyDescent="0.25">
      <c r="A40" s="13" t="s">
        <v>38</v>
      </c>
      <c r="B40" s="14" t="s">
        <v>7</v>
      </c>
      <c r="C40" s="14" t="s">
        <v>39</v>
      </c>
      <c r="D40" s="14" t="s">
        <v>211</v>
      </c>
      <c r="E40" s="14" t="s">
        <v>9</v>
      </c>
      <c r="F40" s="26">
        <f t="shared" ref="F40:F41" si="5">F41</f>
        <v>14088</v>
      </c>
    </row>
    <row r="41" spans="1:6" ht="30.75" customHeight="1" outlineLevel="2" x14ac:dyDescent="0.25">
      <c r="A41" s="13" t="s">
        <v>40</v>
      </c>
      <c r="B41" s="14" t="s">
        <v>7</v>
      </c>
      <c r="C41" s="14" t="s">
        <v>41</v>
      </c>
      <c r="D41" s="14" t="s">
        <v>211</v>
      </c>
      <c r="E41" s="14" t="s">
        <v>9</v>
      </c>
      <c r="F41" s="26">
        <f t="shared" si="5"/>
        <v>14088</v>
      </c>
    </row>
    <row r="42" spans="1:6" ht="31.5" outlineLevel="3" x14ac:dyDescent="0.25">
      <c r="A42" s="13" t="s">
        <v>42</v>
      </c>
      <c r="B42" s="14" t="s">
        <v>7</v>
      </c>
      <c r="C42" s="14" t="s">
        <v>41</v>
      </c>
      <c r="D42" s="14" t="s">
        <v>218</v>
      </c>
      <c r="E42" s="14" t="s">
        <v>9</v>
      </c>
      <c r="F42" s="26">
        <f>F43+F46</f>
        <v>14088</v>
      </c>
    </row>
    <row r="43" spans="1:6" ht="33" customHeight="1" outlineLevel="5" x14ac:dyDescent="0.25">
      <c r="A43" s="13" t="s">
        <v>44</v>
      </c>
      <c r="B43" s="14" t="s">
        <v>7</v>
      </c>
      <c r="C43" s="14" t="s">
        <v>41</v>
      </c>
      <c r="D43" s="109" t="s">
        <v>219</v>
      </c>
      <c r="E43" s="14" t="s">
        <v>9</v>
      </c>
      <c r="F43" s="26">
        <f t="shared" ref="F43:F44" si="6">F44</f>
        <v>500</v>
      </c>
    </row>
    <row r="44" spans="1:6" outlineLevel="6" x14ac:dyDescent="0.25">
      <c r="A44" s="13" t="s">
        <v>36</v>
      </c>
      <c r="B44" s="14" t="s">
        <v>7</v>
      </c>
      <c r="C44" s="14" t="s">
        <v>41</v>
      </c>
      <c r="D44" s="109" t="s">
        <v>219</v>
      </c>
      <c r="E44" s="14" t="s">
        <v>37</v>
      </c>
      <c r="F44" s="26">
        <f t="shared" si="6"/>
        <v>500</v>
      </c>
    </row>
    <row r="45" spans="1:6" outlineLevel="7" x14ac:dyDescent="0.25">
      <c r="A45" s="13" t="s">
        <v>45</v>
      </c>
      <c r="B45" s="14" t="s">
        <v>7</v>
      </c>
      <c r="C45" s="14" t="s">
        <v>41</v>
      </c>
      <c r="D45" s="109" t="s">
        <v>219</v>
      </c>
      <c r="E45" s="14" t="s">
        <v>46</v>
      </c>
      <c r="F45" s="24">
        <v>500</v>
      </c>
    </row>
    <row r="46" spans="1:6" ht="31.5" outlineLevel="5" x14ac:dyDescent="0.25">
      <c r="A46" s="13" t="s">
        <v>47</v>
      </c>
      <c r="B46" s="14" t="s">
        <v>7</v>
      </c>
      <c r="C46" s="14" t="s">
        <v>41</v>
      </c>
      <c r="D46" s="14" t="s">
        <v>220</v>
      </c>
      <c r="E46" s="14" t="s">
        <v>9</v>
      </c>
      <c r="F46" s="26">
        <f t="shared" ref="F46:F47" si="7">F47</f>
        <v>13588</v>
      </c>
    </row>
    <row r="47" spans="1:6" outlineLevel="6" x14ac:dyDescent="0.25">
      <c r="A47" s="13" t="s">
        <v>36</v>
      </c>
      <c r="B47" s="14" t="s">
        <v>7</v>
      </c>
      <c r="C47" s="14" t="s">
        <v>41</v>
      </c>
      <c r="D47" s="14" t="s">
        <v>220</v>
      </c>
      <c r="E47" s="14" t="s">
        <v>37</v>
      </c>
      <c r="F47" s="26">
        <f t="shared" si="7"/>
        <v>13588</v>
      </c>
    </row>
    <row r="48" spans="1:6" outlineLevel="7" x14ac:dyDescent="0.25">
      <c r="A48" s="13" t="s">
        <v>45</v>
      </c>
      <c r="B48" s="14" t="s">
        <v>7</v>
      </c>
      <c r="C48" s="14" t="s">
        <v>41</v>
      </c>
      <c r="D48" s="14" t="s">
        <v>220</v>
      </c>
      <c r="E48" s="14" t="s">
        <v>46</v>
      </c>
      <c r="F48" s="24">
        <v>13588</v>
      </c>
    </row>
    <row r="49" spans="1:6" s="12" customFormat="1" ht="31.5" x14ac:dyDescent="0.25">
      <c r="A49" s="10" t="s">
        <v>48</v>
      </c>
      <c r="B49" s="11" t="s">
        <v>49</v>
      </c>
      <c r="C49" s="11" t="s">
        <v>8</v>
      </c>
      <c r="D49" s="11" t="s">
        <v>211</v>
      </c>
      <c r="E49" s="11" t="s">
        <v>9</v>
      </c>
      <c r="F49" s="28">
        <f>F50+F137+F173+F194+F203+F209+F223+F238+F143</f>
        <v>105740.56</v>
      </c>
    </row>
    <row r="50" spans="1:6" outlineLevel="1" x14ac:dyDescent="0.25">
      <c r="A50" s="13" t="s">
        <v>10</v>
      </c>
      <c r="B50" s="14" t="s">
        <v>49</v>
      </c>
      <c r="C50" s="14" t="s">
        <v>11</v>
      </c>
      <c r="D50" s="14" t="s">
        <v>211</v>
      </c>
      <c r="E50" s="14" t="s">
        <v>9</v>
      </c>
      <c r="F50" s="26">
        <f>F51+F56+F68+F78+F73+F63</f>
        <v>51166.69</v>
      </c>
    </row>
    <row r="51" spans="1:6" ht="31.5" outlineLevel="2" x14ac:dyDescent="0.25">
      <c r="A51" s="13" t="s">
        <v>50</v>
      </c>
      <c r="B51" s="14" t="s">
        <v>49</v>
      </c>
      <c r="C51" s="14" t="s">
        <v>51</v>
      </c>
      <c r="D51" s="14" t="s">
        <v>211</v>
      </c>
      <c r="E51" s="14" t="s">
        <v>9</v>
      </c>
      <c r="F51" s="26">
        <f t="shared" ref="F51:F54" si="8">F52</f>
        <v>1740</v>
      </c>
    </row>
    <row r="52" spans="1:6" ht="31.5" outlineLevel="3" x14ac:dyDescent="0.25">
      <c r="A52" s="13" t="s">
        <v>231</v>
      </c>
      <c r="B52" s="14" t="s">
        <v>49</v>
      </c>
      <c r="C52" s="14" t="s">
        <v>51</v>
      </c>
      <c r="D52" s="14" t="s">
        <v>212</v>
      </c>
      <c r="E52" s="14" t="s">
        <v>9</v>
      </c>
      <c r="F52" s="26">
        <f t="shared" si="8"/>
        <v>1740</v>
      </c>
    </row>
    <row r="53" spans="1:6" outlineLevel="5" x14ac:dyDescent="0.25">
      <c r="A53" s="13" t="s">
        <v>52</v>
      </c>
      <c r="B53" s="14" t="s">
        <v>49</v>
      </c>
      <c r="C53" s="14" t="s">
        <v>51</v>
      </c>
      <c r="D53" s="14" t="s">
        <v>221</v>
      </c>
      <c r="E53" s="14" t="s">
        <v>9</v>
      </c>
      <c r="F53" s="26">
        <f t="shared" si="8"/>
        <v>1740</v>
      </c>
    </row>
    <row r="54" spans="1:6" ht="62.25" customHeight="1" outlineLevel="6" x14ac:dyDescent="0.25">
      <c r="A54" s="13" t="s">
        <v>16</v>
      </c>
      <c r="B54" s="14" t="s">
        <v>49</v>
      </c>
      <c r="C54" s="14" t="s">
        <v>51</v>
      </c>
      <c r="D54" s="14" t="s">
        <v>221</v>
      </c>
      <c r="E54" s="14" t="s">
        <v>17</v>
      </c>
      <c r="F54" s="26">
        <f t="shared" si="8"/>
        <v>1740</v>
      </c>
    </row>
    <row r="55" spans="1:6" ht="20.25" customHeight="1" outlineLevel="7" x14ac:dyDescent="0.25">
      <c r="A55" s="13" t="s">
        <v>18</v>
      </c>
      <c r="B55" s="14" t="s">
        <v>49</v>
      </c>
      <c r="C55" s="14" t="s">
        <v>51</v>
      </c>
      <c r="D55" s="14" t="s">
        <v>221</v>
      </c>
      <c r="E55" s="14" t="s">
        <v>19</v>
      </c>
      <c r="F55" s="24">
        <v>1740</v>
      </c>
    </row>
    <row r="56" spans="1:6" ht="47.25" outlineLevel="2" x14ac:dyDescent="0.25">
      <c r="A56" s="13" t="s">
        <v>53</v>
      </c>
      <c r="B56" s="14" t="s">
        <v>49</v>
      </c>
      <c r="C56" s="14" t="s">
        <v>54</v>
      </c>
      <c r="D56" s="14" t="s">
        <v>211</v>
      </c>
      <c r="E56" s="14" t="s">
        <v>9</v>
      </c>
      <c r="F56" s="26">
        <f t="shared" ref="F56:F57" si="9">F57</f>
        <v>10734.96</v>
      </c>
    </row>
    <row r="57" spans="1:6" ht="31.5" outlineLevel="3" x14ac:dyDescent="0.25">
      <c r="A57" s="13" t="s">
        <v>231</v>
      </c>
      <c r="B57" s="14" t="s">
        <v>49</v>
      </c>
      <c r="C57" s="14" t="s">
        <v>54</v>
      </c>
      <c r="D57" s="14" t="s">
        <v>212</v>
      </c>
      <c r="E57" s="14" t="s">
        <v>9</v>
      </c>
      <c r="F57" s="26">
        <f t="shared" si="9"/>
        <v>10734.96</v>
      </c>
    </row>
    <row r="58" spans="1:6" ht="33" customHeight="1" outlineLevel="5" x14ac:dyDescent="0.25">
      <c r="A58" s="13" t="s">
        <v>15</v>
      </c>
      <c r="B58" s="14" t="s">
        <v>49</v>
      </c>
      <c r="C58" s="14" t="s">
        <v>54</v>
      </c>
      <c r="D58" s="14" t="s">
        <v>213</v>
      </c>
      <c r="E58" s="14" t="s">
        <v>9</v>
      </c>
      <c r="F58" s="26">
        <f>F59+F61</f>
        <v>10734.96</v>
      </c>
    </row>
    <row r="59" spans="1:6" ht="64.5" customHeight="1" outlineLevel="6" x14ac:dyDescent="0.25">
      <c r="A59" s="13" t="s">
        <v>16</v>
      </c>
      <c r="B59" s="14" t="s">
        <v>49</v>
      </c>
      <c r="C59" s="14" t="s">
        <v>54</v>
      </c>
      <c r="D59" s="14" t="s">
        <v>213</v>
      </c>
      <c r="E59" s="14" t="s">
        <v>17</v>
      </c>
      <c r="F59" s="26">
        <f>F60</f>
        <v>10720.96</v>
      </c>
    </row>
    <row r="60" spans="1:6" ht="36" customHeight="1" outlineLevel="7" x14ac:dyDescent="0.25">
      <c r="A60" s="13" t="s">
        <v>18</v>
      </c>
      <c r="B60" s="14" t="s">
        <v>49</v>
      </c>
      <c r="C60" s="14" t="s">
        <v>54</v>
      </c>
      <c r="D60" s="14" t="s">
        <v>213</v>
      </c>
      <c r="E60" s="14" t="s">
        <v>19</v>
      </c>
      <c r="F60" s="24">
        <v>10720.96</v>
      </c>
    </row>
    <row r="61" spans="1:6" ht="36" customHeight="1" outlineLevel="6" x14ac:dyDescent="0.25">
      <c r="A61" s="13" t="s">
        <v>20</v>
      </c>
      <c r="B61" s="14" t="s">
        <v>49</v>
      </c>
      <c r="C61" s="14" t="s">
        <v>54</v>
      </c>
      <c r="D61" s="14" t="s">
        <v>213</v>
      </c>
      <c r="E61" s="14" t="s">
        <v>21</v>
      </c>
      <c r="F61" s="26">
        <f>F62</f>
        <v>14</v>
      </c>
    </row>
    <row r="62" spans="1:6" ht="31.5" outlineLevel="7" x14ac:dyDescent="0.25">
      <c r="A62" s="13" t="s">
        <v>22</v>
      </c>
      <c r="B62" s="14" t="s">
        <v>49</v>
      </c>
      <c r="C62" s="14" t="s">
        <v>54</v>
      </c>
      <c r="D62" s="14" t="s">
        <v>213</v>
      </c>
      <c r="E62" s="14" t="s">
        <v>23</v>
      </c>
      <c r="F62" s="24">
        <v>14</v>
      </c>
    </row>
    <row r="63" spans="1:6" outlineLevel="7" x14ac:dyDescent="0.25">
      <c r="A63" s="13" t="s">
        <v>206</v>
      </c>
      <c r="B63" s="14" t="s">
        <v>49</v>
      </c>
      <c r="C63" s="14" t="s">
        <v>207</v>
      </c>
      <c r="D63" s="14" t="s">
        <v>211</v>
      </c>
      <c r="E63" s="14" t="s">
        <v>9</v>
      </c>
      <c r="F63" s="26">
        <f t="shared" ref="F63:F66" si="10">F64</f>
        <v>84.5</v>
      </c>
    </row>
    <row r="64" spans="1:6" ht="31.5" outlineLevel="7" x14ac:dyDescent="0.25">
      <c r="A64" s="13" t="s">
        <v>231</v>
      </c>
      <c r="B64" s="14" t="s">
        <v>49</v>
      </c>
      <c r="C64" s="14" t="s">
        <v>207</v>
      </c>
      <c r="D64" s="14" t="s">
        <v>212</v>
      </c>
      <c r="E64" s="14" t="s">
        <v>9</v>
      </c>
      <c r="F64" s="26">
        <f>F65</f>
        <v>84.5</v>
      </c>
    </row>
    <row r="65" spans="1:6" ht="56.25" customHeight="1" outlineLevel="7" x14ac:dyDescent="0.25">
      <c r="A65" s="110" t="s">
        <v>208</v>
      </c>
      <c r="B65" s="14" t="s">
        <v>49</v>
      </c>
      <c r="C65" s="14" t="s">
        <v>207</v>
      </c>
      <c r="D65" s="14" t="s">
        <v>222</v>
      </c>
      <c r="E65" s="14" t="s">
        <v>9</v>
      </c>
      <c r="F65" s="26">
        <f t="shared" si="10"/>
        <v>84.5</v>
      </c>
    </row>
    <row r="66" spans="1:6" ht="31.5" outlineLevel="7" x14ac:dyDescent="0.25">
      <c r="A66" s="13" t="s">
        <v>20</v>
      </c>
      <c r="B66" s="14" t="s">
        <v>49</v>
      </c>
      <c r="C66" s="14" t="s">
        <v>207</v>
      </c>
      <c r="D66" s="14" t="s">
        <v>222</v>
      </c>
      <c r="E66" s="14" t="s">
        <v>21</v>
      </c>
      <c r="F66" s="26">
        <f t="shared" si="10"/>
        <v>84.5</v>
      </c>
    </row>
    <row r="67" spans="1:6" ht="31.5" outlineLevel="7" x14ac:dyDescent="0.25">
      <c r="A67" s="13" t="s">
        <v>22</v>
      </c>
      <c r="B67" s="14" t="s">
        <v>49</v>
      </c>
      <c r="C67" s="14" t="s">
        <v>207</v>
      </c>
      <c r="D67" s="14" t="s">
        <v>222</v>
      </c>
      <c r="E67" s="14" t="s">
        <v>23</v>
      </c>
      <c r="F67" s="24">
        <v>84.5</v>
      </c>
    </row>
    <row r="68" spans="1:6" ht="32.25" customHeight="1" outlineLevel="2" x14ac:dyDescent="0.25">
      <c r="A68" s="13" t="s">
        <v>12</v>
      </c>
      <c r="B68" s="14" t="s">
        <v>49</v>
      </c>
      <c r="C68" s="14" t="s">
        <v>13</v>
      </c>
      <c r="D68" s="14" t="s">
        <v>211</v>
      </c>
      <c r="E68" s="14" t="s">
        <v>9</v>
      </c>
      <c r="F68" s="26">
        <f t="shared" ref="F68:F71" si="11">F69</f>
        <v>523</v>
      </c>
    </row>
    <row r="69" spans="1:6" ht="31.5" outlineLevel="4" x14ac:dyDescent="0.25">
      <c r="A69" s="13" t="s">
        <v>231</v>
      </c>
      <c r="B69" s="14" t="s">
        <v>49</v>
      </c>
      <c r="C69" s="14" t="s">
        <v>13</v>
      </c>
      <c r="D69" s="14" t="s">
        <v>212</v>
      </c>
      <c r="E69" s="14" t="s">
        <v>9</v>
      </c>
      <c r="F69" s="26">
        <f t="shared" si="11"/>
        <v>523</v>
      </c>
    </row>
    <row r="70" spans="1:6" ht="31.5" customHeight="1" outlineLevel="5" x14ac:dyDescent="0.25">
      <c r="A70" s="13" t="s">
        <v>55</v>
      </c>
      <c r="B70" s="14" t="s">
        <v>49</v>
      </c>
      <c r="C70" s="14" t="s">
        <v>13</v>
      </c>
      <c r="D70" s="14" t="s">
        <v>223</v>
      </c>
      <c r="E70" s="14" t="s">
        <v>9</v>
      </c>
      <c r="F70" s="26">
        <f t="shared" si="11"/>
        <v>523</v>
      </c>
    </row>
    <row r="71" spans="1:6" ht="65.25" customHeight="1" outlineLevel="6" x14ac:dyDescent="0.25">
      <c r="A71" s="13" t="s">
        <v>16</v>
      </c>
      <c r="B71" s="14" t="s">
        <v>49</v>
      </c>
      <c r="C71" s="14" t="s">
        <v>13</v>
      </c>
      <c r="D71" s="14" t="s">
        <v>223</v>
      </c>
      <c r="E71" s="14" t="s">
        <v>17</v>
      </c>
      <c r="F71" s="26">
        <f t="shared" si="11"/>
        <v>523</v>
      </c>
    </row>
    <row r="72" spans="1:6" ht="31.5" customHeight="1" outlineLevel="7" x14ac:dyDescent="0.25">
      <c r="A72" s="13" t="s">
        <v>18</v>
      </c>
      <c r="B72" s="14" t="s">
        <v>49</v>
      </c>
      <c r="C72" s="14" t="s">
        <v>13</v>
      </c>
      <c r="D72" s="14" t="s">
        <v>223</v>
      </c>
      <c r="E72" s="14" t="s">
        <v>19</v>
      </c>
      <c r="F72" s="24">
        <v>523</v>
      </c>
    </row>
    <row r="73" spans="1:6" outlineLevel="7" x14ac:dyDescent="0.25">
      <c r="A73" s="13" t="s">
        <v>56</v>
      </c>
      <c r="B73" s="14" t="s">
        <v>49</v>
      </c>
      <c r="C73" s="14" t="s">
        <v>57</v>
      </c>
      <c r="D73" s="14" t="s">
        <v>211</v>
      </c>
      <c r="E73" s="14" t="s">
        <v>9</v>
      </c>
      <c r="F73" s="26">
        <f t="shared" ref="F73:F75" si="12">F74</f>
        <v>620.82000000000005</v>
      </c>
    </row>
    <row r="74" spans="1:6" ht="31.5" outlineLevel="7" x14ac:dyDescent="0.25">
      <c r="A74" s="13" t="s">
        <v>231</v>
      </c>
      <c r="B74" s="14" t="s">
        <v>49</v>
      </c>
      <c r="C74" s="14" t="s">
        <v>57</v>
      </c>
      <c r="D74" s="14" t="s">
        <v>212</v>
      </c>
      <c r="E74" s="14" t="s">
        <v>9</v>
      </c>
      <c r="F74" s="26">
        <f t="shared" si="12"/>
        <v>620.82000000000005</v>
      </c>
    </row>
    <row r="75" spans="1:6" ht="31.5" outlineLevel="7" x14ac:dyDescent="0.25">
      <c r="A75" s="13" t="s">
        <v>233</v>
      </c>
      <c r="B75" s="14" t="s">
        <v>49</v>
      </c>
      <c r="C75" s="14" t="s">
        <v>57</v>
      </c>
      <c r="D75" s="14" t="s">
        <v>224</v>
      </c>
      <c r="E75" s="14" t="s">
        <v>9</v>
      </c>
      <c r="F75" s="26">
        <f t="shared" si="12"/>
        <v>620.82000000000005</v>
      </c>
    </row>
    <row r="76" spans="1:6" ht="18.75" customHeight="1" outlineLevel="7" x14ac:dyDescent="0.25">
      <c r="A76" s="13" t="s">
        <v>24</v>
      </c>
      <c r="B76" s="14" t="s">
        <v>49</v>
      </c>
      <c r="C76" s="14" t="s">
        <v>57</v>
      </c>
      <c r="D76" s="14" t="s">
        <v>224</v>
      </c>
      <c r="E76" s="14" t="s">
        <v>25</v>
      </c>
      <c r="F76" s="26">
        <f>F77</f>
        <v>620.82000000000005</v>
      </c>
    </row>
    <row r="77" spans="1:6" outlineLevel="7" x14ac:dyDescent="0.25">
      <c r="A77" s="13" t="s">
        <v>58</v>
      </c>
      <c r="B77" s="14" t="s">
        <v>49</v>
      </c>
      <c r="C77" s="14" t="s">
        <v>57</v>
      </c>
      <c r="D77" s="14" t="s">
        <v>224</v>
      </c>
      <c r="E77" s="14" t="s">
        <v>59</v>
      </c>
      <c r="F77" s="24">
        <v>620.82000000000005</v>
      </c>
    </row>
    <row r="78" spans="1:6" outlineLevel="2" x14ac:dyDescent="0.25">
      <c r="A78" s="13" t="s">
        <v>28</v>
      </c>
      <c r="B78" s="14" t="s">
        <v>49</v>
      </c>
      <c r="C78" s="14" t="s">
        <v>29</v>
      </c>
      <c r="D78" s="14" t="s">
        <v>211</v>
      </c>
      <c r="E78" s="14" t="s">
        <v>9</v>
      </c>
      <c r="F78" s="26">
        <f>F79+F113+F99+F109</f>
        <v>37463.410000000003</v>
      </c>
    </row>
    <row r="79" spans="1:6" ht="33" customHeight="1" outlineLevel="3" x14ac:dyDescent="0.25">
      <c r="A79" s="13" t="s">
        <v>30</v>
      </c>
      <c r="B79" s="14" t="s">
        <v>49</v>
      </c>
      <c r="C79" s="14" t="s">
        <v>29</v>
      </c>
      <c r="D79" s="14" t="s">
        <v>214</v>
      </c>
      <c r="E79" s="14" t="s">
        <v>9</v>
      </c>
      <c r="F79" s="26">
        <f>F80+F87+F92</f>
        <v>15569.7</v>
      </c>
    </row>
    <row r="80" spans="1:6" ht="31.5" outlineLevel="4" x14ac:dyDescent="0.25">
      <c r="A80" s="13" t="s">
        <v>32</v>
      </c>
      <c r="B80" s="14" t="s">
        <v>49</v>
      </c>
      <c r="C80" s="14" t="s">
        <v>29</v>
      </c>
      <c r="D80" s="14" t="s">
        <v>225</v>
      </c>
      <c r="E80" s="14" t="s">
        <v>9</v>
      </c>
      <c r="F80" s="26">
        <f>F81+F84</f>
        <v>398.95</v>
      </c>
    </row>
    <row r="81" spans="1:6" ht="34.5" customHeight="1" outlineLevel="5" x14ac:dyDescent="0.25">
      <c r="A81" s="13" t="s">
        <v>33</v>
      </c>
      <c r="B81" s="14" t="s">
        <v>49</v>
      </c>
      <c r="C81" s="14" t="s">
        <v>29</v>
      </c>
      <c r="D81" s="14" t="s">
        <v>216</v>
      </c>
      <c r="E81" s="14" t="s">
        <v>9</v>
      </c>
      <c r="F81" s="26">
        <f t="shared" ref="F81:F82" si="13">F82</f>
        <v>218.95</v>
      </c>
    </row>
    <row r="82" spans="1:6" ht="30.75" customHeight="1" outlineLevel="6" x14ac:dyDescent="0.25">
      <c r="A82" s="13" t="s">
        <v>20</v>
      </c>
      <c r="B82" s="14" t="s">
        <v>49</v>
      </c>
      <c r="C82" s="14" t="s">
        <v>29</v>
      </c>
      <c r="D82" s="14" t="s">
        <v>216</v>
      </c>
      <c r="E82" s="14" t="s">
        <v>21</v>
      </c>
      <c r="F82" s="26">
        <f t="shared" si="13"/>
        <v>218.95</v>
      </c>
    </row>
    <row r="83" spans="1:6" ht="31.5" outlineLevel="7" x14ac:dyDescent="0.25">
      <c r="A83" s="13" t="s">
        <v>22</v>
      </c>
      <c r="B83" s="14" t="s">
        <v>49</v>
      </c>
      <c r="C83" s="14" t="s">
        <v>29</v>
      </c>
      <c r="D83" s="14" t="s">
        <v>216</v>
      </c>
      <c r="E83" s="14" t="s">
        <v>23</v>
      </c>
      <c r="F83" s="24">
        <f>495-416.05+140</f>
        <v>218.95</v>
      </c>
    </row>
    <row r="84" spans="1:6" outlineLevel="7" x14ac:dyDescent="0.25">
      <c r="A84" s="13" t="s">
        <v>34</v>
      </c>
      <c r="B84" s="14" t="s">
        <v>49</v>
      </c>
      <c r="C84" s="14" t="s">
        <v>29</v>
      </c>
      <c r="D84" s="14" t="s">
        <v>217</v>
      </c>
      <c r="E84" s="14" t="s">
        <v>9</v>
      </c>
      <c r="F84" s="26">
        <f t="shared" ref="F84:F85" si="14">F85</f>
        <v>180</v>
      </c>
    </row>
    <row r="85" spans="1:6" ht="31.5" customHeight="1" outlineLevel="7" x14ac:dyDescent="0.25">
      <c r="A85" s="13" t="s">
        <v>20</v>
      </c>
      <c r="B85" s="14" t="s">
        <v>49</v>
      </c>
      <c r="C85" s="14" t="s">
        <v>29</v>
      </c>
      <c r="D85" s="14" t="s">
        <v>217</v>
      </c>
      <c r="E85" s="14" t="s">
        <v>21</v>
      </c>
      <c r="F85" s="26">
        <f t="shared" si="14"/>
        <v>180</v>
      </c>
    </row>
    <row r="86" spans="1:6" ht="31.5" outlineLevel="7" x14ac:dyDescent="0.25">
      <c r="A86" s="13" t="s">
        <v>22</v>
      </c>
      <c r="B86" s="14" t="s">
        <v>49</v>
      </c>
      <c r="C86" s="14" t="s">
        <v>29</v>
      </c>
      <c r="D86" s="14" t="s">
        <v>217</v>
      </c>
      <c r="E86" s="14" t="s">
        <v>23</v>
      </c>
      <c r="F86" s="86">
        <v>180</v>
      </c>
    </row>
    <row r="87" spans="1:6" ht="47.25" outlineLevel="5" x14ac:dyDescent="0.25">
      <c r="A87" s="13" t="s">
        <v>60</v>
      </c>
      <c r="B87" s="14" t="s">
        <v>49</v>
      </c>
      <c r="C87" s="14" t="s">
        <v>29</v>
      </c>
      <c r="D87" s="14" t="s">
        <v>226</v>
      </c>
      <c r="E87" s="14" t="s">
        <v>9</v>
      </c>
      <c r="F87" s="26">
        <f>F88+F90</f>
        <v>1042.4099999999999</v>
      </c>
    </row>
    <row r="88" spans="1:6" ht="30.75" customHeight="1" outlineLevel="6" x14ac:dyDescent="0.25">
      <c r="A88" s="13" t="s">
        <v>20</v>
      </c>
      <c r="B88" s="14" t="s">
        <v>49</v>
      </c>
      <c r="C88" s="14" t="s">
        <v>29</v>
      </c>
      <c r="D88" s="14" t="s">
        <v>226</v>
      </c>
      <c r="E88" s="14" t="s">
        <v>21</v>
      </c>
      <c r="F88" s="26">
        <f>F89</f>
        <v>957.41</v>
      </c>
    </row>
    <row r="89" spans="1:6" ht="31.5" outlineLevel="7" x14ac:dyDescent="0.25">
      <c r="A89" s="13" t="s">
        <v>22</v>
      </c>
      <c r="B89" s="14" t="s">
        <v>49</v>
      </c>
      <c r="C89" s="14" t="s">
        <v>29</v>
      </c>
      <c r="D89" s="14" t="s">
        <v>226</v>
      </c>
      <c r="E89" s="14" t="s">
        <v>23</v>
      </c>
      <c r="F89" s="24">
        <v>957.41</v>
      </c>
    </row>
    <row r="90" spans="1:6" outlineLevel="6" x14ac:dyDescent="0.25">
      <c r="A90" s="13" t="s">
        <v>24</v>
      </c>
      <c r="B90" s="14" t="s">
        <v>49</v>
      </c>
      <c r="C90" s="14" t="s">
        <v>29</v>
      </c>
      <c r="D90" s="14" t="s">
        <v>226</v>
      </c>
      <c r="E90" s="14" t="s">
        <v>25</v>
      </c>
      <c r="F90" s="26">
        <f>F91</f>
        <v>85</v>
      </c>
    </row>
    <row r="91" spans="1:6" outlineLevel="7" x14ac:dyDescent="0.25">
      <c r="A91" s="13" t="s">
        <v>26</v>
      </c>
      <c r="B91" s="14" t="s">
        <v>49</v>
      </c>
      <c r="C91" s="14" t="s">
        <v>29</v>
      </c>
      <c r="D91" s="14" t="s">
        <v>226</v>
      </c>
      <c r="E91" s="14" t="s">
        <v>27</v>
      </c>
      <c r="F91" s="24">
        <v>85</v>
      </c>
    </row>
    <row r="92" spans="1:6" ht="31.5" outlineLevel="5" x14ac:dyDescent="0.25">
      <c r="A92" s="13" t="s">
        <v>61</v>
      </c>
      <c r="B92" s="14" t="s">
        <v>49</v>
      </c>
      <c r="C92" s="14" t="s">
        <v>29</v>
      </c>
      <c r="D92" s="14" t="s">
        <v>227</v>
      </c>
      <c r="E92" s="14" t="s">
        <v>9</v>
      </c>
      <c r="F92" s="26">
        <f>F93+F95+F97</f>
        <v>14128.34</v>
      </c>
    </row>
    <row r="93" spans="1:6" ht="47.25" customHeight="1" outlineLevel="6" x14ac:dyDescent="0.25">
      <c r="A93" s="13" t="s">
        <v>16</v>
      </c>
      <c r="B93" s="14" t="s">
        <v>49</v>
      </c>
      <c r="C93" s="14" t="s">
        <v>29</v>
      </c>
      <c r="D93" s="14" t="s">
        <v>227</v>
      </c>
      <c r="E93" s="14" t="s">
        <v>17</v>
      </c>
      <c r="F93" s="26">
        <f>F94</f>
        <v>5021.6399999999994</v>
      </c>
    </row>
    <row r="94" spans="1:6" outlineLevel="7" x14ac:dyDescent="0.25">
      <c r="A94" s="13" t="s">
        <v>62</v>
      </c>
      <c r="B94" s="14" t="s">
        <v>49</v>
      </c>
      <c r="C94" s="14" t="s">
        <v>29</v>
      </c>
      <c r="D94" s="14" t="s">
        <v>227</v>
      </c>
      <c r="E94" s="14" t="s">
        <v>63</v>
      </c>
      <c r="F94" s="24">
        <f>5160.2-138.56</f>
        <v>5021.6399999999994</v>
      </c>
    </row>
    <row r="95" spans="1:6" ht="35.25" customHeight="1" outlineLevel="6" x14ac:dyDescent="0.25">
      <c r="A95" s="13" t="s">
        <v>20</v>
      </c>
      <c r="B95" s="14" t="s">
        <v>49</v>
      </c>
      <c r="C95" s="14" t="s">
        <v>29</v>
      </c>
      <c r="D95" s="14" t="s">
        <v>227</v>
      </c>
      <c r="E95" s="14" t="s">
        <v>21</v>
      </c>
      <c r="F95" s="26">
        <f>F96</f>
        <v>8156.7</v>
      </c>
    </row>
    <row r="96" spans="1:6" ht="31.5" outlineLevel="7" x14ac:dyDescent="0.25">
      <c r="A96" s="13" t="s">
        <v>22</v>
      </c>
      <c r="B96" s="14" t="s">
        <v>49</v>
      </c>
      <c r="C96" s="14" t="s">
        <v>29</v>
      </c>
      <c r="D96" s="14" t="s">
        <v>227</v>
      </c>
      <c r="E96" s="14" t="s">
        <v>23</v>
      </c>
      <c r="F96" s="24">
        <v>8156.7</v>
      </c>
    </row>
    <row r="97" spans="1:6" outlineLevel="6" x14ac:dyDescent="0.25">
      <c r="A97" s="13" t="s">
        <v>24</v>
      </c>
      <c r="B97" s="14" t="s">
        <v>49</v>
      </c>
      <c r="C97" s="14" t="s">
        <v>29</v>
      </c>
      <c r="D97" s="14" t="s">
        <v>227</v>
      </c>
      <c r="E97" s="14" t="s">
        <v>25</v>
      </c>
      <c r="F97" s="26">
        <f>F98</f>
        <v>950</v>
      </c>
    </row>
    <row r="98" spans="1:6" outlineLevel="7" x14ac:dyDescent="0.25">
      <c r="A98" s="13" t="s">
        <v>26</v>
      </c>
      <c r="B98" s="14" t="s">
        <v>49</v>
      </c>
      <c r="C98" s="14" t="s">
        <v>29</v>
      </c>
      <c r="D98" s="14" t="s">
        <v>227</v>
      </c>
      <c r="E98" s="14" t="s">
        <v>27</v>
      </c>
      <c r="F98" s="24">
        <v>950</v>
      </c>
    </row>
    <row r="99" spans="1:6" ht="63" outlineLevel="7" x14ac:dyDescent="0.25">
      <c r="A99" s="111" t="s">
        <v>506</v>
      </c>
      <c r="B99" s="14" t="s">
        <v>49</v>
      </c>
      <c r="C99" s="14" t="s">
        <v>29</v>
      </c>
      <c r="D99" s="14" t="s">
        <v>228</v>
      </c>
      <c r="E99" s="14" t="s">
        <v>9</v>
      </c>
      <c r="F99" s="26">
        <f>F103+F106+F100</f>
        <v>4947</v>
      </c>
    </row>
    <row r="100" spans="1:6" ht="78.75" outlineLevel="7" x14ac:dyDescent="0.25">
      <c r="A100" s="111" t="s">
        <v>65</v>
      </c>
      <c r="B100" s="14" t="s">
        <v>49</v>
      </c>
      <c r="C100" s="14" t="s">
        <v>29</v>
      </c>
      <c r="D100" s="14" t="s">
        <v>518</v>
      </c>
      <c r="E100" s="14" t="s">
        <v>9</v>
      </c>
      <c r="F100" s="26">
        <f>F101</f>
        <v>241</v>
      </c>
    </row>
    <row r="101" spans="1:6" ht="31.5" outlineLevel="7" x14ac:dyDescent="0.25">
      <c r="A101" s="13" t="s">
        <v>20</v>
      </c>
      <c r="B101" s="14" t="s">
        <v>49</v>
      </c>
      <c r="C101" s="14" t="s">
        <v>29</v>
      </c>
      <c r="D101" s="14" t="s">
        <v>518</v>
      </c>
      <c r="E101" s="14" t="s">
        <v>21</v>
      </c>
      <c r="F101" s="26">
        <f>F102</f>
        <v>241</v>
      </c>
    </row>
    <row r="102" spans="1:6" ht="31.5" outlineLevel="7" x14ac:dyDescent="0.25">
      <c r="A102" s="13" t="s">
        <v>22</v>
      </c>
      <c r="B102" s="14" t="s">
        <v>49</v>
      </c>
      <c r="C102" s="14" t="s">
        <v>29</v>
      </c>
      <c r="D102" s="14" t="s">
        <v>518</v>
      </c>
      <c r="E102" s="14" t="s">
        <v>23</v>
      </c>
      <c r="F102" s="26">
        <v>241</v>
      </c>
    </row>
    <row r="103" spans="1:6" ht="31.5" outlineLevel="7" x14ac:dyDescent="0.25">
      <c r="A103" s="54" t="s">
        <v>66</v>
      </c>
      <c r="B103" s="14" t="s">
        <v>49</v>
      </c>
      <c r="C103" s="14" t="s">
        <v>29</v>
      </c>
      <c r="D103" s="14" t="s">
        <v>229</v>
      </c>
      <c r="E103" s="14" t="s">
        <v>9</v>
      </c>
      <c r="F103" s="26">
        <f t="shared" ref="F103:F104" si="15">F104</f>
        <v>2353</v>
      </c>
    </row>
    <row r="104" spans="1:6" ht="31.5" outlineLevel="7" x14ac:dyDescent="0.25">
      <c r="A104" s="13" t="s">
        <v>67</v>
      </c>
      <c r="B104" s="14" t="s">
        <v>49</v>
      </c>
      <c r="C104" s="14" t="s">
        <v>29</v>
      </c>
      <c r="D104" s="14" t="s">
        <v>229</v>
      </c>
      <c r="E104" s="14" t="s">
        <v>68</v>
      </c>
      <c r="F104" s="26">
        <f t="shared" si="15"/>
        <v>2353</v>
      </c>
    </row>
    <row r="105" spans="1:6" outlineLevel="7" x14ac:dyDescent="0.25">
      <c r="A105" s="13" t="s">
        <v>69</v>
      </c>
      <c r="B105" s="14" t="s">
        <v>49</v>
      </c>
      <c r="C105" s="14" t="s">
        <v>29</v>
      </c>
      <c r="D105" s="14" t="s">
        <v>229</v>
      </c>
      <c r="E105" s="14" t="s">
        <v>70</v>
      </c>
      <c r="F105" s="24">
        <v>2353</v>
      </c>
    </row>
    <row r="106" spans="1:6" ht="47.25" customHeight="1" outlineLevel="7" x14ac:dyDescent="0.25">
      <c r="A106" s="112" t="s">
        <v>195</v>
      </c>
      <c r="B106" s="14" t="s">
        <v>49</v>
      </c>
      <c r="C106" s="14" t="s">
        <v>29</v>
      </c>
      <c r="D106" s="14" t="s">
        <v>230</v>
      </c>
      <c r="E106" s="14" t="s">
        <v>9</v>
      </c>
      <c r="F106" s="26">
        <f t="shared" ref="F106:F107" si="16">F107</f>
        <v>2353</v>
      </c>
    </row>
    <row r="107" spans="1:6" ht="31.5" outlineLevel="7" x14ac:dyDescent="0.25">
      <c r="A107" s="13" t="s">
        <v>67</v>
      </c>
      <c r="B107" s="14" t="s">
        <v>49</v>
      </c>
      <c r="C107" s="14" t="s">
        <v>29</v>
      </c>
      <c r="D107" s="14" t="s">
        <v>230</v>
      </c>
      <c r="E107" s="14" t="s">
        <v>68</v>
      </c>
      <c r="F107" s="26">
        <f t="shared" si="16"/>
        <v>2353</v>
      </c>
    </row>
    <row r="108" spans="1:6" outlineLevel="7" x14ac:dyDescent="0.25">
      <c r="A108" s="13" t="s">
        <v>69</v>
      </c>
      <c r="B108" s="14" t="s">
        <v>49</v>
      </c>
      <c r="C108" s="14" t="s">
        <v>29</v>
      </c>
      <c r="D108" s="14" t="s">
        <v>230</v>
      </c>
      <c r="E108" s="14" t="s">
        <v>70</v>
      </c>
      <c r="F108" s="24">
        <v>2353</v>
      </c>
    </row>
    <row r="109" spans="1:6" ht="31.5" outlineLevel="7" x14ac:dyDescent="0.25">
      <c r="A109" s="13" t="s">
        <v>519</v>
      </c>
      <c r="B109" s="14" t="s">
        <v>49</v>
      </c>
      <c r="C109" s="14" t="s">
        <v>29</v>
      </c>
      <c r="D109" s="14" t="s">
        <v>520</v>
      </c>
      <c r="E109" s="14" t="s">
        <v>9</v>
      </c>
      <c r="F109" s="24">
        <f>F110</f>
        <v>331</v>
      </c>
    </row>
    <row r="110" spans="1:6" ht="31.5" outlineLevel="7" x14ac:dyDescent="0.25">
      <c r="A110" s="13" t="s">
        <v>521</v>
      </c>
      <c r="B110" s="14" t="s">
        <v>49</v>
      </c>
      <c r="C110" s="14" t="s">
        <v>29</v>
      </c>
      <c r="D110" s="14" t="s">
        <v>522</v>
      </c>
      <c r="E110" s="14" t="s">
        <v>9</v>
      </c>
      <c r="F110" s="24">
        <f>F111</f>
        <v>331</v>
      </c>
    </row>
    <row r="111" spans="1:6" ht="31.5" outlineLevel="7" x14ac:dyDescent="0.25">
      <c r="A111" s="13" t="s">
        <v>20</v>
      </c>
      <c r="B111" s="14" t="s">
        <v>49</v>
      </c>
      <c r="C111" s="14" t="s">
        <v>29</v>
      </c>
      <c r="D111" s="14" t="s">
        <v>522</v>
      </c>
      <c r="E111" s="14" t="s">
        <v>21</v>
      </c>
      <c r="F111" s="24">
        <f>F112</f>
        <v>331</v>
      </c>
    </row>
    <row r="112" spans="1:6" ht="31.5" outlineLevel="7" x14ac:dyDescent="0.25">
      <c r="A112" s="13" t="s">
        <v>22</v>
      </c>
      <c r="B112" s="14" t="s">
        <v>49</v>
      </c>
      <c r="C112" s="14" t="s">
        <v>29</v>
      </c>
      <c r="D112" s="14" t="s">
        <v>522</v>
      </c>
      <c r="E112" s="14" t="s">
        <v>23</v>
      </c>
      <c r="F112" s="24">
        <v>331</v>
      </c>
    </row>
    <row r="113" spans="1:6" ht="31.5" outlineLevel="3" x14ac:dyDescent="0.25">
      <c r="A113" s="13" t="s">
        <v>231</v>
      </c>
      <c r="B113" s="14" t="s">
        <v>49</v>
      </c>
      <c r="C113" s="14" t="s">
        <v>29</v>
      </c>
      <c r="D113" s="14" t="s">
        <v>212</v>
      </c>
      <c r="E113" s="14" t="s">
        <v>9</v>
      </c>
      <c r="F113" s="26">
        <f t="shared" ref="F113" si="17">F114+F117+F122+F127+F132</f>
        <v>16615.71</v>
      </c>
    </row>
    <row r="114" spans="1:6" ht="32.25" customHeight="1" outlineLevel="5" x14ac:dyDescent="0.25">
      <c r="A114" s="13" t="s">
        <v>15</v>
      </c>
      <c r="B114" s="14" t="s">
        <v>49</v>
      </c>
      <c r="C114" s="14" t="s">
        <v>29</v>
      </c>
      <c r="D114" s="14" t="s">
        <v>213</v>
      </c>
      <c r="E114" s="14" t="s">
        <v>9</v>
      </c>
      <c r="F114" s="26">
        <f t="shared" ref="F114:F115" si="18">F115</f>
        <v>13073.31</v>
      </c>
    </row>
    <row r="115" spans="1:6" ht="45.75" customHeight="1" outlineLevel="6" x14ac:dyDescent="0.25">
      <c r="A115" s="13" t="s">
        <v>16</v>
      </c>
      <c r="B115" s="14" t="s">
        <v>49</v>
      </c>
      <c r="C115" s="14" t="s">
        <v>29</v>
      </c>
      <c r="D115" s="14" t="s">
        <v>213</v>
      </c>
      <c r="E115" s="14" t="s">
        <v>17</v>
      </c>
      <c r="F115" s="26">
        <f t="shared" si="18"/>
        <v>13073.31</v>
      </c>
    </row>
    <row r="116" spans="1:6" ht="15.75" customHeight="1" outlineLevel="7" x14ac:dyDescent="0.25">
      <c r="A116" s="13" t="s">
        <v>18</v>
      </c>
      <c r="B116" s="14" t="s">
        <v>49</v>
      </c>
      <c r="C116" s="14" t="s">
        <v>29</v>
      </c>
      <c r="D116" s="14" t="s">
        <v>213</v>
      </c>
      <c r="E116" s="14" t="s">
        <v>19</v>
      </c>
      <c r="F116" s="24">
        <v>13073.31</v>
      </c>
    </row>
    <row r="117" spans="1:6" ht="64.5" customHeight="1" outlineLevel="7" x14ac:dyDescent="0.25">
      <c r="A117" s="33" t="s">
        <v>237</v>
      </c>
      <c r="B117" s="14" t="s">
        <v>49</v>
      </c>
      <c r="C117" s="14" t="s">
        <v>29</v>
      </c>
      <c r="D117" s="14" t="s">
        <v>234</v>
      </c>
      <c r="E117" s="14" t="s">
        <v>9</v>
      </c>
      <c r="F117" s="26">
        <f t="shared" ref="F117" si="19">F118+F120</f>
        <v>1350</v>
      </c>
    </row>
    <row r="118" spans="1:6" ht="66.75" customHeight="1" outlineLevel="7" x14ac:dyDescent="0.25">
      <c r="A118" s="13" t="s">
        <v>16</v>
      </c>
      <c r="B118" s="14" t="s">
        <v>49</v>
      </c>
      <c r="C118" s="14" t="s">
        <v>29</v>
      </c>
      <c r="D118" s="14" t="s">
        <v>234</v>
      </c>
      <c r="E118" s="14" t="s">
        <v>17</v>
      </c>
      <c r="F118" s="26">
        <f t="shared" ref="F118" si="20">F119</f>
        <v>1074</v>
      </c>
    </row>
    <row r="119" spans="1:6" ht="30.75" customHeight="1" outlineLevel="7" x14ac:dyDescent="0.25">
      <c r="A119" s="13" t="s">
        <v>18</v>
      </c>
      <c r="B119" s="14" t="s">
        <v>49</v>
      </c>
      <c r="C119" s="14" t="s">
        <v>29</v>
      </c>
      <c r="D119" s="14" t="s">
        <v>234</v>
      </c>
      <c r="E119" s="14" t="s">
        <v>19</v>
      </c>
      <c r="F119" s="24">
        <v>1074</v>
      </c>
    </row>
    <row r="120" spans="1:6" ht="31.5" customHeight="1" outlineLevel="7" x14ac:dyDescent="0.25">
      <c r="A120" s="13" t="s">
        <v>20</v>
      </c>
      <c r="B120" s="14" t="s">
        <v>49</v>
      </c>
      <c r="C120" s="14" t="s">
        <v>29</v>
      </c>
      <c r="D120" s="14" t="s">
        <v>234</v>
      </c>
      <c r="E120" s="14" t="s">
        <v>21</v>
      </c>
      <c r="F120" s="26">
        <f t="shared" ref="F120" si="21">F121</f>
        <v>276</v>
      </c>
    </row>
    <row r="121" spans="1:6" ht="31.5" customHeight="1" outlineLevel="7" x14ac:dyDescent="0.25">
      <c r="A121" s="13" t="s">
        <v>22</v>
      </c>
      <c r="B121" s="14" t="s">
        <v>49</v>
      </c>
      <c r="C121" s="14" t="s">
        <v>29</v>
      </c>
      <c r="D121" s="14" t="s">
        <v>234</v>
      </c>
      <c r="E121" s="14" t="s">
        <v>23</v>
      </c>
      <c r="F121" s="24">
        <v>276</v>
      </c>
    </row>
    <row r="122" spans="1:6" ht="66.75" customHeight="1" outlineLevel="7" x14ac:dyDescent="0.25">
      <c r="A122" s="33" t="s">
        <v>238</v>
      </c>
      <c r="B122" s="14" t="s">
        <v>49</v>
      </c>
      <c r="C122" s="14" t="s">
        <v>29</v>
      </c>
      <c r="D122" s="14" t="s">
        <v>235</v>
      </c>
      <c r="E122" s="14" t="s">
        <v>9</v>
      </c>
      <c r="F122" s="26">
        <f t="shared" ref="F122" si="22">F123+F125</f>
        <v>1003.4</v>
      </c>
    </row>
    <row r="123" spans="1:6" ht="64.5" customHeight="1" outlineLevel="7" x14ac:dyDescent="0.25">
      <c r="A123" s="13" t="s">
        <v>16</v>
      </c>
      <c r="B123" s="14" t="s">
        <v>49</v>
      </c>
      <c r="C123" s="14" t="s">
        <v>29</v>
      </c>
      <c r="D123" s="14" t="s">
        <v>235</v>
      </c>
      <c r="E123" s="14" t="s">
        <v>17</v>
      </c>
      <c r="F123" s="26">
        <f t="shared" ref="F123" si="23">F124</f>
        <v>931.4</v>
      </c>
    </row>
    <row r="124" spans="1:6" ht="33" customHeight="1" outlineLevel="7" x14ac:dyDescent="0.25">
      <c r="A124" s="13" t="s">
        <v>18</v>
      </c>
      <c r="B124" s="14" t="s">
        <v>49</v>
      </c>
      <c r="C124" s="14" t="s">
        <v>29</v>
      </c>
      <c r="D124" s="14" t="s">
        <v>235</v>
      </c>
      <c r="E124" s="14" t="s">
        <v>19</v>
      </c>
      <c r="F124" s="24">
        <v>931.4</v>
      </c>
    </row>
    <row r="125" spans="1:6" ht="31.5" customHeight="1" outlineLevel="7" x14ac:dyDescent="0.25">
      <c r="A125" s="13" t="s">
        <v>20</v>
      </c>
      <c r="B125" s="14" t="s">
        <v>49</v>
      </c>
      <c r="C125" s="14" t="s">
        <v>29</v>
      </c>
      <c r="D125" s="14" t="s">
        <v>235</v>
      </c>
      <c r="E125" s="14" t="s">
        <v>21</v>
      </c>
      <c r="F125" s="26">
        <f t="shared" ref="F125" si="24">F126</f>
        <v>72</v>
      </c>
    </row>
    <row r="126" spans="1:6" ht="32.25" customHeight="1" outlineLevel="7" x14ac:dyDescent="0.25">
      <c r="A126" s="13" t="s">
        <v>22</v>
      </c>
      <c r="B126" s="14" t="s">
        <v>49</v>
      </c>
      <c r="C126" s="14" t="s">
        <v>29</v>
      </c>
      <c r="D126" s="14" t="s">
        <v>235</v>
      </c>
      <c r="E126" s="14" t="s">
        <v>23</v>
      </c>
      <c r="F126" s="24">
        <v>72</v>
      </c>
    </row>
    <row r="127" spans="1:6" ht="49.5" customHeight="1" outlineLevel="7" x14ac:dyDescent="0.25">
      <c r="A127" s="33" t="s">
        <v>239</v>
      </c>
      <c r="B127" s="14" t="s">
        <v>49</v>
      </c>
      <c r="C127" s="14" t="s">
        <v>29</v>
      </c>
      <c r="D127" s="14" t="s">
        <v>236</v>
      </c>
      <c r="E127" s="14" t="s">
        <v>9</v>
      </c>
      <c r="F127" s="26">
        <f t="shared" ref="F127" si="25">F128+F130</f>
        <v>651</v>
      </c>
    </row>
    <row r="128" spans="1:6" ht="63.75" customHeight="1" outlineLevel="7" x14ac:dyDescent="0.25">
      <c r="A128" s="13" t="s">
        <v>16</v>
      </c>
      <c r="B128" s="14" t="s">
        <v>49</v>
      </c>
      <c r="C128" s="14" t="s">
        <v>29</v>
      </c>
      <c r="D128" s="14" t="s">
        <v>236</v>
      </c>
      <c r="E128" s="14" t="s">
        <v>17</v>
      </c>
      <c r="F128" s="26">
        <f t="shared" ref="F128" si="26">F129</f>
        <v>601.55999999999995</v>
      </c>
    </row>
    <row r="129" spans="1:6" ht="31.5" customHeight="1" outlineLevel="7" x14ac:dyDescent="0.25">
      <c r="A129" s="13" t="s">
        <v>18</v>
      </c>
      <c r="B129" s="14" t="s">
        <v>49</v>
      </c>
      <c r="C129" s="14" t="s">
        <v>29</v>
      </c>
      <c r="D129" s="14" t="s">
        <v>236</v>
      </c>
      <c r="E129" s="14" t="s">
        <v>19</v>
      </c>
      <c r="F129" s="24">
        <v>601.55999999999995</v>
      </c>
    </row>
    <row r="130" spans="1:6" ht="31.5" customHeight="1" outlineLevel="7" x14ac:dyDescent="0.25">
      <c r="A130" s="13" t="s">
        <v>20</v>
      </c>
      <c r="B130" s="14" t="s">
        <v>49</v>
      </c>
      <c r="C130" s="14" t="s">
        <v>29</v>
      </c>
      <c r="D130" s="14" t="s">
        <v>236</v>
      </c>
      <c r="E130" s="14" t="s">
        <v>21</v>
      </c>
      <c r="F130" s="26">
        <f t="shared" ref="F130" si="27">F131</f>
        <v>49.44</v>
      </c>
    </row>
    <row r="131" spans="1:6" ht="30.75" customHeight="1" outlineLevel="7" x14ac:dyDescent="0.25">
      <c r="A131" s="13" t="s">
        <v>22</v>
      </c>
      <c r="B131" s="14" t="s">
        <v>49</v>
      </c>
      <c r="C131" s="14" t="s">
        <v>29</v>
      </c>
      <c r="D131" s="14" t="s">
        <v>236</v>
      </c>
      <c r="E131" s="14" t="s">
        <v>23</v>
      </c>
      <c r="F131" s="24">
        <v>49.44</v>
      </c>
    </row>
    <row r="132" spans="1:6" ht="48" customHeight="1" outlineLevel="7" x14ac:dyDescent="0.25">
      <c r="A132" s="33" t="s">
        <v>240</v>
      </c>
      <c r="B132" s="14" t="s">
        <v>49</v>
      </c>
      <c r="C132" s="14" t="s">
        <v>29</v>
      </c>
      <c r="D132" s="14" t="s">
        <v>241</v>
      </c>
      <c r="E132" s="14" t="s">
        <v>9</v>
      </c>
      <c r="F132" s="26">
        <f t="shared" ref="F132" si="28">F133+F135</f>
        <v>538</v>
      </c>
    </row>
    <row r="133" spans="1:6" ht="64.5" customHeight="1" outlineLevel="7" x14ac:dyDescent="0.25">
      <c r="A133" s="13" t="s">
        <v>16</v>
      </c>
      <c r="B133" s="14" t="s">
        <v>49</v>
      </c>
      <c r="C133" s="14" t="s">
        <v>29</v>
      </c>
      <c r="D133" s="14" t="s">
        <v>241</v>
      </c>
      <c r="E133" s="14" t="s">
        <v>17</v>
      </c>
      <c r="F133" s="26">
        <f t="shared" ref="F133" si="29">F134</f>
        <v>474</v>
      </c>
    </row>
    <row r="134" spans="1:6" ht="30" customHeight="1" outlineLevel="7" x14ac:dyDescent="0.25">
      <c r="A134" s="13" t="s">
        <v>18</v>
      </c>
      <c r="B134" s="14" t="s">
        <v>49</v>
      </c>
      <c r="C134" s="14" t="s">
        <v>29</v>
      </c>
      <c r="D134" s="14" t="s">
        <v>241</v>
      </c>
      <c r="E134" s="14" t="s">
        <v>19</v>
      </c>
      <c r="F134" s="24">
        <v>474</v>
      </c>
    </row>
    <row r="135" spans="1:6" ht="32.25" customHeight="1" outlineLevel="7" x14ac:dyDescent="0.25">
      <c r="A135" s="13" t="s">
        <v>20</v>
      </c>
      <c r="B135" s="14" t="s">
        <v>49</v>
      </c>
      <c r="C135" s="14" t="s">
        <v>29</v>
      </c>
      <c r="D135" s="14" t="s">
        <v>241</v>
      </c>
      <c r="E135" s="14" t="s">
        <v>21</v>
      </c>
      <c r="F135" s="26">
        <f t="shared" ref="F135" si="30">F136</f>
        <v>64</v>
      </c>
    </row>
    <row r="136" spans="1:6" ht="31.5" customHeight="1" outlineLevel="7" x14ac:dyDescent="0.25">
      <c r="A136" s="13" t="s">
        <v>22</v>
      </c>
      <c r="B136" s="14" t="s">
        <v>49</v>
      </c>
      <c r="C136" s="14" t="s">
        <v>29</v>
      </c>
      <c r="D136" s="14" t="s">
        <v>241</v>
      </c>
      <c r="E136" s="14" t="s">
        <v>23</v>
      </c>
      <c r="F136" s="24">
        <v>64</v>
      </c>
    </row>
    <row r="137" spans="1:6" ht="31.5" outlineLevel="1" x14ac:dyDescent="0.25">
      <c r="A137" s="13" t="s">
        <v>71</v>
      </c>
      <c r="B137" s="14" t="s">
        <v>49</v>
      </c>
      <c r="C137" s="14" t="s">
        <v>72</v>
      </c>
      <c r="D137" s="14" t="s">
        <v>211</v>
      </c>
      <c r="E137" s="14" t="s">
        <v>9</v>
      </c>
      <c r="F137" s="26">
        <f t="shared" ref="F137:F141" si="31">F138</f>
        <v>65</v>
      </c>
    </row>
    <row r="138" spans="1:6" ht="31.5" outlineLevel="2" x14ac:dyDescent="0.25">
      <c r="A138" s="13" t="s">
        <v>73</v>
      </c>
      <c r="B138" s="14" t="s">
        <v>49</v>
      </c>
      <c r="C138" s="14" t="s">
        <v>74</v>
      </c>
      <c r="D138" s="14" t="s">
        <v>211</v>
      </c>
      <c r="E138" s="14" t="s">
        <v>9</v>
      </c>
      <c r="F138" s="26">
        <f t="shared" si="31"/>
        <v>65</v>
      </c>
    </row>
    <row r="139" spans="1:6" ht="31.5" outlineLevel="4" x14ac:dyDescent="0.25">
      <c r="A139" s="13" t="s">
        <v>231</v>
      </c>
      <c r="B139" s="14" t="s">
        <v>49</v>
      </c>
      <c r="C139" s="14" t="s">
        <v>74</v>
      </c>
      <c r="D139" s="14" t="s">
        <v>212</v>
      </c>
      <c r="E139" s="14" t="s">
        <v>9</v>
      </c>
      <c r="F139" s="26">
        <f t="shared" si="31"/>
        <v>65</v>
      </c>
    </row>
    <row r="140" spans="1:6" ht="31.5" outlineLevel="5" x14ac:dyDescent="0.25">
      <c r="A140" s="13" t="s">
        <v>75</v>
      </c>
      <c r="B140" s="14" t="s">
        <v>49</v>
      </c>
      <c r="C140" s="14" t="s">
        <v>74</v>
      </c>
      <c r="D140" s="14" t="s">
        <v>242</v>
      </c>
      <c r="E140" s="14" t="s">
        <v>9</v>
      </c>
      <c r="F140" s="26">
        <f t="shared" si="31"/>
        <v>65</v>
      </c>
    </row>
    <row r="141" spans="1:6" ht="17.25" customHeight="1" outlineLevel="6" x14ac:dyDescent="0.25">
      <c r="A141" s="13" t="s">
        <v>20</v>
      </c>
      <c r="B141" s="14" t="s">
        <v>49</v>
      </c>
      <c r="C141" s="14" t="s">
        <v>74</v>
      </c>
      <c r="D141" s="14" t="s">
        <v>242</v>
      </c>
      <c r="E141" s="14" t="s">
        <v>21</v>
      </c>
      <c r="F141" s="26">
        <f t="shared" si="31"/>
        <v>65</v>
      </c>
    </row>
    <row r="142" spans="1:6" ht="31.5" outlineLevel="7" x14ac:dyDescent="0.25">
      <c r="A142" s="13" t="s">
        <v>22</v>
      </c>
      <c r="B142" s="14" t="s">
        <v>49</v>
      </c>
      <c r="C142" s="14" t="s">
        <v>74</v>
      </c>
      <c r="D142" s="14" t="s">
        <v>242</v>
      </c>
      <c r="E142" s="14" t="s">
        <v>23</v>
      </c>
      <c r="F142" s="24">
        <v>65</v>
      </c>
    </row>
    <row r="143" spans="1:6" outlineLevel="7" x14ac:dyDescent="0.25">
      <c r="A143" s="13" t="s">
        <v>193</v>
      </c>
      <c r="B143" s="14" t="s">
        <v>49</v>
      </c>
      <c r="C143" s="14" t="s">
        <v>76</v>
      </c>
      <c r="D143" s="14" t="s">
        <v>211</v>
      </c>
      <c r="E143" s="14" t="s">
        <v>9</v>
      </c>
      <c r="F143" s="26">
        <f t="shared" ref="F143" si="32">F149+F154+F160+F144</f>
        <v>17544.57</v>
      </c>
    </row>
    <row r="144" spans="1:6" outlineLevel="7" x14ac:dyDescent="0.25">
      <c r="A144" s="13" t="s">
        <v>196</v>
      </c>
      <c r="B144" s="14" t="s">
        <v>49</v>
      </c>
      <c r="C144" s="14" t="s">
        <v>197</v>
      </c>
      <c r="D144" s="14" t="s">
        <v>211</v>
      </c>
      <c r="E144" s="14" t="s">
        <v>9</v>
      </c>
      <c r="F144" s="26">
        <f t="shared" ref="F144:F147" si="33">F145</f>
        <v>287.56</v>
      </c>
    </row>
    <row r="145" spans="1:7" ht="31.5" outlineLevel="7" x14ac:dyDescent="0.25">
      <c r="A145" s="13" t="s">
        <v>231</v>
      </c>
      <c r="B145" s="14" t="s">
        <v>49</v>
      </c>
      <c r="C145" s="14" t="s">
        <v>197</v>
      </c>
      <c r="D145" s="14" t="s">
        <v>212</v>
      </c>
      <c r="E145" s="14" t="s">
        <v>9</v>
      </c>
      <c r="F145" s="26">
        <f t="shared" si="33"/>
        <v>287.56</v>
      </c>
    </row>
    <row r="146" spans="1:7" ht="79.5" customHeight="1" outlineLevel="7" x14ac:dyDescent="0.25">
      <c r="A146" s="33" t="s">
        <v>244</v>
      </c>
      <c r="B146" s="14" t="s">
        <v>49</v>
      </c>
      <c r="C146" s="14" t="s">
        <v>197</v>
      </c>
      <c r="D146" s="14" t="s">
        <v>243</v>
      </c>
      <c r="E146" s="14" t="s">
        <v>9</v>
      </c>
      <c r="F146" s="26">
        <f t="shared" si="33"/>
        <v>287.56</v>
      </c>
    </row>
    <row r="147" spans="1:7" ht="31.5" outlineLevel="7" x14ac:dyDescent="0.25">
      <c r="A147" s="13" t="s">
        <v>20</v>
      </c>
      <c r="B147" s="14" t="s">
        <v>49</v>
      </c>
      <c r="C147" s="14" t="s">
        <v>197</v>
      </c>
      <c r="D147" s="14" t="s">
        <v>243</v>
      </c>
      <c r="E147" s="14" t="s">
        <v>21</v>
      </c>
      <c r="F147" s="26">
        <f t="shared" si="33"/>
        <v>287.56</v>
      </c>
    </row>
    <row r="148" spans="1:7" ht="31.5" outlineLevel="7" x14ac:dyDescent="0.25">
      <c r="A148" s="13" t="s">
        <v>22</v>
      </c>
      <c r="B148" s="14" t="s">
        <v>49</v>
      </c>
      <c r="C148" s="14" t="s">
        <v>197</v>
      </c>
      <c r="D148" s="14" t="s">
        <v>243</v>
      </c>
      <c r="E148" s="14" t="s">
        <v>23</v>
      </c>
      <c r="F148" s="26">
        <v>287.56</v>
      </c>
    </row>
    <row r="149" spans="1:7" outlineLevel="2" x14ac:dyDescent="0.25">
      <c r="A149" s="13" t="s">
        <v>77</v>
      </c>
      <c r="B149" s="14" t="s">
        <v>49</v>
      </c>
      <c r="C149" s="14" t="s">
        <v>78</v>
      </c>
      <c r="D149" s="14" t="s">
        <v>211</v>
      </c>
      <c r="E149" s="14" t="s">
        <v>9</v>
      </c>
      <c r="F149" s="26">
        <f t="shared" ref="F149:F152" si="34">F150</f>
        <v>3590</v>
      </c>
    </row>
    <row r="150" spans="1:7" ht="31.5" outlineLevel="3" x14ac:dyDescent="0.25">
      <c r="A150" s="13" t="s">
        <v>42</v>
      </c>
      <c r="B150" s="14" t="s">
        <v>49</v>
      </c>
      <c r="C150" s="14" t="s">
        <v>78</v>
      </c>
      <c r="D150" s="14" t="s">
        <v>218</v>
      </c>
      <c r="E150" s="14" t="s">
        <v>9</v>
      </c>
      <c r="F150" s="26">
        <f>F151</f>
        <v>3590</v>
      </c>
    </row>
    <row r="151" spans="1:7" ht="32.25" customHeight="1" outlineLevel="5" x14ac:dyDescent="0.25">
      <c r="A151" s="113" t="s">
        <v>246</v>
      </c>
      <c r="B151" s="14" t="s">
        <v>49</v>
      </c>
      <c r="C151" s="14" t="s">
        <v>78</v>
      </c>
      <c r="D151" s="14" t="s">
        <v>245</v>
      </c>
      <c r="E151" s="14" t="s">
        <v>9</v>
      </c>
      <c r="F151" s="26">
        <f t="shared" si="34"/>
        <v>3590</v>
      </c>
    </row>
    <row r="152" spans="1:7" outlineLevel="6" x14ac:dyDescent="0.25">
      <c r="A152" s="13" t="s">
        <v>24</v>
      </c>
      <c r="B152" s="14" t="s">
        <v>49</v>
      </c>
      <c r="C152" s="14" t="s">
        <v>78</v>
      </c>
      <c r="D152" s="14" t="s">
        <v>245</v>
      </c>
      <c r="E152" s="14" t="s">
        <v>25</v>
      </c>
      <c r="F152" s="26">
        <f t="shared" si="34"/>
        <v>3590</v>
      </c>
    </row>
    <row r="153" spans="1:7" ht="33" customHeight="1" outlineLevel="7" x14ac:dyDescent="0.25">
      <c r="A153" s="13" t="s">
        <v>79</v>
      </c>
      <c r="B153" s="14" t="s">
        <v>49</v>
      </c>
      <c r="C153" s="14" t="s">
        <v>78</v>
      </c>
      <c r="D153" s="14" t="s">
        <v>245</v>
      </c>
      <c r="E153" s="14" t="s">
        <v>80</v>
      </c>
      <c r="F153" s="24">
        <v>3590</v>
      </c>
    </row>
    <row r="154" spans="1:7" outlineLevel="7" x14ac:dyDescent="0.25">
      <c r="A154" s="13" t="s">
        <v>81</v>
      </c>
      <c r="B154" s="14" t="s">
        <v>49</v>
      </c>
      <c r="C154" s="14" t="s">
        <v>82</v>
      </c>
      <c r="D154" s="14" t="s">
        <v>211</v>
      </c>
      <c r="E154" s="14" t="s">
        <v>9</v>
      </c>
      <c r="F154" s="26">
        <f t="shared" ref="F154:F158" si="35">F155</f>
        <v>11970</v>
      </c>
    </row>
    <row r="155" spans="1:7" ht="47.25" outlineLevel="7" x14ac:dyDescent="0.25">
      <c r="A155" s="13" t="s">
        <v>83</v>
      </c>
      <c r="B155" s="14" t="s">
        <v>49</v>
      </c>
      <c r="C155" s="14" t="s">
        <v>82</v>
      </c>
      <c r="D155" s="14" t="s">
        <v>247</v>
      </c>
      <c r="E155" s="14" t="s">
        <v>9</v>
      </c>
      <c r="F155" s="26">
        <f t="shared" si="35"/>
        <v>11970</v>
      </c>
    </row>
    <row r="156" spans="1:7" ht="31.5" outlineLevel="7" x14ac:dyDescent="0.25">
      <c r="A156" s="13" t="s">
        <v>85</v>
      </c>
      <c r="B156" s="14" t="s">
        <v>49</v>
      </c>
      <c r="C156" s="14" t="s">
        <v>82</v>
      </c>
      <c r="D156" s="14" t="s">
        <v>248</v>
      </c>
      <c r="E156" s="14" t="s">
        <v>9</v>
      </c>
      <c r="F156" s="26">
        <f t="shared" si="35"/>
        <v>11970</v>
      </c>
    </row>
    <row r="157" spans="1:7" ht="51" customHeight="1" outlineLevel="7" x14ac:dyDescent="0.25">
      <c r="A157" s="13" t="s">
        <v>86</v>
      </c>
      <c r="B157" s="14" t="s">
        <v>49</v>
      </c>
      <c r="C157" s="14" t="s">
        <v>82</v>
      </c>
      <c r="D157" s="14" t="s">
        <v>249</v>
      </c>
      <c r="E157" s="14" t="s">
        <v>9</v>
      </c>
      <c r="F157" s="26">
        <f t="shared" si="35"/>
        <v>11970</v>
      </c>
      <c r="G157" s="9" t="s">
        <v>87</v>
      </c>
    </row>
    <row r="158" spans="1:7" ht="18.75" customHeight="1" outlineLevel="7" x14ac:dyDescent="0.25">
      <c r="A158" s="13" t="s">
        <v>20</v>
      </c>
      <c r="B158" s="14" t="s">
        <v>49</v>
      </c>
      <c r="C158" s="14" t="s">
        <v>82</v>
      </c>
      <c r="D158" s="14" t="s">
        <v>249</v>
      </c>
      <c r="E158" s="14" t="s">
        <v>21</v>
      </c>
      <c r="F158" s="26">
        <f t="shared" si="35"/>
        <v>11970</v>
      </c>
    </row>
    <row r="159" spans="1:7" ht="31.5" outlineLevel="7" x14ac:dyDescent="0.25">
      <c r="A159" s="13" t="s">
        <v>22</v>
      </c>
      <c r="B159" s="14" t="s">
        <v>49</v>
      </c>
      <c r="C159" s="14" t="s">
        <v>82</v>
      </c>
      <c r="D159" s="14" t="s">
        <v>249</v>
      </c>
      <c r="E159" s="14" t="s">
        <v>23</v>
      </c>
      <c r="F159" s="24">
        <v>11970</v>
      </c>
    </row>
    <row r="160" spans="1:7" ht="18.75" customHeight="1" outlineLevel="2" x14ac:dyDescent="0.25">
      <c r="A160" s="13" t="s">
        <v>88</v>
      </c>
      <c r="B160" s="14" t="s">
        <v>49</v>
      </c>
      <c r="C160" s="14" t="s">
        <v>89</v>
      </c>
      <c r="D160" s="14" t="s">
        <v>211</v>
      </c>
      <c r="E160" s="14" t="s">
        <v>9</v>
      </c>
      <c r="F160" s="26">
        <f>F161</f>
        <v>1697.01</v>
      </c>
    </row>
    <row r="161" spans="1:6" ht="31.5" outlineLevel="3" x14ac:dyDescent="0.25">
      <c r="A161" s="13" t="s">
        <v>42</v>
      </c>
      <c r="B161" s="14" t="s">
        <v>49</v>
      </c>
      <c r="C161" s="14" t="s">
        <v>89</v>
      </c>
      <c r="D161" s="14" t="s">
        <v>218</v>
      </c>
      <c r="E161" s="14" t="s">
        <v>9</v>
      </c>
      <c r="F161" s="26">
        <f>F162+F166</f>
        <v>1697.01</v>
      </c>
    </row>
    <row r="162" spans="1:6" ht="31.5" customHeight="1" outlineLevel="3" x14ac:dyDescent="0.25">
      <c r="A162" s="13" t="s">
        <v>90</v>
      </c>
      <c r="B162" s="14" t="s">
        <v>49</v>
      </c>
      <c r="C162" s="14" t="s">
        <v>89</v>
      </c>
      <c r="D162" s="14" t="s">
        <v>250</v>
      </c>
      <c r="E162" s="14" t="s">
        <v>9</v>
      </c>
      <c r="F162" s="26">
        <f t="shared" ref="F162:F164" si="36">F163</f>
        <v>250</v>
      </c>
    </row>
    <row r="163" spans="1:6" ht="30" customHeight="1" outlineLevel="3" x14ac:dyDescent="0.25">
      <c r="A163" s="13" t="s">
        <v>91</v>
      </c>
      <c r="B163" s="14" t="s">
        <v>49</v>
      </c>
      <c r="C163" s="14" t="s">
        <v>89</v>
      </c>
      <c r="D163" s="14" t="s">
        <v>251</v>
      </c>
      <c r="E163" s="14" t="s">
        <v>9</v>
      </c>
      <c r="F163" s="26">
        <f t="shared" si="36"/>
        <v>250</v>
      </c>
    </row>
    <row r="164" spans="1:6" outlineLevel="3" x14ac:dyDescent="0.25">
      <c r="A164" s="13" t="s">
        <v>24</v>
      </c>
      <c r="B164" s="14" t="s">
        <v>49</v>
      </c>
      <c r="C164" s="14" t="s">
        <v>89</v>
      </c>
      <c r="D164" s="14" t="s">
        <v>251</v>
      </c>
      <c r="E164" s="14" t="s">
        <v>25</v>
      </c>
      <c r="F164" s="26">
        <f t="shared" si="36"/>
        <v>250</v>
      </c>
    </row>
    <row r="165" spans="1:6" ht="35.25" customHeight="1" outlineLevel="3" x14ac:dyDescent="0.25">
      <c r="A165" s="13" t="s">
        <v>79</v>
      </c>
      <c r="B165" s="14" t="s">
        <v>49</v>
      </c>
      <c r="C165" s="14" t="s">
        <v>89</v>
      </c>
      <c r="D165" s="14" t="s">
        <v>251</v>
      </c>
      <c r="E165" s="14" t="s">
        <v>80</v>
      </c>
      <c r="F165" s="24">
        <v>250</v>
      </c>
    </row>
    <row r="166" spans="1:6" ht="51.75" customHeight="1" outlineLevel="3" x14ac:dyDescent="0.25">
      <c r="A166" s="13" t="s">
        <v>436</v>
      </c>
      <c r="B166" s="14" t="s">
        <v>49</v>
      </c>
      <c r="C166" s="14" t="s">
        <v>89</v>
      </c>
      <c r="D166" s="14" t="s">
        <v>435</v>
      </c>
      <c r="E166" s="14" t="s">
        <v>9</v>
      </c>
      <c r="F166" s="24">
        <f>F167+F170</f>
        <v>1447.01</v>
      </c>
    </row>
    <row r="167" spans="1:6" ht="31.5" customHeight="1" outlineLevel="3" x14ac:dyDescent="0.25">
      <c r="A167" s="13" t="s">
        <v>504</v>
      </c>
      <c r="B167" s="14" t="s">
        <v>49</v>
      </c>
      <c r="C167" s="14" t="s">
        <v>89</v>
      </c>
      <c r="D167" s="14" t="s">
        <v>505</v>
      </c>
      <c r="E167" s="14" t="s">
        <v>9</v>
      </c>
      <c r="F167" s="24">
        <f>F168</f>
        <v>300</v>
      </c>
    </row>
    <row r="168" spans="1:6" ht="31.5" customHeight="1" outlineLevel="3" x14ac:dyDescent="0.25">
      <c r="A168" s="13" t="s">
        <v>20</v>
      </c>
      <c r="B168" s="14" t="s">
        <v>49</v>
      </c>
      <c r="C168" s="14" t="s">
        <v>89</v>
      </c>
      <c r="D168" s="14" t="s">
        <v>505</v>
      </c>
      <c r="E168" s="14" t="s">
        <v>21</v>
      </c>
      <c r="F168" s="24">
        <f>F169</f>
        <v>300</v>
      </c>
    </row>
    <row r="169" spans="1:6" ht="31.5" customHeight="1" outlineLevel="3" x14ac:dyDescent="0.25">
      <c r="A169" s="13" t="s">
        <v>22</v>
      </c>
      <c r="B169" s="14" t="s">
        <v>49</v>
      </c>
      <c r="C169" s="14" t="s">
        <v>89</v>
      </c>
      <c r="D169" s="14" t="s">
        <v>505</v>
      </c>
      <c r="E169" s="14" t="s">
        <v>23</v>
      </c>
      <c r="F169" s="24">
        <v>300</v>
      </c>
    </row>
    <row r="170" spans="1:6" outlineLevel="5" x14ac:dyDescent="0.25">
      <c r="A170" s="13" t="s">
        <v>92</v>
      </c>
      <c r="B170" s="14" t="s">
        <v>49</v>
      </c>
      <c r="C170" s="14" t="s">
        <v>89</v>
      </c>
      <c r="D170" s="14" t="s">
        <v>252</v>
      </c>
      <c r="E170" s="14" t="s">
        <v>9</v>
      </c>
      <c r="F170" s="26">
        <f t="shared" ref="F170:F171" si="37">F171</f>
        <v>1147.01</v>
      </c>
    </row>
    <row r="171" spans="1:6" ht="34.5" customHeight="1" outlineLevel="6" x14ac:dyDescent="0.25">
      <c r="A171" s="13" t="s">
        <v>20</v>
      </c>
      <c r="B171" s="14" t="s">
        <v>49</v>
      </c>
      <c r="C171" s="14" t="s">
        <v>89</v>
      </c>
      <c r="D171" s="14" t="s">
        <v>252</v>
      </c>
      <c r="E171" s="14" t="s">
        <v>21</v>
      </c>
      <c r="F171" s="26">
        <f t="shared" si="37"/>
        <v>1147.01</v>
      </c>
    </row>
    <row r="172" spans="1:6" ht="31.5" outlineLevel="7" x14ac:dyDescent="0.25">
      <c r="A172" s="13" t="s">
        <v>22</v>
      </c>
      <c r="B172" s="14" t="s">
        <v>49</v>
      </c>
      <c r="C172" s="14" t="s">
        <v>89</v>
      </c>
      <c r="D172" s="14" t="s">
        <v>252</v>
      </c>
      <c r="E172" s="14" t="s">
        <v>23</v>
      </c>
      <c r="F172" s="24">
        <f>447.01+1000-300</f>
        <v>1147.01</v>
      </c>
    </row>
    <row r="173" spans="1:6" outlineLevel="1" x14ac:dyDescent="0.25">
      <c r="A173" s="13" t="s">
        <v>93</v>
      </c>
      <c r="B173" s="14" t="s">
        <v>49</v>
      </c>
      <c r="C173" s="14" t="s">
        <v>94</v>
      </c>
      <c r="D173" s="14" t="s">
        <v>211</v>
      </c>
      <c r="E173" s="14" t="s">
        <v>9</v>
      </c>
      <c r="F173" s="34">
        <f>F174+F180+F189</f>
        <v>9701.5</v>
      </c>
    </row>
    <row r="174" spans="1:6" outlineLevel="1" x14ac:dyDescent="0.25">
      <c r="A174" s="13" t="s">
        <v>95</v>
      </c>
      <c r="B174" s="14" t="s">
        <v>49</v>
      </c>
      <c r="C174" s="14" t="s">
        <v>96</v>
      </c>
      <c r="D174" s="14" t="s">
        <v>211</v>
      </c>
      <c r="E174" s="14" t="s">
        <v>9</v>
      </c>
      <c r="F174" s="26">
        <f t="shared" ref="F174:F178" si="38">F175</f>
        <v>1000</v>
      </c>
    </row>
    <row r="175" spans="1:6" ht="47.25" outlineLevel="1" x14ac:dyDescent="0.25">
      <c r="A175" s="13" t="s">
        <v>83</v>
      </c>
      <c r="B175" s="14" t="s">
        <v>49</v>
      </c>
      <c r="C175" s="14" t="s">
        <v>96</v>
      </c>
      <c r="D175" s="14" t="s">
        <v>247</v>
      </c>
      <c r="E175" s="14" t="s">
        <v>9</v>
      </c>
      <c r="F175" s="26">
        <f t="shared" si="38"/>
        <v>1000</v>
      </c>
    </row>
    <row r="176" spans="1:6" ht="47.25" outlineLevel="1" x14ac:dyDescent="0.25">
      <c r="A176" s="13" t="s">
        <v>97</v>
      </c>
      <c r="B176" s="14" t="s">
        <v>49</v>
      </c>
      <c r="C176" s="14" t="s">
        <v>96</v>
      </c>
      <c r="D176" s="14" t="s">
        <v>253</v>
      </c>
      <c r="E176" s="14" t="s">
        <v>9</v>
      </c>
      <c r="F176" s="26">
        <f t="shared" si="38"/>
        <v>1000</v>
      </c>
    </row>
    <row r="177" spans="1:6" ht="63" outlineLevel="1" x14ac:dyDescent="0.25">
      <c r="A177" s="114" t="s">
        <v>98</v>
      </c>
      <c r="B177" s="14" t="s">
        <v>49</v>
      </c>
      <c r="C177" s="14" t="s">
        <v>96</v>
      </c>
      <c r="D177" s="14" t="s">
        <v>254</v>
      </c>
      <c r="E177" s="14" t="s">
        <v>9</v>
      </c>
      <c r="F177" s="26">
        <f t="shared" si="38"/>
        <v>1000</v>
      </c>
    </row>
    <row r="178" spans="1:6" ht="31.5" customHeight="1" outlineLevel="1" x14ac:dyDescent="0.25">
      <c r="A178" s="13" t="s">
        <v>20</v>
      </c>
      <c r="B178" s="14" t="s">
        <v>49</v>
      </c>
      <c r="C178" s="14" t="s">
        <v>96</v>
      </c>
      <c r="D178" s="14" t="s">
        <v>254</v>
      </c>
      <c r="E178" s="14" t="s">
        <v>21</v>
      </c>
      <c r="F178" s="26">
        <f t="shared" si="38"/>
        <v>1000</v>
      </c>
    </row>
    <row r="179" spans="1:6" ht="32.25" customHeight="1" outlineLevel="1" x14ac:dyDescent="0.25">
      <c r="A179" s="13" t="s">
        <v>22</v>
      </c>
      <c r="B179" s="14" t="s">
        <v>49</v>
      </c>
      <c r="C179" s="14" t="s">
        <v>96</v>
      </c>
      <c r="D179" s="14" t="s">
        <v>254</v>
      </c>
      <c r="E179" s="14" t="s">
        <v>23</v>
      </c>
      <c r="F179" s="24">
        <v>1000</v>
      </c>
    </row>
    <row r="180" spans="1:6" outlineLevel="1" x14ac:dyDescent="0.25">
      <c r="A180" s="13" t="s">
        <v>99</v>
      </c>
      <c r="B180" s="14" t="s">
        <v>49</v>
      </c>
      <c r="C180" s="14" t="s">
        <v>100</v>
      </c>
      <c r="D180" s="14" t="s">
        <v>211</v>
      </c>
      <c r="E180" s="14" t="s">
        <v>9</v>
      </c>
      <c r="F180" s="26">
        <f t="shared" ref="F180:F182" si="39">F181</f>
        <v>8488.23</v>
      </c>
    </row>
    <row r="181" spans="1:6" ht="47.25" outlineLevel="1" x14ac:dyDescent="0.25">
      <c r="A181" s="13" t="s">
        <v>83</v>
      </c>
      <c r="B181" s="14" t="s">
        <v>49</v>
      </c>
      <c r="C181" s="14" t="s">
        <v>100</v>
      </c>
      <c r="D181" s="14" t="s">
        <v>247</v>
      </c>
      <c r="E181" s="14" t="s">
        <v>9</v>
      </c>
      <c r="F181" s="26">
        <f t="shared" si="39"/>
        <v>8488.23</v>
      </c>
    </row>
    <row r="182" spans="1:6" ht="47.25" outlineLevel="1" x14ac:dyDescent="0.25">
      <c r="A182" s="13" t="s">
        <v>97</v>
      </c>
      <c r="B182" s="14" t="s">
        <v>49</v>
      </c>
      <c r="C182" s="14" t="s">
        <v>100</v>
      </c>
      <c r="D182" s="14" t="s">
        <v>253</v>
      </c>
      <c r="E182" s="14" t="s">
        <v>9</v>
      </c>
      <c r="F182" s="26">
        <f t="shared" si="39"/>
        <v>8488.23</v>
      </c>
    </row>
    <row r="183" spans="1:6" ht="63" outlineLevel="1" x14ac:dyDescent="0.25">
      <c r="A183" s="114" t="s">
        <v>101</v>
      </c>
      <c r="B183" s="14" t="s">
        <v>49</v>
      </c>
      <c r="C183" s="14" t="s">
        <v>100</v>
      </c>
      <c r="D183" s="14" t="s">
        <v>255</v>
      </c>
      <c r="E183" s="14" t="s">
        <v>9</v>
      </c>
      <c r="F183" s="26">
        <f>F184+F186</f>
        <v>8488.23</v>
      </c>
    </row>
    <row r="184" spans="1:6" ht="33" customHeight="1" outlineLevel="1" x14ac:dyDescent="0.25">
      <c r="A184" s="13" t="s">
        <v>20</v>
      </c>
      <c r="B184" s="14" t="s">
        <v>49</v>
      </c>
      <c r="C184" s="14" t="s">
        <v>100</v>
      </c>
      <c r="D184" s="14" t="s">
        <v>255</v>
      </c>
      <c r="E184" s="14" t="s">
        <v>21</v>
      </c>
      <c r="F184" s="26">
        <f>F185</f>
        <v>5941.93</v>
      </c>
    </row>
    <row r="185" spans="1:6" ht="31.5" outlineLevel="1" x14ac:dyDescent="0.25">
      <c r="A185" s="13" t="s">
        <v>22</v>
      </c>
      <c r="B185" s="14" t="s">
        <v>49</v>
      </c>
      <c r="C185" s="14" t="s">
        <v>100</v>
      </c>
      <c r="D185" s="14" t="s">
        <v>255</v>
      </c>
      <c r="E185" s="14" t="s">
        <v>23</v>
      </c>
      <c r="F185" s="24">
        <v>5941.93</v>
      </c>
    </row>
    <row r="186" spans="1:6" ht="31.5" outlineLevel="1" x14ac:dyDescent="0.25">
      <c r="A186" s="13" t="s">
        <v>102</v>
      </c>
      <c r="B186" s="14" t="s">
        <v>49</v>
      </c>
      <c r="C186" s="14" t="s">
        <v>100</v>
      </c>
      <c r="D186" s="14" t="s">
        <v>255</v>
      </c>
      <c r="E186" s="14" t="s">
        <v>103</v>
      </c>
      <c r="F186" s="24">
        <f>F187+F188</f>
        <v>2546.3000000000002</v>
      </c>
    </row>
    <row r="187" spans="1:6" outlineLevel="1" x14ac:dyDescent="0.25">
      <c r="A187" s="13" t="s">
        <v>104</v>
      </c>
      <c r="B187" s="14" t="s">
        <v>49</v>
      </c>
      <c r="C187" s="14" t="s">
        <v>100</v>
      </c>
      <c r="D187" s="14" t="s">
        <v>255</v>
      </c>
      <c r="E187" s="14" t="s">
        <v>105</v>
      </c>
      <c r="F187" s="24">
        <v>1000</v>
      </c>
    </row>
    <row r="188" spans="1:6" outlineLevel="1" x14ac:dyDescent="0.25">
      <c r="A188" s="13" t="s">
        <v>523</v>
      </c>
      <c r="B188" s="14" t="s">
        <v>49</v>
      </c>
      <c r="C188" s="14" t="s">
        <v>100</v>
      </c>
      <c r="D188" s="14" t="s">
        <v>255</v>
      </c>
      <c r="E188" s="14" t="s">
        <v>524</v>
      </c>
      <c r="F188" s="24">
        <v>1546.3</v>
      </c>
    </row>
    <row r="189" spans="1:6" outlineLevel="1" x14ac:dyDescent="0.25">
      <c r="A189" s="13" t="s">
        <v>106</v>
      </c>
      <c r="B189" s="14" t="s">
        <v>49</v>
      </c>
      <c r="C189" s="14" t="s">
        <v>107</v>
      </c>
      <c r="D189" s="14" t="s">
        <v>211</v>
      </c>
      <c r="E189" s="14" t="s">
        <v>9</v>
      </c>
      <c r="F189" s="26">
        <f>F190</f>
        <v>213.27</v>
      </c>
    </row>
    <row r="190" spans="1:6" ht="47.25" outlineLevel="1" x14ac:dyDescent="0.25">
      <c r="A190" s="13" t="s">
        <v>83</v>
      </c>
      <c r="B190" s="14" t="s">
        <v>49</v>
      </c>
      <c r="C190" s="14" t="s">
        <v>107</v>
      </c>
      <c r="D190" s="14" t="s">
        <v>247</v>
      </c>
      <c r="E190" s="14" t="s">
        <v>9</v>
      </c>
      <c r="F190" s="26">
        <f>F191</f>
        <v>213.27</v>
      </c>
    </row>
    <row r="191" spans="1:6" ht="35.25" customHeight="1" outlineLevel="1" x14ac:dyDescent="0.25">
      <c r="A191" s="114" t="s">
        <v>108</v>
      </c>
      <c r="B191" s="14" t="s">
        <v>49</v>
      </c>
      <c r="C191" s="14" t="s">
        <v>107</v>
      </c>
      <c r="D191" s="14" t="s">
        <v>256</v>
      </c>
      <c r="E191" s="14" t="s">
        <v>9</v>
      </c>
      <c r="F191" s="26">
        <f>F192</f>
        <v>213.27</v>
      </c>
    </row>
    <row r="192" spans="1:6" ht="20.25" customHeight="1" outlineLevel="1" x14ac:dyDescent="0.25">
      <c r="A192" s="13" t="s">
        <v>20</v>
      </c>
      <c r="B192" s="14" t="s">
        <v>49</v>
      </c>
      <c r="C192" s="14" t="s">
        <v>107</v>
      </c>
      <c r="D192" s="14" t="s">
        <v>256</v>
      </c>
      <c r="E192" s="14" t="s">
        <v>21</v>
      </c>
      <c r="F192" s="26">
        <f t="shared" ref="F192" si="40">F193</f>
        <v>213.27</v>
      </c>
    </row>
    <row r="193" spans="1:6" ht="31.5" outlineLevel="1" x14ac:dyDescent="0.25">
      <c r="A193" s="13" t="s">
        <v>22</v>
      </c>
      <c r="B193" s="14" t="s">
        <v>49</v>
      </c>
      <c r="C193" s="14" t="s">
        <v>107</v>
      </c>
      <c r="D193" s="14" t="s">
        <v>256</v>
      </c>
      <c r="E193" s="14" t="s">
        <v>23</v>
      </c>
      <c r="F193" s="24">
        <v>213.27</v>
      </c>
    </row>
    <row r="194" spans="1:6" outlineLevel="1" x14ac:dyDescent="0.25">
      <c r="A194" s="13" t="s">
        <v>109</v>
      </c>
      <c r="B194" s="14" t="s">
        <v>49</v>
      </c>
      <c r="C194" s="14" t="s">
        <v>110</v>
      </c>
      <c r="D194" s="14" t="s">
        <v>211</v>
      </c>
      <c r="E194" s="14" t="s">
        <v>9</v>
      </c>
      <c r="F194" s="26">
        <f t="shared" ref="F194:F195" si="41">F195</f>
        <v>475</v>
      </c>
    </row>
    <row r="195" spans="1:6" outlineLevel="2" x14ac:dyDescent="0.25">
      <c r="A195" s="13" t="s">
        <v>111</v>
      </c>
      <c r="B195" s="14" t="s">
        <v>49</v>
      </c>
      <c r="C195" s="14" t="s">
        <v>112</v>
      </c>
      <c r="D195" s="14" t="s">
        <v>211</v>
      </c>
      <c r="E195" s="14" t="s">
        <v>9</v>
      </c>
      <c r="F195" s="26">
        <f t="shared" si="41"/>
        <v>475</v>
      </c>
    </row>
    <row r="196" spans="1:6" ht="31.5" outlineLevel="3" x14ac:dyDescent="0.25">
      <c r="A196" s="13" t="s">
        <v>113</v>
      </c>
      <c r="B196" s="14" t="s">
        <v>49</v>
      </c>
      <c r="C196" s="14" t="s">
        <v>112</v>
      </c>
      <c r="D196" s="14" t="s">
        <v>257</v>
      </c>
      <c r="E196" s="14" t="s">
        <v>9</v>
      </c>
      <c r="F196" s="26">
        <f>F197+F200</f>
        <v>475</v>
      </c>
    </row>
    <row r="197" spans="1:6" ht="19.5" customHeight="1" outlineLevel="5" x14ac:dyDescent="0.25">
      <c r="A197" s="13" t="s">
        <v>116</v>
      </c>
      <c r="B197" s="14" t="s">
        <v>49</v>
      </c>
      <c r="C197" s="14" t="s">
        <v>112</v>
      </c>
      <c r="D197" s="14" t="s">
        <v>258</v>
      </c>
      <c r="E197" s="14" t="s">
        <v>9</v>
      </c>
      <c r="F197" s="26">
        <f t="shared" ref="F197:F198" si="42">F198</f>
        <v>45</v>
      </c>
    </row>
    <row r="198" spans="1:6" ht="19.5" customHeight="1" outlineLevel="6" x14ac:dyDescent="0.25">
      <c r="A198" s="13" t="s">
        <v>20</v>
      </c>
      <c r="B198" s="14" t="s">
        <v>49</v>
      </c>
      <c r="C198" s="14" t="s">
        <v>112</v>
      </c>
      <c r="D198" s="14" t="s">
        <v>258</v>
      </c>
      <c r="E198" s="14" t="s">
        <v>21</v>
      </c>
      <c r="F198" s="26">
        <f t="shared" si="42"/>
        <v>45</v>
      </c>
    </row>
    <row r="199" spans="1:6" ht="31.5" outlineLevel="7" x14ac:dyDescent="0.25">
      <c r="A199" s="13" t="s">
        <v>22</v>
      </c>
      <c r="B199" s="14" t="s">
        <v>49</v>
      </c>
      <c r="C199" s="14" t="s">
        <v>112</v>
      </c>
      <c r="D199" s="14" t="s">
        <v>258</v>
      </c>
      <c r="E199" s="14" t="s">
        <v>23</v>
      </c>
      <c r="F199" s="24">
        <v>45</v>
      </c>
    </row>
    <row r="200" spans="1:6" outlineLevel="5" x14ac:dyDescent="0.25">
      <c r="A200" s="13" t="s">
        <v>115</v>
      </c>
      <c r="B200" s="14" t="s">
        <v>49</v>
      </c>
      <c r="C200" s="14" t="s">
        <v>112</v>
      </c>
      <c r="D200" s="14" t="s">
        <v>259</v>
      </c>
      <c r="E200" s="14" t="s">
        <v>9</v>
      </c>
      <c r="F200" s="26">
        <f t="shared" ref="F200:F201" si="43">F201</f>
        <v>430</v>
      </c>
    </row>
    <row r="201" spans="1:6" ht="19.5" customHeight="1" outlineLevel="6" x14ac:dyDescent="0.25">
      <c r="A201" s="13" t="s">
        <v>20</v>
      </c>
      <c r="B201" s="14" t="s">
        <v>49</v>
      </c>
      <c r="C201" s="14" t="s">
        <v>112</v>
      </c>
      <c r="D201" s="14" t="s">
        <v>259</v>
      </c>
      <c r="E201" s="14" t="s">
        <v>21</v>
      </c>
      <c r="F201" s="26">
        <f t="shared" si="43"/>
        <v>430</v>
      </c>
    </row>
    <row r="202" spans="1:6" ht="31.5" customHeight="1" outlineLevel="7" x14ac:dyDescent="0.25">
      <c r="A202" s="13" t="s">
        <v>22</v>
      </c>
      <c r="B202" s="14" t="s">
        <v>49</v>
      </c>
      <c r="C202" s="14" t="s">
        <v>112</v>
      </c>
      <c r="D202" s="14" t="s">
        <v>259</v>
      </c>
      <c r="E202" s="14" t="s">
        <v>23</v>
      </c>
      <c r="F202" s="24">
        <v>430</v>
      </c>
    </row>
    <row r="203" spans="1:6" outlineLevel="1" x14ac:dyDescent="0.25">
      <c r="A203" s="13" t="s">
        <v>117</v>
      </c>
      <c r="B203" s="14" t="s">
        <v>49</v>
      </c>
      <c r="C203" s="14" t="s">
        <v>118</v>
      </c>
      <c r="D203" s="14" t="s">
        <v>211</v>
      </c>
      <c r="E203" s="14" t="s">
        <v>9</v>
      </c>
      <c r="F203" s="26">
        <f>F204</f>
        <v>12358.39</v>
      </c>
    </row>
    <row r="204" spans="1:6" outlineLevel="2" x14ac:dyDescent="0.25">
      <c r="A204" s="13" t="s">
        <v>119</v>
      </c>
      <c r="B204" s="14" t="s">
        <v>49</v>
      </c>
      <c r="C204" s="14" t="s">
        <v>120</v>
      </c>
      <c r="D204" s="14" t="s">
        <v>211</v>
      </c>
      <c r="E204" s="14" t="s">
        <v>9</v>
      </c>
      <c r="F204" s="26">
        <f t="shared" ref="F204:F207" si="44">F205</f>
        <v>12358.39</v>
      </c>
    </row>
    <row r="205" spans="1:6" ht="31.5" outlineLevel="3" x14ac:dyDescent="0.25">
      <c r="A205" s="13" t="s">
        <v>121</v>
      </c>
      <c r="B205" s="14" t="s">
        <v>49</v>
      </c>
      <c r="C205" s="14" t="s">
        <v>120</v>
      </c>
      <c r="D205" s="14" t="s">
        <v>260</v>
      </c>
      <c r="E205" s="14" t="s">
        <v>9</v>
      </c>
      <c r="F205" s="26">
        <f t="shared" si="44"/>
        <v>12358.39</v>
      </c>
    </row>
    <row r="206" spans="1:6" ht="35.25" customHeight="1" outlineLevel="5" x14ac:dyDescent="0.25">
      <c r="A206" s="13" t="s">
        <v>123</v>
      </c>
      <c r="B206" s="14" t="s">
        <v>49</v>
      </c>
      <c r="C206" s="14" t="s">
        <v>120</v>
      </c>
      <c r="D206" s="14" t="s">
        <v>261</v>
      </c>
      <c r="E206" s="14" t="s">
        <v>9</v>
      </c>
      <c r="F206" s="26">
        <f t="shared" si="44"/>
        <v>12358.39</v>
      </c>
    </row>
    <row r="207" spans="1:6" ht="31.5" customHeight="1" outlineLevel="6" x14ac:dyDescent="0.25">
      <c r="A207" s="13" t="s">
        <v>67</v>
      </c>
      <c r="B207" s="14" t="s">
        <v>49</v>
      </c>
      <c r="C207" s="14" t="s">
        <v>120</v>
      </c>
      <c r="D207" s="14" t="s">
        <v>261</v>
      </c>
      <c r="E207" s="14" t="s">
        <v>68</v>
      </c>
      <c r="F207" s="26">
        <f t="shared" si="44"/>
        <v>12358.39</v>
      </c>
    </row>
    <row r="208" spans="1:6" outlineLevel="7" x14ac:dyDescent="0.25">
      <c r="A208" s="13" t="s">
        <v>124</v>
      </c>
      <c r="B208" s="14" t="s">
        <v>49</v>
      </c>
      <c r="C208" s="14" t="s">
        <v>120</v>
      </c>
      <c r="D208" s="14" t="s">
        <v>261</v>
      </c>
      <c r="E208" s="14" t="s">
        <v>125</v>
      </c>
      <c r="F208" s="24">
        <v>12358.39</v>
      </c>
    </row>
    <row r="209" spans="1:6" outlineLevel="1" x14ac:dyDescent="0.25">
      <c r="A209" s="13" t="s">
        <v>132</v>
      </c>
      <c r="B209" s="14" t="s">
        <v>49</v>
      </c>
      <c r="C209" s="14" t="s">
        <v>133</v>
      </c>
      <c r="D209" s="14" t="s">
        <v>211</v>
      </c>
      <c r="E209" s="14" t="s">
        <v>9</v>
      </c>
      <c r="F209" s="26">
        <f t="shared" ref="F209:F210" si="45">F210</f>
        <v>8765.0499999999993</v>
      </c>
    </row>
    <row r="210" spans="1:6" ht="15.75" customHeight="1" outlineLevel="2" x14ac:dyDescent="0.25">
      <c r="A210" s="13" t="s">
        <v>134</v>
      </c>
      <c r="B210" s="14" t="s">
        <v>49</v>
      </c>
      <c r="C210" s="14" t="s">
        <v>135</v>
      </c>
      <c r="D210" s="14" t="s">
        <v>211</v>
      </c>
      <c r="E210" s="14" t="s">
        <v>9</v>
      </c>
      <c r="F210" s="26">
        <f t="shared" si="45"/>
        <v>8765.0499999999993</v>
      </c>
    </row>
    <row r="211" spans="1:6" ht="31.5" outlineLevel="3" x14ac:dyDescent="0.25">
      <c r="A211" s="13" t="s">
        <v>121</v>
      </c>
      <c r="B211" s="14" t="s">
        <v>49</v>
      </c>
      <c r="C211" s="14" t="s">
        <v>135</v>
      </c>
      <c r="D211" s="14" t="s">
        <v>260</v>
      </c>
      <c r="E211" s="14" t="s">
        <v>9</v>
      </c>
      <c r="F211" s="26">
        <f>F212+F217+F220</f>
        <v>8765.0499999999993</v>
      </c>
    </row>
    <row r="212" spans="1:6" outlineLevel="5" x14ac:dyDescent="0.25">
      <c r="A212" s="13" t="s">
        <v>136</v>
      </c>
      <c r="B212" s="14" t="s">
        <v>49</v>
      </c>
      <c r="C212" s="14" t="s">
        <v>135</v>
      </c>
      <c r="D212" s="14" t="s">
        <v>264</v>
      </c>
      <c r="E212" s="14" t="s">
        <v>9</v>
      </c>
      <c r="F212" s="26">
        <f>F213+F215</f>
        <v>824</v>
      </c>
    </row>
    <row r="213" spans="1:6" ht="30.75" customHeight="1" outlineLevel="6" x14ac:dyDescent="0.25">
      <c r="A213" s="13" t="s">
        <v>67</v>
      </c>
      <c r="B213" s="14" t="s">
        <v>49</v>
      </c>
      <c r="C213" s="14" t="s">
        <v>135</v>
      </c>
      <c r="D213" s="14" t="s">
        <v>264</v>
      </c>
      <c r="E213" s="14" t="s">
        <v>68</v>
      </c>
      <c r="F213" s="26">
        <f>F214</f>
        <v>710</v>
      </c>
    </row>
    <row r="214" spans="1:6" ht="18.75" customHeight="1" outlineLevel="7" x14ac:dyDescent="0.25">
      <c r="A214" s="13" t="s">
        <v>124</v>
      </c>
      <c r="B214" s="14" t="s">
        <v>49</v>
      </c>
      <c r="C214" s="14" t="s">
        <v>135</v>
      </c>
      <c r="D214" s="14" t="s">
        <v>264</v>
      </c>
      <c r="E214" s="14" t="s">
        <v>125</v>
      </c>
      <c r="F214" s="24">
        <v>710</v>
      </c>
    </row>
    <row r="215" spans="1:6" outlineLevel="7" x14ac:dyDescent="0.25">
      <c r="A215" s="13" t="s">
        <v>24</v>
      </c>
      <c r="B215" s="14" t="s">
        <v>49</v>
      </c>
      <c r="C215" s="14" t="s">
        <v>135</v>
      </c>
      <c r="D215" s="14" t="s">
        <v>264</v>
      </c>
      <c r="E215" s="14" t="s">
        <v>25</v>
      </c>
      <c r="F215" s="26">
        <f>F216</f>
        <v>114</v>
      </c>
    </row>
    <row r="216" spans="1:6" ht="32.25" customHeight="1" outlineLevel="7" x14ac:dyDescent="0.25">
      <c r="A216" s="13" t="s">
        <v>79</v>
      </c>
      <c r="B216" s="14" t="s">
        <v>49</v>
      </c>
      <c r="C216" s="14" t="s">
        <v>135</v>
      </c>
      <c r="D216" s="14" t="s">
        <v>264</v>
      </c>
      <c r="E216" s="14" t="s">
        <v>80</v>
      </c>
      <c r="F216" s="24">
        <v>114</v>
      </c>
    </row>
    <row r="217" spans="1:6" ht="31.5" customHeight="1" outlineLevel="7" x14ac:dyDescent="0.25">
      <c r="A217" s="15" t="s">
        <v>137</v>
      </c>
      <c r="B217" s="14" t="s">
        <v>49</v>
      </c>
      <c r="C217" s="14" t="s">
        <v>135</v>
      </c>
      <c r="D217" s="14" t="s">
        <v>265</v>
      </c>
      <c r="E217" s="14" t="s">
        <v>9</v>
      </c>
      <c r="F217" s="26">
        <f t="shared" ref="F217:F218" si="46">F218</f>
        <v>6447.05</v>
      </c>
    </row>
    <row r="218" spans="1:6" ht="31.5" outlineLevel="7" x14ac:dyDescent="0.25">
      <c r="A218" s="13" t="s">
        <v>67</v>
      </c>
      <c r="B218" s="14" t="s">
        <v>49</v>
      </c>
      <c r="C218" s="14" t="s">
        <v>135</v>
      </c>
      <c r="D218" s="14" t="s">
        <v>265</v>
      </c>
      <c r="E218" s="14" t="s">
        <v>68</v>
      </c>
      <c r="F218" s="26">
        <f t="shared" si="46"/>
        <v>6447.05</v>
      </c>
    </row>
    <row r="219" spans="1:6" outlineLevel="7" x14ac:dyDescent="0.25">
      <c r="A219" s="13" t="s">
        <v>124</v>
      </c>
      <c r="B219" s="14" t="s">
        <v>49</v>
      </c>
      <c r="C219" s="14" t="s">
        <v>135</v>
      </c>
      <c r="D219" s="14" t="s">
        <v>265</v>
      </c>
      <c r="E219" s="14" t="s">
        <v>125</v>
      </c>
      <c r="F219" s="24">
        <f>8115.52-1668.47</f>
        <v>6447.05</v>
      </c>
    </row>
    <row r="220" spans="1:6" ht="51.75" customHeight="1" outlineLevel="7" x14ac:dyDescent="0.25">
      <c r="A220" s="13" t="s">
        <v>138</v>
      </c>
      <c r="B220" s="14" t="s">
        <v>49</v>
      </c>
      <c r="C220" s="14" t="s">
        <v>135</v>
      </c>
      <c r="D220" s="14" t="s">
        <v>266</v>
      </c>
      <c r="E220" s="14" t="s">
        <v>9</v>
      </c>
      <c r="F220" s="26">
        <f t="shared" ref="F220:F221" si="47">F221</f>
        <v>1494</v>
      </c>
    </row>
    <row r="221" spans="1:6" outlineLevel="7" x14ac:dyDescent="0.25">
      <c r="A221" s="13" t="s">
        <v>36</v>
      </c>
      <c r="B221" s="14" t="s">
        <v>49</v>
      </c>
      <c r="C221" s="14" t="s">
        <v>135</v>
      </c>
      <c r="D221" s="14" t="s">
        <v>266</v>
      </c>
      <c r="E221" s="14" t="s">
        <v>37</v>
      </c>
      <c r="F221" s="26">
        <f t="shared" si="47"/>
        <v>1494</v>
      </c>
    </row>
    <row r="222" spans="1:6" outlineLevel="7" x14ac:dyDescent="0.25">
      <c r="A222" s="13" t="s">
        <v>139</v>
      </c>
      <c r="B222" s="14" t="s">
        <v>49</v>
      </c>
      <c r="C222" s="14" t="s">
        <v>135</v>
      </c>
      <c r="D222" s="14" t="s">
        <v>266</v>
      </c>
      <c r="E222" s="14" t="s">
        <v>140</v>
      </c>
      <c r="F222" s="24">
        <v>1494</v>
      </c>
    </row>
    <row r="223" spans="1:6" outlineLevel="1" x14ac:dyDescent="0.25">
      <c r="A223" s="13" t="s">
        <v>141</v>
      </c>
      <c r="B223" s="14" t="s">
        <v>49</v>
      </c>
      <c r="C223" s="14" t="s">
        <v>142</v>
      </c>
      <c r="D223" s="14" t="s">
        <v>211</v>
      </c>
      <c r="E223" s="14" t="s">
        <v>9</v>
      </c>
      <c r="F223" s="26">
        <f>F224+F229</f>
        <v>3901.86</v>
      </c>
    </row>
    <row r="224" spans="1:6" outlineLevel="2" x14ac:dyDescent="0.25">
      <c r="A224" s="13" t="s">
        <v>143</v>
      </c>
      <c r="B224" s="14" t="s">
        <v>49</v>
      </c>
      <c r="C224" s="14" t="s">
        <v>144</v>
      </c>
      <c r="D224" s="14" t="s">
        <v>211</v>
      </c>
      <c r="E224" s="14" t="s">
        <v>9</v>
      </c>
      <c r="F224" s="26">
        <f t="shared" ref="F224:F227" si="48">F225</f>
        <v>3218.36</v>
      </c>
    </row>
    <row r="225" spans="1:6" ht="31.5" outlineLevel="4" x14ac:dyDescent="0.25">
      <c r="A225" s="13" t="s">
        <v>231</v>
      </c>
      <c r="B225" s="14" t="s">
        <v>49</v>
      </c>
      <c r="C225" s="14" t="s">
        <v>144</v>
      </c>
      <c r="D225" s="14" t="s">
        <v>212</v>
      </c>
      <c r="E225" s="14" t="s">
        <v>9</v>
      </c>
      <c r="F225" s="26">
        <f t="shared" si="48"/>
        <v>3218.36</v>
      </c>
    </row>
    <row r="226" spans="1:6" outlineLevel="5" x14ac:dyDescent="0.25">
      <c r="A226" s="13" t="s">
        <v>145</v>
      </c>
      <c r="B226" s="14" t="s">
        <v>49</v>
      </c>
      <c r="C226" s="14" t="s">
        <v>144</v>
      </c>
      <c r="D226" s="14" t="s">
        <v>267</v>
      </c>
      <c r="E226" s="14" t="s">
        <v>9</v>
      </c>
      <c r="F226" s="26">
        <f t="shared" si="48"/>
        <v>3218.36</v>
      </c>
    </row>
    <row r="227" spans="1:6" outlineLevel="6" x14ac:dyDescent="0.25">
      <c r="A227" s="13" t="s">
        <v>146</v>
      </c>
      <c r="B227" s="14" t="s">
        <v>49</v>
      </c>
      <c r="C227" s="14" t="s">
        <v>144</v>
      </c>
      <c r="D227" s="14" t="s">
        <v>267</v>
      </c>
      <c r="E227" s="14" t="s">
        <v>147</v>
      </c>
      <c r="F227" s="26">
        <f t="shared" si="48"/>
        <v>3218.36</v>
      </c>
    </row>
    <row r="228" spans="1:6" outlineLevel="7" x14ac:dyDescent="0.25">
      <c r="A228" s="13" t="s">
        <v>148</v>
      </c>
      <c r="B228" s="14" t="s">
        <v>49</v>
      </c>
      <c r="C228" s="14" t="s">
        <v>144</v>
      </c>
      <c r="D228" s="14" t="s">
        <v>267</v>
      </c>
      <c r="E228" s="14" t="s">
        <v>149</v>
      </c>
      <c r="F228" s="24">
        <v>3218.36</v>
      </c>
    </row>
    <row r="229" spans="1:6" outlineLevel="7" x14ac:dyDescent="0.25">
      <c r="A229" s="13" t="s">
        <v>150</v>
      </c>
      <c r="B229" s="14" t="s">
        <v>49</v>
      </c>
      <c r="C229" s="14" t="s">
        <v>151</v>
      </c>
      <c r="D229" s="14" t="s">
        <v>211</v>
      </c>
      <c r="E229" s="14" t="s">
        <v>9</v>
      </c>
      <c r="F229" s="26">
        <f t="shared" ref="F229:F230" si="49">F230</f>
        <v>683.5</v>
      </c>
    </row>
    <row r="230" spans="1:6" ht="31.5" outlineLevel="7" x14ac:dyDescent="0.25">
      <c r="A230" s="13" t="s">
        <v>42</v>
      </c>
      <c r="B230" s="14" t="s">
        <v>49</v>
      </c>
      <c r="C230" s="14" t="s">
        <v>151</v>
      </c>
      <c r="D230" s="14" t="s">
        <v>218</v>
      </c>
      <c r="E230" s="14" t="s">
        <v>9</v>
      </c>
      <c r="F230" s="26">
        <f t="shared" si="49"/>
        <v>683.5</v>
      </c>
    </row>
    <row r="231" spans="1:6" outlineLevel="7" x14ac:dyDescent="0.25">
      <c r="A231" s="13" t="s">
        <v>152</v>
      </c>
      <c r="B231" s="14" t="s">
        <v>49</v>
      </c>
      <c r="C231" s="14" t="s">
        <v>151</v>
      </c>
      <c r="D231" s="14" t="s">
        <v>268</v>
      </c>
      <c r="E231" s="14" t="s">
        <v>9</v>
      </c>
      <c r="F231" s="26">
        <f>F232+F235</f>
        <v>683.5</v>
      </c>
    </row>
    <row r="232" spans="1:6" ht="31.5" outlineLevel="7" x14ac:dyDescent="0.25">
      <c r="A232" s="13" t="s">
        <v>153</v>
      </c>
      <c r="B232" s="14" t="s">
        <v>49</v>
      </c>
      <c r="C232" s="14" t="s">
        <v>151</v>
      </c>
      <c r="D232" s="14" t="s">
        <v>269</v>
      </c>
      <c r="E232" s="14" t="s">
        <v>9</v>
      </c>
      <c r="F232" s="26">
        <f t="shared" ref="F232:F233" si="50">F233</f>
        <v>173.5</v>
      </c>
    </row>
    <row r="233" spans="1:6" outlineLevel="7" x14ac:dyDescent="0.25">
      <c r="A233" s="13" t="s">
        <v>146</v>
      </c>
      <c r="B233" s="14" t="s">
        <v>49</v>
      </c>
      <c r="C233" s="14" t="s">
        <v>151</v>
      </c>
      <c r="D233" s="14" t="s">
        <v>269</v>
      </c>
      <c r="E233" s="14" t="s">
        <v>147</v>
      </c>
      <c r="F233" s="26">
        <f t="shared" si="50"/>
        <v>173.5</v>
      </c>
    </row>
    <row r="234" spans="1:6" ht="30.75" customHeight="1" outlineLevel="7" x14ac:dyDescent="0.25">
      <c r="A234" s="13" t="s">
        <v>154</v>
      </c>
      <c r="B234" s="14" t="s">
        <v>49</v>
      </c>
      <c r="C234" s="14" t="s">
        <v>151</v>
      </c>
      <c r="D234" s="14" t="s">
        <v>269</v>
      </c>
      <c r="E234" s="14" t="s">
        <v>155</v>
      </c>
      <c r="F234" s="24">
        <v>173.5</v>
      </c>
    </row>
    <row r="235" spans="1:6" ht="31.5" outlineLevel="7" x14ac:dyDescent="0.25">
      <c r="A235" s="13" t="s">
        <v>156</v>
      </c>
      <c r="B235" s="14" t="s">
        <v>49</v>
      </c>
      <c r="C235" s="14" t="s">
        <v>151</v>
      </c>
      <c r="D235" s="14" t="s">
        <v>270</v>
      </c>
      <c r="E235" s="14" t="s">
        <v>9</v>
      </c>
      <c r="F235" s="26">
        <f t="shared" ref="F235:F236" si="51">F236</f>
        <v>510</v>
      </c>
    </row>
    <row r="236" spans="1:6" outlineLevel="7" x14ac:dyDescent="0.25">
      <c r="A236" s="13" t="s">
        <v>146</v>
      </c>
      <c r="B236" s="14" t="s">
        <v>49</v>
      </c>
      <c r="C236" s="14" t="s">
        <v>151</v>
      </c>
      <c r="D236" s="14" t="s">
        <v>270</v>
      </c>
      <c r="E236" s="14" t="s">
        <v>147</v>
      </c>
      <c r="F236" s="26">
        <f t="shared" si="51"/>
        <v>510</v>
      </c>
    </row>
    <row r="237" spans="1:6" ht="31.5" outlineLevel="1" x14ac:dyDescent="0.25">
      <c r="A237" s="13" t="s">
        <v>154</v>
      </c>
      <c r="B237" s="14" t="s">
        <v>49</v>
      </c>
      <c r="C237" s="14" t="s">
        <v>151</v>
      </c>
      <c r="D237" s="14" t="s">
        <v>270</v>
      </c>
      <c r="E237" s="14" t="s">
        <v>155</v>
      </c>
      <c r="F237" s="24">
        <v>510</v>
      </c>
    </row>
    <row r="238" spans="1:6" outlineLevel="1" x14ac:dyDescent="0.25">
      <c r="A238" s="13" t="s">
        <v>163</v>
      </c>
      <c r="B238" s="14" t="s">
        <v>49</v>
      </c>
      <c r="C238" s="14" t="s">
        <v>164</v>
      </c>
      <c r="D238" s="14" t="s">
        <v>211</v>
      </c>
      <c r="E238" s="14" t="s">
        <v>9</v>
      </c>
      <c r="F238" s="26">
        <f t="shared" ref="F238:F243" si="52">F239</f>
        <v>1762.5</v>
      </c>
    </row>
    <row r="239" spans="1:6" outlineLevel="2" x14ac:dyDescent="0.25">
      <c r="A239" s="13" t="s">
        <v>165</v>
      </c>
      <c r="B239" s="14" t="s">
        <v>49</v>
      </c>
      <c r="C239" s="14" t="s">
        <v>166</v>
      </c>
      <c r="D239" s="14" t="s">
        <v>211</v>
      </c>
      <c r="E239" s="14" t="s">
        <v>9</v>
      </c>
      <c r="F239" s="26">
        <f t="shared" si="52"/>
        <v>1762.5</v>
      </c>
    </row>
    <row r="240" spans="1:6" ht="32.25" customHeight="1" outlineLevel="3" x14ac:dyDescent="0.25">
      <c r="A240" s="13" t="s">
        <v>30</v>
      </c>
      <c r="B240" s="14" t="s">
        <v>49</v>
      </c>
      <c r="C240" s="14" t="s">
        <v>166</v>
      </c>
      <c r="D240" s="14" t="s">
        <v>214</v>
      </c>
      <c r="E240" s="14" t="s">
        <v>9</v>
      </c>
      <c r="F240" s="26">
        <f t="shared" si="52"/>
        <v>1762.5</v>
      </c>
    </row>
    <row r="241" spans="1:6" ht="31.5" outlineLevel="4" x14ac:dyDescent="0.25">
      <c r="A241" s="32" t="s">
        <v>32</v>
      </c>
      <c r="B241" s="14" t="s">
        <v>49</v>
      </c>
      <c r="C241" s="14" t="s">
        <v>166</v>
      </c>
      <c r="D241" s="14" t="s">
        <v>225</v>
      </c>
      <c r="E241" s="14" t="s">
        <v>9</v>
      </c>
      <c r="F241" s="26">
        <f t="shared" si="52"/>
        <v>1762.5</v>
      </c>
    </row>
    <row r="242" spans="1:6" ht="31.5" outlineLevel="5" x14ac:dyDescent="0.25">
      <c r="A242" s="13" t="s">
        <v>167</v>
      </c>
      <c r="B242" s="14" t="s">
        <v>49</v>
      </c>
      <c r="C242" s="14" t="s">
        <v>166</v>
      </c>
      <c r="D242" s="14" t="s">
        <v>271</v>
      </c>
      <c r="E242" s="14" t="s">
        <v>9</v>
      </c>
      <c r="F242" s="26">
        <f t="shared" si="52"/>
        <v>1762.5</v>
      </c>
    </row>
    <row r="243" spans="1:6" ht="31.5" outlineLevel="6" x14ac:dyDescent="0.25">
      <c r="A243" s="13" t="s">
        <v>67</v>
      </c>
      <c r="B243" s="14" t="s">
        <v>49</v>
      </c>
      <c r="C243" s="14" t="s">
        <v>166</v>
      </c>
      <c r="D243" s="14" t="s">
        <v>271</v>
      </c>
      <c r="E243" s="14" t="s">
        <v>68</v>
      </c>
      <c r="F243" s="26">
        <f t="shared" si="52"/>
        <v>1762.5</v>
      </c>
    </row>
    <row r="244" spans="1:6" outlineLevel="7" x14ac:dyDescent="0.25">
      <c r="A244" s="13" t="s">
        <v>69</v>
      </c>
      <c r="B244" s="14" t="s">
        <v>49</v>
      </c>
      <c r="C244" s="14" t="s">
        <v>166</v>
      </c>
      <c r="D244" s="14" t="s">
        <v>271</v>
      </c>
      <c r="E244" s="14" t="s">
        <v>70</v>
      </c>
      <c r="F244" s="24">
        <v>1762.5</v>
      </c>
    </row>
    <row r="245" spans="1:6" s="12" customFormat="1" ht="18" customHeight="1" x14ac:dyDescent="0.25">
      <c r="A245" s="10" t="s">
        <v>168</v>
      </c>
      <c r="B245" s="11" t="s">
        <v>169</v>
      </c>
      <c r="C245" s="11" t="s">
        <v>8</v>
      </c>
      <c r="D245" s="11" t="s">
        <v>211</v>
      </c>
      <c r="E245" s="11" t="s">
        <v>9</v>
      </c>
      <c r="F245" s="28">
        <f>F246</f>
        <v>4585.91</v>
      </c>
    </row>
    <row r="246" spans="1:6" outlineLevel="1" x14ac:dyDescent="0.25">
      <c r="A246" s="13" t="s">
        <v>10</v>
      </c>
      <c r="B246" s="14" t="s">
        <v>169</v>
      </c>
      <c r="C246" s="14" t="s">
        <v>11</v>
      </c>
      <c r="D246" s="14" t="s">
        <v>211</v>
      </c>
      <c r="E246" s="14" t="s">
        <v>9</v>
      </c>
      <c r="F246" s="26">
        <f>F247+F262+F267</f>
        <v>4585.91</v>
      </c>
    </row>
    <row r="247" spans="1:6" ht="47.25" outlineLevel="2" x14ac:dyDescent="0.25">
      <c r="A247" s="13" t="s">
        <v>170</v>
      </c>
      <c r="B247" s="14" t="s">
        <v>169</v>
      </c>
      <c r="C247" s="14" t="s">
        <v>171</v>
      </c>
      <c r="D247" s="14" t="s">
        <v>211</v>
      </c>
      <c r="E247" s="14" t="s">
        <v>9</v>
      </c>
      <c r="F247" s="26">
        <f>F248</f>
        <v>3684.1099999999997</v>
      </c>
    </row>
    <row r="248" spans="1:6" ht="31.5" outlineLevel="4" x14ac:dyDescent="0.25">
      <c r="A248" s="13" t="s">
        <v>231</v>
      </c>
      <c r="B248" s="14" t="s">
        <v>169</v>
      </c>
      <c r="C248" s="14" t="s">
        <v>171</v>
      </c>
      <c r="D248" s="14" t="s">
        <v>212</v>
      </c>
      <c r="E248" s="14" t="s">
        <v>9</v>
      </c>
      <c r="F248" s="26">
        <f>F249+F252+F259</f>
        <v>3684.1099999999997</v>
      </c>
    </row>
    <row r="249" spans="1:6" outlineLevel="5" x14ac:dyDescent="0.25">
      <c r="A249" s="13" t="s">
        <v>172</v>
      </c>
      <c r="B249" s="14" t="s">
        <v>169</v>
      </c>
      <c r="C249" s="14" t="s">
        <v>171</v>
      </c>
      <c r="D249" s="14" t="s">
        <v>272</v>
      </c>
      <c r="E249" s="14" t="s">
        <v>9</v>
      </c>
      <c r="F249" s="26">
        <f t="shared" ref="F249:F250" si="53">F250</f>
        <v>1689</v>
      </c>
    </row>
    <row r="250" spans="1:6" ht="63.75" customHeight="1" outlineLevel="6" x14ac:dyDescent="0.25">
      <c r="A250" s="13" t="s">
        <v>16</v>
      </c>
      <c r="B250" s="14" t="s">
        <v>169</v>
      </c>
      <c r="C250" s="14" t="s">
        <v>171</v>
      </c>
      <c r="D250" s="14" t="s">
        <v>272</v>
      </c>
      <c r="E250" s="14" t="s">
        <v>17</v>
      </c>
      <c r="F250" s="26">
        <f t="shared" si="53"/>
        <v>1689</v>
      </c>
    </row>
    <row r="251" spans="1:6" ht="17.25" customHeight="1" outlineLevel="7" x14ac:dyDescent="0.25">
      <c r="A251" s="13" t="s">
        <v>18</v>
      </c>
      <c r="B251" s="14" t="s">
        <v>169</v>
      </c>
      <c r="C251" s="14" t="s">
        <v>171</v>
      </c>
      <c r="D251" s="14" t="s">
        <v>272</v>
      </c>
      <c r="E251" s="14" t="s">
        <v>19</v>
      </c>
      <c r="F251" s="24">
        <v>1689</v>
      </c>
    </row>
    <row r="252" spans="1:6" ht="33" customHeight="1" outlineLevel="5" x14ac:dyDescent="0.25">
      <c r="A252" s="13" t="s">
        <v>15</v>
      </c>
      <c r="B252" s="14" t="s">
        <v>169</v>
      </c>
      <c r="C252" s="14" t="s">
        <v>171</v>
      </c>
      <c r="D252" s="14" t="s">
        <v>213</v>
      </c>
      <c r="E252" s="14" t="s">
        <v>9</v>
      </c>
      <c r="F252" s="26">
        <f>F253+F255+F257</f>
        <v>1815.11</v>
      </c>
    </row>
    <row r="253" spans="1:6" ht="63" customHeight="1" outlineLevel="6" x14ac:dyDescent="0.25">
      <c r="A253" s="13" t="s">
        <v>16</v>
      </c>
      <c r="B253" s="14" t="s">
        <v>169</v>
      </c>
      <c r="C253" s="14" t="s">
        <v>171</v>
      </c>
      <c r="D253" s="14" t="s">
        <v>213</v>
      </c>
      <c r="E253" s="14" t="s">
        <v>17</v>
      </c>
      <c r="F253" s="26">
        <f>F254</f>
        <v>1666.61</v>
      </c>
    </row>
    <row r="254" spans="1:6" ht="33.75" customHeight="1" outlineLevel="7" x14ac:dyDescent="0.25">
      <c r="A254" s="13" t="s">
        <v>18</v>
      </c>
      <c r="B254" s="14" t="s">
        <v>169</v>
      </c>
      <c r="C254" s="14" t="s">
        <v>171</v>
      </c>
      <c r="D254" s="14" t="s">
        <v>213</v>
      </c>
      <c r="E254" s="14" t="s">
        <v>19</v>
      </c>
      <c r="F254" s="24">
        <v>1666.61</v>
      </c>
    </row>
    <row r="255" spans="1:6" ht="20.25" customHeight="1" outlineLevel="6" x14ac:dyDescent="0.25">
      <c r="A255" s="13" t="s">
        <v>20</v>
      </c>
      <c r="B255" s="14" t="s">
        <v>169</v>
      </c>
      <c r="C255" s="14" t="s">
        <v>171</v>
      </c>
      <c r="D255" s="14" t="s">
        <v>213</v>
      </c>
      <c r="E255" s="14" t="s">
        <v>21</v>
      </c>
      <c r="F255" s="26">
        <f>F256</f>
        <v>143</v>
      </c>
    </row>
    <row r="256" spans="1:6" ht="31.5" outlineLevel="7" x14ac:dyDescent="0.25">
      <c r="A256" s="13" t="s">
        <v>22</v>
      </c>
      <c r="B256" s="14" t="s">
        <v>169</v>
      </c>
      <c r="C256" s="14" t="s">
        <v>171</v>
      </c>
      <c r="D256" s="14" t="s">
        <v>213</v>
      </c>
      <c r="E256" s="14" t="s">
        <v>23</v>
      </c>
      <c r="F256" s="24">
        <v>143</v>
      </c>
    </row>
    <row r="257" spans="1:6" outlineLevel="6" x14ac:dyDescent="0.25">
      <c r="A257" s="13" t="s">
        <v>24</v>
      </c>
      <c r="B257" s="14" t="s">
        <v>169</v>
      </c>
      <c r="C257" s="14" t="s">
        <v>171</v>
      </c>
      <c r="D257" s="14" t="s">
        <v>213</v>
      </c>
      <c r="E257" s="14" t="s">
        <v>25</v>
      </c>
      <c r="F257" s="26">
        <f>F258</f>
        <v>5.5</v>
      </c>
    </row>
    <row r="258" spans="1:6" outlineLevel="7" x14ac:dyDescent="0.25">
      <c r="A258" s="13" t="s">
        <v>26</v>
      </c>
      <c r="B258" s="14" t="s">
        <v>169</v>
      </c>
      <c r="C258" s="14" t="s">
        <v>171</v>
      </c>
      <c r="D258" s="14" t="s">
        <v>213</v>
      </c>
      <c r="E258" s="14" t="s">
        <v>27</v>
      </c>
      <c r="F258" s="24">
        <v>5.5</v>
      </c>
    </row>
    <row r="259" spans="1:6" outlineLevel="5" x14ac:dyDescent="0.25">
      <c r="A259" s="13" t="s">
        <v>173</v>
      </c>
      <c r="B259" s="14" t="s">
        <v>169</v>
      </c>
      <c r="C259" s="14" t="s">
        <v>171</v>
      </c>
      <c r="D259" s="14" t="s">
        <v>273</v>
      </c>
      <c r="E259" s="14" t="s">
        <v>9</v>
      </c>
      <c r="F259" s="26">
        <f t="shared" ref="F259:F260" si="54">F260</f>
        <v>180</v>
      </c>
    </row>
    <row r="260" spans="1:6" ht="64.5" customHeight="1" outlineLevel="6" x14ac:dyDescent="0.25">
      <c r="A260" s="13" t="s">
        <v>16</v>
      </c>
      <c r="B260" s="14" t="s">
        <v>169</v>
      </c>
      <c r="C260" s="14" t="s">
        <v>171</v>
      </c>
      <c r="D260" s="14" t="s">
        <v>273</v>
      </c>
      <c r="E260" s="14" t="s">
        <v>17</v>
      </c>
      <c r="F260" s="26">
        <f t="shared" si="54"/>
        <v>180</v>
      </c>
    </row>
    <row r="261" spans="1:6" ht="33.75" customHeight="1" outlineLevel="7" x14ac:dyDescent="0.25">
      <c r="A261" s="13" t="s">
        <v>18</v>
      </c>
      <c r="B261" s="14" t="s">
        <v>169</v>
      </c>
      <c r="C261" s="14" t="s">
        <v>171</v>
      </c>
      <c r="D261" s="14" t="s">
        <v>273</v>
      </c>
      <c r="E261" s="14" t="s">
        <v>19</v>
      </c>
      <c r="F261" s="24">
        <v>180</v>
      </c>
    </row>
    <row r="262" spans="1:6" ht="30.75" customHeight="1" outlineLevel="2" x14ac:dyDescent="0.25">
      <c r="A262" s="13" t="s">
        <v>12</v>
      </c>
      <c r="B262" s="14" t="s">
        <v>169</v>
      </c>
      <c r="C262" s="14" t="s">
        <v>13</v>
      </c>
      <c r="D262" s="14" t="s">
        <v>211</v>
      </c>
      <c r="E262" s="14" t="s">
        <v>9</v>
      </c>
      <c r="F262" s="26">
        <f t="shared" ref="F262:F265" si="55">F263</f>
        <v>883.8</v>
      </c>
    </row>
    <row r="263" spans="1:6" ht="31.5" outlineLevel="4" x14ac:dyDescent="0.25">
      <c r="A263" s="13" t="s">
        <v>231</v>
      </c>
      <c r="B263" s="14" t="s">
        <v>169</v>
      </c>
      <c r="C263" s="14" t="s">
        <v>13</v>
      </c>
      <c r="D263" s="14" t="s">
        <v>212</v>
      </c>
      <c r="E263" s="14" t="s">
        <v>9</v>
      </c>
      <c r="F263" s="26">
        <f t="shared" si="55"/>
        <v>883.8</v>
      </c>
    </row>
    <row r="264" spans="1:6" outlineLevel="5" x14ac:dyDescent="0.25">
      <c r="A264" s="13" t="s">
        <v>194</v>
      </c>
      <c r="B264" s="14" t="s">
        <v>169</v>
      </c>
      <c r="C264" s="14" t="s">
        <v>13</v>
      </c>
      <c r="D264" s="14" t="s">
        <v>274</v>
      </c>
      <c r="E264" s="14" t="s">
        <v>9</v>
      </c>
      <c r="F264" s="26">
        <f t="shared" si="55"/>
        <v>883.8</v>
      </c>
    </row>
    <row r="265" spans="1:6" ht="48.75" customHeight="1" outlineLevel="6" x14ac:dyDescent="0.25">
      <c r="A265" s="13" t="s">
        <v>16</v>
      </c>
      <c r="B265" s="14" t="s">
        <v>169</v>
      </c>
      <c r="C265" s="14" t="s">
        <v>13</v>
      </c>
      <c r="D265" s="14" t="s">
        <v>274</v>
      </c>
      <c r="E265" s="14" t="s">
        <v>17</v>
      </c>
      <c r="F265" s="26">
        <f t="shared" si="55"/>
        <v>883.8</v>
      </c>
    </row>
    <row r="266" spans="1:6" ht="18" customHeight="1" outlineLevel="7" x14ac:dyDescent="0.25">
      <c r="A266" s="13" t="s">
        <v>18</v>
      </c>
      <c r="B266" s="14" t="s">
        <v>169</v>
      </c>
      <c r="C266" s="14" t="s">
        <v>13</v>
      </c>
      <c r="D266" s="14" t="s">
        <v>274</v>
      </c>
      <c r="E266" s="14" t="s">
        <v>19</v>
      </c>
      <c r="F266" s="24">
        <v>883.8</v>
      </c>
    </row>
    <row r="267" spans="1:6" outlineLevel="2" x14ac:dyDescent="0.25">
      <c r="A267" s="13" t="s">
        <v>28</v>
      </c>
      <c r="B267" s="14" t="s">
        <v>169</v>
      </c>
      <c r="C267" s="14" t="s">
        <v>29</v>
      </c>
      <c r="D267" s="14" t="s">
        <v>211</v>
      </c>
      <c r="E267" s="14" t="s">
        <v>9</v>
      </c>
      <c r="F267" s="26">
        <f t="shared" ref="F267:F271" si="56">F268</f>
        <v>18</v>
      </c>
    </row>
    <row r="268" spans="1:6" ht="32.25" customHeight="1" outlineLevel="3" x14ac:dyDescent="0.25">
      <c r="A268" s="13" t="s">
        <v>30</v>
      </c>
      <c r="B268" s="14" t="s">
        <v>169</v>
      </c>
      <c r="C268" s="14" t="s">
        <v>29</v>
      </c>
      <c r="D268" s="14" t="s">
        <v>214</v>
      </c>
      <c r="E268" s="14" t="s">
        <v>9</v>
      </c>
      <c r="F268" s="26">
        <f t="shared" si="56"/>
        <v>18</v>
      </c>
    </row>
    <row r="269" spans="1:6" ht="31.5" outlineLevel="4" x14ac:dyDescent="0.25">
      <c r="A269" s="13" t="s">
        <v>32</v>
      </c>
      <c r="B269" s="14" t="s">
        <v>169</v>
      </c>
      <c r="C269" s="14" t="s">
        <v>29</v>
      </c>
      <c r="D269" s="14" t="s">
        <v>225</v>
      </c>
      <c r="E269" s="14" t="s">
        <v>9</v>
      </c>
      <c r="F269" s="26">
        <f t="shared" si="56"/>
        <v>18</v>
      </c>
    </row>
    <row r="270" spans="1:6" outlineLevel="5" x14ac:dyDescent="0.25">
      <c r="A270" s="13" t="s">
        <v>34</v>
      </c>
      <c r="B270" s="14" t="s">
        <v>169</v>
      </c>
      <c r="C270" s="14" t="s">
        <v>29</v>
      </c>
      <c r="D270" s="14" t="s">
        <v>217</v>
      </c>
      <c r="E270" s="14" t="s">
        <v>9</v>
      </c>
      <c r="F270" s="26">
        <f t="shared" si="56"/>
        <v>18</v>
      </c>
    </row>
    <row r="271" spans="1:6" ht="19.5" customHeight="1" outlineLevel="6" x14ac:dyDescent="0.25">
      <c r="A271" s="13" t="s">
        <v>20</v>
      </c>
      <c r="B271" s="14" t="s">
        <v>169</v>
      </c>
      <c r="C271" s="14" t="s">
        <v>29</v>
      </c>
      <c r="D271" s="14" t="s">
        <v>217</v>
      </c>
      <c r="E271" s="14" t="s">
        <v>21</v>
      </c>
      <c r="F271" s="26">
        <f t="shared" si="56"/>
        <v>18</v>
      </c>
    </row>
    <row r="272" spans="1:6" ht="31.5" outlineLevel="7" x14ac:dyDescent="0.25">
      <c r="A272" s="13" t="s">
        <v>22</v>
      </c>
      <c r="B272" s="14" t="s">
        <v>169</v>
      </c>
      <c r="C272" s="14" t="s">
        <v>29</v>
      </c>
      <c r="D272" s="14" t="s">
        <v>217</v>
      </c>
      <c r="E272" s="14" t="s">
        <v>23</v>
      </c>
      <c r="F272" s="24">
        <v>18</v>
      </c>
    </row>
    <row r="273" spans="1:6" s="12" customFormat="1" ht="31.5" x14ac:dyDescent="0.25">
      <c r="A273" s="10" t="s">
        <v>174</v>
      </c>
      <c r="B273" s="11" t="s">
        <v>175</v>
      </c>
      <c r="C273" s="11" t="s">
        <v>8</v>
      </c>
      <c r="D273" s="11" t="s">
        <v>211</v>
      </c>
      <c r="E273" s="11" t="s">
        <v>9</v>
      </c>
      <c r="F273" s="28">
        <f>F274+F364+F355</f>
        <v>341810.69000000006</v>
      </c>
    </row>
    <row r="274" spans="1:6" outlineLevel="1" x14ac:dyDescent="0.25">
      <c r="A274" s="13" t="s">
        <v>117</v>
      </c>
      <c r="B274" s="14" t="s">
        <v>175</v>
      </c>
      <c r="C274" s="14" t="s">
        <v>118</v>
      </c>
      <c r="D274" s="14" t="s">
        <v>211</v>
      </c>
      <c r="E274" s="14" t="s">
        <v>9</v>
      </c>
      <c r="F274" s="26">
        <f>F275+F290+F324+F338</f>
        <v>339043.69000000006</v>
      </c>
    </row>
    <row r="275" spans="1:6" outlineLevel="2" x14ac:dyDescent="0.25">
      <c r="A275" s="13" t="s">
        <v>176</v>
      </c>
      <c r="B275" s="14" t="s">
        <v>175</v>
      </c>
      <c r="C275" s="14" t="s">
        <v>177</v>
      </c>
      <c r="D275" s="14" t="s">
        <v>211</v>
      </c>
      <c r="E275" s="14" t="s">
        <v>9</v>
      </c>
      <c r="F275" s="26">
        <f t="shared" ref="F275:F276" si="57">F276</f>
        <v>73213.959999999992</v>
      </c>
    </row>
    <row r="276" spans="1:6" ht="31.5" outlineLevel="3" x14ac:dyDescent="0.25">
      <c r="A276" s="13" t="s">
        <v>128</v>
      </c>
      <c r="B276" s="14" t="s">
        <v>175</v>
      </c>
      <c r="C276" s="14" t="s">
        <v>177</v>
      </c>
      <c r="D276" s="14" t="s">
        <v>262</v>
      </c>
      <c r="E276" s="14" t="s">
        <v>9</v>
      </c>
      <c r="F276" s="26">
        <f t="shared" si="57"/>
        <v>73213.959999999992</v>
      </c>
    </row>
    <row r="277" spans="1:6" ht="31.5" outlineLevel="4" x14ac:dyDescent="0.25">
      <c r="A277" s="13" t="s">
        <v>178</v>
      </c>
      <c r="B277" s="14" t="s">
        <v>175</v>
      </c>
      <c r="C277" s="14" t="s">
        <v>177</v>
      </c>
      <c r="D277" s="14" t="s">
        <v>263</v>
      </c>
      <c r="E277" s="14" t="s">
        <v>9</v>
      </c>
      <c r="F277" s="26">
        <f>F281+F284+F278+F287</f>
        <v>73213.959999999992</v>
      </c>
    </row>
    <row r="278" spans="1:6" ht="31.5" outlineLevel="4" x14ac:dyDescent="0.25">
      <c r="A278" s="20" t="s">
        <v>191</v>
      </c>
      <c r="B278" s="14" t="s">
        <v>175</v>
      </c>
      <c r="C278" s="14" t="s">
        <v>177</v>
      </c>
      <c r="D278" s="14" t="s">
        <v>275</v>
      </c>
      <c r="E278" s="14" t="s">
        <v>9</v>
      </c>
      <c r="F278" s="26">
        <f t="shared" ref="F278:F279" si="58">F279</f>
        <v>83.1</v>
      </c>
    </row>
    <row r="279" spans="1:6" ht="31.5" outlineLevel="4" x14ac:dyDescent="0.25">
      <c r="A279" s="13" t="s">
        <v>67</v>
      </c>
      <c r="B279" s="14" t="s">
        <v>175</v>
      </c>
      <c r="C279" s="14" t="s">
        <v>177</v>
      </c>
      <c r="D279" s="14" t="s">
        <v>275</v>
      </c>
      <c r="E279" s="14" t="s">
        <v>68</v>
      </c>
      <c r="F279" s="26">
        <f t="shared" si="58"/>
        <v>83.1</v>
      </c>
    </row>
    <row r="280" spans="1:6" outlineLevel="4" x14ac:dyDescent="0.25">
      <c r="A280" s="13" t="s">
        <v>124</v>
      </c>
      <c r="B280" s="14" t="s">
        <v>175</v>
      </c>
      <c r="C280" s="14" t="s">
        <v>177</v>
      </c>
      <c r="D280" s="14" t="s">
        <v>275</v>
      </c>
      <c r="E280" s="14" t="s">
        <v>125</v>
      </c>
      <c r="F280" s="24">
        <v>83.1</v>
      </c>
    </row>
    <row r="281" spans="1:6" outlineLevel="5" x14ac:dyDescent="0.25">
      <c r="A281" s="13" t="s">
        <v>179</v>
      </c>
      <c r="B281" s="14" t="s">
        <v>175</v>
      </c>
      <c r="C281" s="14" t="s">
        <v>177</v>
      </c>
      <c r="D281" s="14" t="s">
        <v>276</v>
      </c>
      <c r="E281" s="14" t="s">
        <v>9</v>
      </c>
      <c r="F281" s="26">
        <f t="shared" ref="F281:F282" si="59">F282</f>
        <v>174</v>
      </c>
    </row>
    <row r="282" spans="1:6" ht="31.5" outlineLevel="6" x14ac:dyDescent="0.25">
      <c r="A282" s="13" t="s">
        <v>67</v>
      </c>
      <c r="B282" s="14" t="s">
        <v>175</v>
      </c>
      <c r="C282" s="14" t="s">
        <v>177</v>
      </c>
      <c r="D282" s="14" t="s">
        <v>276</v>
      </c>
      <c r="E282" s="14" t="s">
        <v>68</v>
      </c>
      <c r="F282" s="26">
        <f t="shared" si="59"/>
        <v>174</v>
      </c>
    </row>
    <row r="283" spans="1:6" outlineLevel="7" x14ac:dyDescent="0.25">
      <c r="A283" s="13" t="s">
        <v>124</v>
      </c>
      <c r="B283" s="14" t="s">
        <v>175</v>
      </c>
      <c r="C283" s="14" t="s">
        <v>177</v>
      </c>
      <c r="D283" s="14" t="s">
        <v>276</v>
      </c>
      <c r="E283" s="14" t="s">
        <v>125</v>
      </c>
      <c r="F283" s="24">
        <v>174</v>
      </c>
    </row>
    <row r="284" spans="1:6" ht="36" customHeight="1" outlineLevel="5" x14ac:dyDescent="0.25">
      <c r="A284" s="13" t="s">
        <v>180</v>
      </c>
      <c r="B284" s="14" t="s">
        <v>175</v>
      </c>
      <c r="C284" s="14" t="s">
        <v>177</v>
      </c>
      <c r="D284" s="14" t="s">
        <v>277</v>
      </c>
      <c r="E284" s="14" t="s">
        <v>9</v>
      </c>
      <c r="F284" s="26">
        <f t="shared" ref="F284:F285" si="60">F285</f>
        <v>27800.86</v>
      </c>
    </row>
    <row r="285" spans="1:6" ht="31.5" outlineLevel="6" x14ac:dyDescent="0.25">
      <c r="A285" s="13" t="s">
        <v>67</v>
      </c>
      <c r="B285" s="14" t="s">
        <v>175</v>
      </c>
      <c r="C285" s="14" t="s">
        <v>177</v>
      </c>
      <c r="D285" s="14" t="s">
        <v>277</v>
      </c>
      <c r="E285" s="14" t="s">
        <v>68</v>
      </c>
      <c r="F285" s="26">
        <f t="shared" si="60"/>
        <v>27800.86</v>
      </c>
    </row>
    <row r="286" spans="1:6" outlineLevel="7" x14ac:dyDescent="0.25">
      <c r="A286" s="13" t="s">
        <v>124</v>
      </c>
      <c r="B286" s="14" t="s">
        <v>175</v>
      </c>
      <c r="C286" s="14" t="s">
        <v>177</v>
      </c>
      <c r="D286" s="14" t="s">
        <v>277</v>
      </c>
      <c r="E286" s="14" t="s">
        <v>125</v>
      </c>
      <c r="F286" s="24">
        <v>27800.86</v>
      </c>
    </row>
    <row r="287" spans="1:6" ht="78.75" outlineLevel="7" x14ac:dyDescent="0.25">
      <c r="A287" s="33" t="s">
        <v>286</v>
      </c>
      <c r="B287" s="14" t="s">
        <v>175</v>
      </c>
      <c r="C287" s="14" t="s">
        <v>177</v>
      </c>
      <c r="D287" s="14" t="s">
        <v>278</v>
      </c>
      <c r="E287" s="14" t="s">
        <v>9</v>
      </c>
      <c r="F287" s="26">
        <f t="shared" ref="F287:F288" si="61">F288</f>
        <v>45156</v>
      </c>
    </row>
    <row r="288" spans="1:6" ht="31.5" outlineLevel="7" x14ac:dyDescent="0.25">
      <c r="A288" s="13" t="s">
        <v>67</v>
      </c>
      <c r="B288" s="14" t="s">
        <v>175</v>
      </c>
      <c r="C288" s="14" t="s">
        <v>177</v>
      </c>
      <c r="D288" s="14" t="s">
        <v>278</v>
      </c>
      <c r="E288" s="14" t="s">
        <v>68</v>
      </c>
      <c r="F288" s="26">
        <f t="shared" si="61"/>
        <v>45156</v>
      </c>
    </row>
    <row r="289" spans="1:6" outlineLevel="7" x14ac:dyDescent="0.25">
      <c r="A289" s="13" t="s">
        <v>124</v>
      </c>
      <c r="B289" s="14" t="s">
        <v>175</v>
      </c>
      <c r="C289" s="14" t="s">
        <v>177</v>
      </c>
      <c r="D289" s="14" t="s">
        <v>278</v>
      </c>
      <c r="E289" s="14" t="s">
        <v>125</v>
      </c>
      <c r="F289" s="24">
        <v>45156</v>
      </c>
    </row>
    <row r="290" spans="1:6" outlineLevel="2" x14ac:dyDescent="0.25">
      <c r="A290" s="13" t="s">
        <v>119</v>
      </c>
      <c r="B290" s="14" t="s">
        <v>175</v>
      </c>
      <c r="C290" s="14" t="s">
        <v>120</v>
      </c>
      <c r="D290" s="14" t="s">
        <v>211</v>
      </c>
      <c r="E290" s="14" t="s">
        <v>9</v>
      </c>
      <c r="F290" s="26">
        <f>F291</f>
        <v>249243.83000000002</v>
      </c>
    </row>
    <row r="291" spans="1:6" ht="31.5" outlineLevel="3" x14ac:dyDescent="0.25">
      <c r="A291" s="13" t="s">
        <v>128</v>
      </c>
      <c r="B291" s="14" t="s">
        <v>175</v>
      </c>
      <c r="C291" s="14" t="s">
        <v>120</v>
      </c>
      <c r="D291" s="14" t="s">
        <v>262</v>
      </c>
      <c r="E291" s="14" t="s">
        <v>9</v>
      </c>
      <c r="F291" s="26">
        <f>F292+F314</f>
        <v>249243.83000000002</v>
      </c>
    </row>
    <row r="292" spans="1:6" ht="31.5" outlineLevel="4" x14ac:dyDescent="0.25">
      <c r="A292" s="13" t="s">
        <v>181</v>
      </c>
      <c r="B292" s="14" t="s">
        <v>175</v>
      </c>
      <c r="C292" s="14" t="s">
        <v>120</v>
      </c>
      <c r="D292" s="14" t="s">
        <v>279</v>
      </c>
      <c r="E292" s="14" t="s">
        <v>9</v>
      </c>
      <c r="F292" s="26">
        <f>+F302+F296+F299+F305+F293+F308+F311</f>
        <v>232953.73</v>
      </c>
    </row>
    <row r="293" spans="1:6" ht="31.5" outlineLevel="4" x14ac:dyDescent="0.25">
      <c r="A293" s="20" t="s">
        <v>191</v>
      </c>
      <c r="B293" s="14" t="s">
        <v>175</v>
      </c>
      <c r="C293" s="14" t="s">
        <v>120</v>
      </c>
      <c r="D293" s="14" t="s">
        <v>280</v>
      </c>
      <c r="E293" s="14" t="s">
        <v>9</v>
      </c>
      <c r="F293" s="26">
        <f t="shared" ref="F293:F294" si="62">F294</f>
        <v>335.8</v>
      </c>
    </row>
    <row r="294" spans="1:6" ht="31.5" outlineLevel="4" x14ac:dyDescent="0.25">
      <c r="A294" s="13" t="s">
        <v>67</v>
      </c>
      <c r="B294" s="14" t="s">
        <v>175</v>
      </c>
      <c r="C294" s="14" t="s">
        <v>120</v>
      </c>
      <c r="D294" s="14" t="s">
        <v>280</v>
      </c>
      <c r="E294" s="14" t="s">
        <v>68</v>
      </c>
      <c r="F294" s="26">
        <f t="shared" si="62"/>
        <v>335.8</v>
      </c>
    </row>
    <row r="295" spans="1:6" outlineLevel="4" x14ac:dyDescent="0.25">
      <c r="A295" s="13" t="s">
        <v>124</v>
      </c>
      <c r="B295" s="14" t="s">
        <v>175</v>
      </c>
      <c r="C295" s="14" t="s">
        <v>120</v>
      </c>
      <c r="D295" s="14" t="s">
        <v>280</v>
      </c>
      <c r="E295" s="14" t="s">
        <v>125</v>
      </c>
      <c r="F295" s="24">
        <v>335.8</v>
      </c>
    </row>
    <row r="296" spans="1:6" outlineLevel="7" x14ac:dyDescent="0.25">
      <c r="A296" s="13" t="s">
        <v>179</v>
      </c>
      <c r="B296" s="14" t="s">
        <v>175</v>
      </c>
      <c r="C296" s="14" t="s">
        <v>120</v>
      </c>
      <c r="D296" s="14" t="s">
        <v>281</v>
      </c>
      <c r="E296" s="14" t="s">
        <v>9</v>
      </c>
      <c r="F296" s="26">
        <f>F297</f>
        <v>328</v>
      </c>
    </row>
    <row r="297" spans="1:6" ht="31.5" customHeight="1" outlineLevel="7" x14ac:dyDescent="0.25">
      <c r="A297" s="13" t="s">
        <v>67</v>
      </c>
      <c r="B297" s="14" t="s">
        <v>175</v>
      </c>
      <c r="C297" s="14" t="s">
        <v>120</v>
      </c>
      <c r="D297" s="14" t="s">
        <v>281</v>
      </c>
      <c r="E297" s="14" t="s">
        <v>68</v>
      </c>
      <c r="F297" s="26">
        <f t="shared" ref="F297" si="63">F298</f>
        <v>328</v>
      </c>
    </row>
    <row r="298" spans="1:6" outlineLevel="7" x14ac:dyDescent="0.25">
      <c r="A298" s="13" t="s">
        <v>124</v>
      </c>
      <c r="B298" s="14" t="s">
        <v>175</v>
      </c>
      <c r="C298" s="14" t="s">
        <v>120</v>
      </c>
      <c r="D298" s="14" t="s">
        <v>281</v>
      </c>
      <c r="E298" s="14" t="s">
        <v>125</v>
      </c>
      <c r="F298" s="24">
        <v>328</v>
      </c>
    </row>
    <row r="299" spans="1:6" ht="31.5" outlineLevel="7" x14ac:dyDescent="0.25">
      <c r="A299" s="17" t="s">
        <v>182</v>
      </c>
      <c r="B299" s="14" t="s">
        <v>175</v>
      </c>
      <c r="C299" s="14" t="s">
        <v>120</v>
      </c>
      <c r="D299" s="14" t="s">
        <v>282</v>
      </c>
      <c r="E299" s="14" t="s">
        <v>9</v>
      </c>
      <c r="F299" s="26">
        <f t="shared" ref="F299:F300" si="64">F300</f>
        <v>663</v>
      </c>
    </row>
    <row r="300" spans="1:6" ht="20.25" customHeight="1" outlineLevel="7" x14ac:dyDescent="0.25">
      <c r="A300" s="13" t="s">
        <v>67</v>
      </c>
      <c r="B300" s="14" t="s">
        <v>175</v>
      </c>
      <c r="C300" s="14" t="s">
        <v>120</v>
      </c>
      <c r="D300" s="14" t="s">
        <v>282</v>
      </c>
      <c r="E300" s="14" t="s">
        <v>68</v>
      </c>
      <c r="F300" s="26">
        <f t="shared" si="64"/>
        <v>663</v>
      </c>
    </row>
    <row r="301" spans="1:6" outlineLevel="7" x14ac:dyDescent="0.25">
      <c r="A301" s="13" t="s">
        <v>124</v>
      </c>
      <c r="B301" s="14" t="s">
        <v>175</v>
      </c>
      <c r="C301" s="14" t="s">
        <v>120</v>
      </c>
      <c r="D301" s="14" t="s">
        <v>282</v>
      </c>
      <c r="E301" s="14" t="s">
        <v>125</v>
      </c>
      <c r="F301" s="24">
        <v>663</v>
      </c>
    </row>
    <row r="302" spans="1:6" ht="33" customHeight="1" outlineLevel="5" x14ac:dyDescent="0.25">
      <c r="A302" s="13" t="s">
        <v>183</v>
      </c>
      <c r="B302" s="14" t="s">
        <v>175</v>
      </c>
      <c r="C302" s="14" t="s">
        <v>120</v>
      </c>
      <c r="D302" s="14" t="s">
        <v>283</v>
      </c>
      <c r="E302" s="14" t="s">
        <v>9</v>
      </c>
      <c r="F302" s="26">
        <f t="shared" ref="F302:F303" si="65">F303</f>
        <v>52729.93</v>
      </c>
    </row>
    <row r="303" spans="1:6" ht="31.5" outlineLevel="6" x14ac:dyDescent="0.25">
      <c r="A303" s="13" t="s">
        <v>67</v>
      </c>
      <c r="B303" s="14" t="s">
        <v>175</v>
      </c>
      <c r="C303" s="14" t="s">
        <v>120</v>
      </c>
      <c r="D303" s="14" t="s">
        <v>283</v>
      </c>
      <c r="E303" s="14" t="s">
        <v>68</v>
      </c>
      <c r="F303" s="26">
        <f t="shared" si="65"/>
        <v>52729.93</v>
      </c>
    </row>
    <row r="304" spans="1:6" outlineLevel="7" x14ac:dyDescent="0.25">
      <c r="A304" s="13" t="s">
        <v>124</v>
      </c>
      <c r="B304" s="14" t="s">
        <v>175</v>
      </c>
      <c r="C304" s="14" t="s">
        <v>120</v>
      </c>
      <c r="D304" s="14" t="s">
        <v>283</v>
      </c>
      <c r="E304" s="14" t="s">
        <v>125</v>
      </c>
      <c r="F304" s="24">
        <v>52729.93</v>
      </c>
    </row>
    <row r="305" spans="1:6" ht="76.5" customHeight="1" outlineLevel="5" x14ac:dyDescent="0.25">
      <c r="A305" s="106" t="s">
        <v>65</v>
      </c>
      <c r="B305" s="14" t="s">
        <v>175</v>
      </c>
      <c r="C305" s="14" t="s">
        <v>120</v>
      </c>
      <c r="D305" s="14" t="s">
        <v>284</v>
      </c>
      <c r="E305" s="14" t="s">
        <v>9</v>
      </c>
      <c r="F305" s="26">
        <f>F306</f>
        <v>2000</v>
      </c>
    </row>
    <row r="306" spans="1:6" ht="31.5" outlineLevel="5" x14ac:dyDescent="0.25">
      <c r="A306" s="13" t="s">
        <v>102</v>
      </c>
      <c r="B306" s="14" t="s">
        <v>175</v>
      </c>
      <c r="C306" s="14" t="s">
        <v>120</v>
      </c>
      <c r="D306" s="14" t="s">
        <v>284</v>
      </c>
      <c r="E306" s="14" t="s">
        <v>103</v>
      </c>
      <c r="F306" s="26">
        <f>F307</f>
        <v>2000</v>
      </c>
    </row>
    <row r="307" spans="1:6" outlineLevel="5" x14ac:dyDescent="0.25">
      <c r="A307" s="13" t="s">
        <v>104</v>
      </c>
      <c r="B307" s="14" t="s">
        <v>175</v>
      </c>
      <c r="C307" s="14" t="s">
        <v>120</v>
      </c>
      <c r="D307" s="14" t="s">
        <v>284</v>
      </c>
      <c r="E307" s="14" t="s">
        <v>105</v>
      </c>
      <c r="F307" s="24">
        <v>2000</v>
      </c>
    </row>
    <row r="308" spans="1:6" ht="63" outlineLevel="5" x14ac:dyDescent="0.25">
      <c r="A308" s="33" t="s">
        <v>287</v>
      </c>
      <c r="B308" s="14" t="s">
        <v>175</v>
      </c>
      <c r="C308" s="14" t="s">
        <v>120</v>
      </c>
      <c r="D308" s="14" t="s">
        <v>285</v>
      </c>
      <c r="E308" s="14" t="s">
        <v>9</v>
      </c>
      <c r="F308" s="26">
        <f t="shared" ref="F308:F309" si="66">F309</f>
        <v>3266</v>
      </c>
    </row>
    <row r="309" spans="1:6" ht="31.5" outlineLevel="5" x14ac:dyDescent="0.25">
      <c r="A309" s="13" t="s">
        <v>67</v>
      </c>
      <c r="B309" s="14" t="s">
        <v>175</v>
      </c>
      <c r="C309" s="14" t="s">
        <v>120</v>
      </c>
      <c r="D309" s="14" t="s">
        <v>285</v>
      </c>
      <c r="E309" s="14" t="s">
        <v>68</v>
      </c>
      <c r="F309" s="26">
        <f t="shared" si="66"/>
        <v>3266</v>
      </c>
    </row>
    <row r="310" spans="1:6" outlineLevel="5" x14ac:dyDescent="0.25">
      <c r="A310" s="13" t="s">
        <v>124</v>
      </c>
      <c r="B310" s="14" t="s">
        <v>175</v>
      </c>
      <c r="C310" s="14" t="s">
        <v>120</v>
      </c>
      <c r="D310" s="14" t="s">
        <v>285</v>
      </c>
      <c r="E310" s="14" t="s">
        <v>125</v>
      </c>
      <c r="F310" s="24">
        <v>3266</v>
      </c>
    </row>
    <row r="311" spans="1:6" ht="63" outlineLevel="5" x14ac:dyDescent="0.25">
      <c r="A311" s="33" t="s">
        <v>289</v>
      </c>
      <c r="B311" s="14" t="s">
        <v>175</v>
      </c>
      <c r="C311" s="14" t="s">
        <v>120</v>
      </c>
      <c r="D311" s="14" t="s">
        <v>288</v>
      </c>
      <c r="E311" s="14" t="s">
        <v>9</v>
      </c>
      <c r="F311" s="26">
        <f t="shared" ref="F311:F312" si="67">F312</f>
        <v>173631</v>
      </c>
    </row>
    <row r="312" spans="1:6" ht="31.5" outlineLevel="5" x14ac:dyDescent="0.25">
      <c r="A312" s="13" t="s">
        <v>67</v>
      </c>
      <c r="B312" s="14" t="s">
        <v>175</v>
      </c>
      <c r="C312" s="14" t="s">
        <v>120</v>
      </c>
      <c r="D312" s="14" t="s">
        <v>288</v>
      </c>
      <c r="E312" s="14" t="s">
        <v>68</v>
      </c>
      <c r="F312" s="26">
        <f t="shared" si="67"/>
        <v>173631</v>
      </c>
    </row>
    <row r="313" spans="1:6" outlineLevel="5" x14ac:dyDescent="0.25">
      <c r="A313" s="13" t="s">
        <v>124</v>
      </c>
      <c r="B313" s="14" t="s">
        <v>175</v>
      </c>
      <c r="C313" s="14" t="s">
        <v>120</v>
      </c>
      <c r="D313" s="14" t="s">
        <v>288</v>
      </c>
      <c r="E313" s="14" t="s">
        <v>125</v>
      </c>
      <c r="F313" s="24">
        <v>173631</v>
      </c>
    </row>
    <row r="314" spans="1:6" ht="33.75" customHeight="1" outlineLevel="4" x14ac:dyDescent="0.25">
      <c r="A314" s="13" t="s">
        <v>184</v>
      </c>
      <c r="B314" s="14" t="s">
        <v>175</v>
      </c>
      <c r="C314" s="14" t="s">
        <v>120</v>
      </c>
      <c r="D314" s="14" t="s">
        <v>290</v>
      </c>
      <c r="E314" s="14" t="s">
        <v>9</v>
      </c>
      <c r="F314" s="26">
        <f>F318+F321+F315</f>
        <v>16290.1</v>
      </c>
    </row>
    <row r="315" spans="1:6" ht="31.5" outlineLevel="4" x14ac:dyDescent="0.25">
      <c r="A315" s="20" t="s">
        <v>191</v>
      </c>
      <c r="B315" s="14" t="s">
        <v>175</v>
      </c>
      <c r="C315" s="14" t="s">
        <v>120</v>
      </c>
      <c r="D315" s="14" t="s">
        <v>291</v>
      </c>
      <c r="E315" s="14" t="s">
        <v>9</v>
      </c>
      <c r="F315" s="26">
        <f t="shared" ref="F315:F316" si="68">F316</f>
        <v>63.1</v>
      </c>
    </row>
    <row r="316" spans="1:6" ht="31.5" outlineLevel="4" x14ac:dyDescent="0.25">
      <c r="A316" s="13" t="s">
        <v>67</v>
      </c>
      <c r="B316" s="14" t="s">
        <v>175</v>
      </c>
      <c r="C316" s="14" t="s">
        <v>120</v>
      </c>
      <c r="D316" s="14" t="s">
        <v>291</v>
      </c>
      <c r="E316" s="14" t="s">
        <v>68</v>
      </c>
      <c r="F316" s="26">
        <f t="shared" si="68"/>
        <v>63.1</v>
      </c>
    </row>
    <row r="317" spans="1:6" outlineLevel="4" x14ac:dyDescent="0.25">
      <c r="A317" s="13" t="s">
        <v>124</v>
      </c>
      <c r="B317" s="14" t="s">
        <v>175</v>
      </c>
      <c r="C317" s="14" t="s">
        <v>120</v>
      </c>
      <c r="D317" s="14" t="s">
        <v>291</v>
      </c>
      <c r="E317" s="14" t="s">
        <v>125</v>
      </c>
      <c r="F317" s="24">
        <v>63.1</v>
      </c>
    </row>
    <row r="318" spans="1:6" outlineLevel="5" x14ac:dyDescent="0.25">
      <c r="A318" s="13" t="s">
        <v>179</v>
      </c>
      <c r="B318" s="14" t="s">
        <v>175</v>
      </c>
      <c r="C318" s="14" t="s">
        <v>120</v>
      </c>
      <c r="D318" s="14" t="s">
        <v>292</v>
      </c>
      <c r="E318" s="14" t="s">
        <v>9</v>
      </c>
      <c r="F318" s="26">
        <f t="shared" ref="F318:F319" si="69">F319</f>
        <v>34.799999999999997</v>
      </c>
    </row>
    <row r="319" spans="1:6" ht="31.5" outlineLevel="6" x14ac:dyDescent="0.25">
      <c r="A319" s="13" t="s">
        <v>67</v>
      </c>
      <c r="B319" s="14" t="s">
        <v>175</v>
      </c>
      <c r="C319" s="14" t="s">
        <v>120</v>
      </c>
      <c r="D319" s="14" t="s">
        <v>292</v>
      </c>
      <c r="E319" s="14" t="s">
        <v>68</v>
      </c>
      <c r="F319" s="26">
        <f t="shared" si="69"/>
        <v>34.799999999999997</v>
      </c>
    </row>
    <row r="320" spans="1:6" outlineLevel="7" x14ac:dyDescent="0.25">
      <c r="A320" s="13" t="s">
        <v>124</v>
      </c>
      <c r="B320" s="14" t="s">
        <v>175</v>
      </c>
      <c r="C320" s="14" t="s">
        <v>120</v>
      </c>
      <c r="D320" s="14" t="s">
        <v>292</v>
      </c>
      <c r="E320" s="14" t="s">
        <v>125</v>
      </c>
      <c r="F320" s="24">
        <v>34.799999999999997</v>
      </c>
    </row>
    <row r="321" spans="1:6" ht="30" customHeight="1" outlineLevel="5" x14ac:dyDescent="0.25">
      <c r="A321" s="13" t="s">
        <v>185</v>
      </c>
      <c r="B321" s="14" t="s">
        <v>175</v>
      </c>
      <c r="C321" s="14" t="s">
        <v>120</v>
      </c>
      <c r="D321" s="14" t="s">
        <v>293</v>
      </c>
      <c r="E321" s="14" t="s">
        <v>9</v>
      </c>
      <c r="F321" s="26">
        <f t="shared" ref="F321:F322" si="70">F322</f>
        <v>16192.2</v>
      </c>
    </row>
    <row r="322" spans="1:6" ht="31.5" outlineLevel="6" x14ac:dyDescent="0.25">
      <c r="A322" s="13" t="s">
        <v>67</v>
      </c>
      <c r="B322" s="14" t="s">
        <v>175</v>
      </c>
      <c r="C322" s="14" t="s">
        <v>120</v>
      </c>
      <c r="D322" s="14" t="s">
        <v>293</v>
      </c>
      <c r="E322" s="14" t="s">
        <v>68</v>
      </c>
      <c r="F322" s="26">
        <f t="shared" si="70"/>
        <v>16192.2</v>
      </c>
    </row>
    <row r="323" spans="1:6" outlineLevel="7" x14ac:dyDescent="0.25">
      <c r="A323" s="13" t="s">
        <v>124</v>
      </c>
      <c r="B323" s="14" t="s">
        <v>175</v>
      </c>
      <c r="C323" s="14" t="s">
        <v>120</v>
      </c>
      <c r="D323" s="14" t="s">
        <v>293</v>
      </c>
      <c r="E323" s="14" t="s">
        <v>125</v>
      </c>
      <c r="F323" s="24">
        <v>16192.2</v>
      </c>
    </row>
    <row r="324" spans="1:6" outlineLevel="2" x14ac:dyDescent="0.25">
      <c r="A324" s="13" t="s">
        <v>126</v>
      </c>
      <c r="B324" s="14" t="s">
        <v>175</v>
      </c>
      <c r="C324" s="14" t="s">
        <v>127</v>
      </c>
      <c r="D324" s="14" t="s">
        <v>211</v>
      </c>
      <c r="E324" s="14" t="s">
        <v>9</v>
      </c>
      <c r="F324" s="26">
        <f t="shared" ref="F324:F336" si="71">F325</f>
        <v>2894</v>
      </c>
    </row>
    <row r="325" spans="1:6" ht="31.5" outlineLevel="3" x14ac:dyDescent="0.25">
      <c r="A325" s="13" t="s">
        <v>128</v>
      </c>
      <c r="B325" s="14" t="s">
        <v>175</v>
      </c>
      <c r="C325" s="14" t="s">
        <v>127</v>
      </c>
      <c r="D325" s="14" t="s">
        <v>262</v>
      </c>
      <c r="E325" s="14" t="s">
        <v>9</v>
      </c>
      <c r="F325" s="26">
        <f>F326+F335</f>
        <v>2894</v>
      </c>
    </row>
    <row r="326" spans="1:6" ht="31.5" outlineLevel="3" x14ac:dyDescent="0.25">
      <c r="A326" s="13" t="s">
        <v>181</v>
      </c>
      <c r="B326" s="14" t="s">
        <v>175</v>
      </c>
      <c r="C326" s="14" t="s">
        <v>127</v>
      </c>
      <c r="D326" s="14" t="s">
        <v>279</v>
      </c>
      <c r="E326" s="14" t="s">
        <v>9</v>
      </c>
      <c r="F326" s="26">
        <f>F330+F327</f>
        <v>2820</v>
      </c>
    </row>
    <row r="327" spans="1:6" ht="31.5" outlineLevel="3" x14ac:dyDescent="0.25">
      <c r="A327" s="13" t="s">
        <v>130</v>
      </c>
      <c r="B327" s="14" t="s">
        <v>175</v>
      </c>
      <c r="C327" s="14" t="s">
        <v>127</v>
      </c>
      <c r="D327" s="14" t="s">
        <v>507</v>
      </c>
      <c r="E327" s="14" t="s">
        <v>9</v>
      </c>
      <c r="F327" s="26">
        <f>F328</f>
        <v>70</v>
      </c>
    </row>
    <row r="328" spans="1:6" ht="31.5" outlineLevel="3" x14ac:dyDescent="0.25">
      <c r="A328" s="13" t="s">
        <v>20</v>
      </c>
      <c r="B328" s="14" t="s">
        <v>175</v>
      </c>
      <c r="C328" s="14" t="s">
        <v>127</v>
      </c>
      <c r="D328" s="14" t="s">
        <v>507</v>
      </c>
      <c r="E328" s="14" t="s">
        <v>21</v>
      </c>
      <c r="F328" s="26">
        <f>F329</f>
        <v>70</v>
      </c>
    </row>
    <row r="329" spans="1:6" ht="31.5" outlineLevel="3" x14ac:dyDescent="0.25">
      <c r="A329" s="13" t="s">
        <v>22</v>
      </c>
      <c r="B329" s="14" t="s">
        <v>175</v>
      </c>
      <c r="C329" s="14" t="s">
        <v>127</v>
      </c>
      <c r="D329" s="14" t="s">
        <v>507</v>
      </c>
      <c r="E329" s="14" t="s">
        <v>23</v>
      </c>
      <c r="F329" s="26">
        <v>70</v>
      </c>
    </row>
    <row r="330" spans="1:6" ht="63" outlineLevel="3" x14ac:dyDescent="0.25">
      <c r="A330" s="33" t="s">
        <v>294</v>
      </c>
      <c r="B330" s="14" t="s">
        <v>175</v>
      </c>
      <c r="C330" s="14" t="s">
        <v>127</v>
      </c>
      <c r="D330" s="14" t="s">
        <v>295</v>
      </c>
      <c r="E330" s="14" t="s">
        <v>9</v>
      </c>
      <c r="F330" s="26">
        <f t="shared" ref="F330" si="72">F331+F333</f>
        <v>2750</v>
      </c>
    </row>
    <row r="331" spans="1:6" ht="31.5" outlineLevel="3" x14ac:dyDescent="0.25">
      <c r="A331" s="13" t="s">
        <v>67</v>
      </c>
      <c r="B331" s="14" t="s">
        <v>175</v>
      </c>
      <c r="C331" s="14" t="s">
        <v>127</v>
      </c>
      <c r="D331" s="14" t="s">
        <v>295</v>
      </c>
      <c r="E331" s="14" t="s">
        <v>68</v>
      </c>
      <c r="F331" s="26">
        <f t="shared" ref="F331" si="73">F332</f>
        <v>2650</v>
      </c>
    </row>
    <row r="332" spans="1:6" outlineLevel="3" x14ac:dyDescent="0.25">
      <c r="A332" s="13" t="s">
        <v>124</v>
      </c>
      <c r="B332" s="14" t="s">
        <v>175</v>
      </c>
      <c r="C332" s="14" t="s">
        <v>127</v>
      </c>
      <c r="D332" s="14" t="s">
        <v>295</v>
      </c>
      <c r="E332" s="14" t="s">
        <v>125</v>
      </c>
      <c r="F332" s="26">
        <v>2650</v>
      </c>
    </row>
    <row r="333" spans="1:6" outlineLevel="3" x14ac:dyDescent="0.25">
      <c r="A333" s="13" t="s">
        <v>146</v>
      </c>
      <c r="B333" s="14" t="s">
        <v>175</v>
      </c>
      <c r="C333" s="14" t="s">
        <v>127</v>
      </c>
      <c r="D333" s="14" t="s">
        <v>295</v>
      </c>
      <c r="E333" s="14" t="s">
        <v>147</v>
      </c>
      <c r="F333" s="26">
        <f t="shared" ref="F333" si="74">F334</f>
        <v>100</v>
      </c>
    </row>
    <row r="334" spans="1:6" outlineLevel="3" x14ac:dyDescent="0.25">
      <c r="A334" s="13" t="s">
        <v>148</v>
      </c>
      <c r="B334" s="14" t="s">
        <v>175</v>
      </c>
      <c r="C334" s="14" t="s">
        <v>127</v>
      </c>
      <c r="D334" s="14" t="s">
        <v>295</v>
      </c>
      <c r="E334" s="14" t="s">
        <v>149</v>
      </c>
      <c r="F334" s="26">
        <v>100</v>
      </c>
    </row>
    <row r="335" spans="1:6" outlineLevel="7" x14ac:dyDescent="0.25">
      <c r="A335" s="13" t="s">
        <v>131</v>
      </c>
      <c r="B335" s="14" t="s">
        <v>175</v>
      </c>
      <c r="C335" s="14" t="s">
        <v>127</v>
      </c>
      <c r="D335" s="14" t="s">
        <v>296</v>
      </c>
      <c r="E335" s="14" t="s">
        <v>9</v>
      </c>
      <c r="F335" s="26">
        <f t="shared" si="71"/>
        <v>74</v>
      </c>
    </row>
    <row r="336" spans="1:6" ht="31.5" customHeight="1" outlineLevel="7" x14ac:dyDescent="0.25">
      <c r="A336" s="13" t="s">
        <v>20</v>
      </c>
      <c r="B336" s="14" t="s">
        <v>175</v>
      </c>
      <c r="C336" s="14" t="s">
        <v>127</v>
      </c>
      <c r="D336" s="14" t="s">
        <v>296</v>
      </c>
      <c r="E336" s="14" t="s">
        <v>21</v>
      </c>
      <c r="F336" s="26">
        <f t="shared" si="71"/>
        <v>74</v>
      </c>
    </row>
    <row r="337" spans="1:6" ht="31.5" outlineLevel="7" x14ac:dyDescent="0.25">
      <c r="A337" s="13" t="s">
        <v>22</v>
      </c>
      <c r="B337" s="14" t="s">
        <v>175</v>
      </c>
      <c r="C337" s="14" t="s">
        <v>127</v>
      </c>
      <c r="D337" s="14" t="s">
        <v>296</v>
      </c>
      <c r="E337" s="14" t="s">
        <v>23</v>
      </c>
      <c r="F337" s="24">
        <v>74</v>
      </c>
    </row>
    <row r="338" spans="1:6" outlineLevel="2" x14ac:dyDescent="0.25">
      <c r="A338" s="13" t="s">
        <v>186</v>
      </c>
      <c r="B338" s="14" t="s">
        <v>175</v>
      </c>
      <c r="C338" s="14" t="s">
        <v>187</v>
      </c>
      <c r="D338" s="14" t="s">
        <v>211</v>
      </c>
      <c r="E338" s="14" t="s">
        <v>9</v>
      </c>
      <c r="F338" s="26">
        <f>F339</f>
        <v>13691.9</v>
      </c>
    </row>
    <row r="339" spans="1:6" ht="31.5" outlineLevel="3" x14ac:dyDescent="0.25">
      <c r="A339" s="13" t="s">
        <v>128</v>
      </c>
      <c r="B339" s="14" t="s">
        <v>175</v>
      </c>
      <c r="C339" s="14" t="s">
        <v>187</v>
      </c>
      <c r="D339" s="14" t="s">
        <v>262</v>
      </c>
      <c r="E339" s="14" t="s">
        <v>9</v>
      </c>
      <c r="F339" s="26">
        <f>F340+F345+F352</f>
        <v>13691.9</v>
      </c>
    </row>
    <row r="340" spans="1:6" ht="31.5" customHeight="1" outlineLevel="5" x14ac:dyDescent="0.25">
      <c r="A340" s="13" t="s">
        <v>15</v>
      </c>
      <c r="B340" s="14" t="s">
        <v>175</v>
      </c>
      <c r="C340" s="14" t="s">
        <v>187</v>
      </c>
      <c r="D340" s="14" t="s">
        <v>297</v>
      </c>
      <c r="E340" s="14" t="s">
        <v>9</v>
      </c>
      <c r="F340" s="26">
        <f>F341+F343</f>
        <v>2050.2000000000003</v>
      </c>
    </row>
    <row r="341" spans="1:6" ht="63.75" customHeight="1" outlineLevel="6" x14ac:dyDescent="0.25">
      <c r="A341" s="13" t="s">
        <v>16</v>
      </c>
      <c r="B341" s="14" t="s">
        <v>175</v>
      </c>
      <c r="C341" s="14" t="s">
        <v>187</v>
      </c>
      <c r="D341" s="14" t="s">
        <v>297</v>
      </c>
      <c r="E341" s="14" t="s">
        <v>17</v>
      </c>
      <c r="F341" s="26">
        <f>F342</f>
        <v>2007.9</v>
      </c>
    </row>
    <row r="342" spans="1:6" ht="31.5" customHeight="1" outlineLevel="7" x14ac:dyDescent="0.25">
      <c r="A342" s="13" t="s">
        <v>18</v>
      </c>
      <c r="B342" s="14" t="s">
        <v>175</v>
      </c>
      <c r="C342" s="14" t="s">
        <v>187</v>
      </c>
      <c r="D342" s="14" t="s">
        <v>297</v>
      </c>
      <c r="E342" s="14" t="s">
        <v>19</v>
      </c>
      <c r="F342" s="24">
        <v>2007.9</v>
      </c>
    </row>
    <row r="343" spans="1:6" ht="31.5" customHeight="1" outlineLevel="6" x14ac:dyDescent="0.25">
      <c r="A343" s="13" t="s">
        <v>20</v>
      </c>
      <c r="B343" s="14" t="s">
        <v>175</v>
      </c>
      <c r="C343" s="14" t="s">
        <v>187</v>
      </c>
      <c r="D343" s="14" t="s">
        <v>297</v>
      </c>
      <c r="E343" s="14" t="s">
        <v>21</v>
      </c>
      <c r="F343" s="26">
        <f>F344</f>
        <v>42.3</v>
      </c>
    </row>
    <row r="344" spans="1:6" ht="31.5" outlineLevel="7" x14ac:dyDescent="0.25">
      <c r="A344" s="13" t="s">
        <v>22</v>
      </c>
      <c r="B344" s="14" t="s">
        <v>175</v>
      </c>
      <c r="C344" s="14" t="s">
        <v>187</v>
      </c>
      <c r="D344" s="14" t="s">
        <v>297</v>
      </c>
      <c r="E344" s="14" t="s">
        <v>23</v>
      </c>
      <c r="F344" s="24">
        <v>42.3</v>
      </c>
    </row>
    <row r="345" spans="1:6" ht="31.5" outlineLevel="5" x14ac:dyDescent="0.25">
      <c r="A345" s="13" t="s">
        <v>61</v>
      </c>
      <c r="B345" s="14" t="s">
        <v>175</v>
      </c>
      <c r="C345" s="14" t="s">
        <v>187</v>
      </c>
      <c r="D345" s="14" t="s">
        <v>298</v>
      </c>
      <c r="E345" s="14" t="s">
        <v>9</v>
      </c>
      <c r="F345" s="26">
        <f>F346+F348+F350</f>
        <v>10241.699999999999</v>
      </c>
    </row>
    <row r="346" spans="1:6" ht="47.25" customHeight="1" outlineLevel="6" x14ac:dyDescent="0.25">
      <c r="A346" s="13" t="s">
        <v>16</v>
      </c>
      <c r="B346" s="14" t="s">
        <v>175</v>
      </c>
      <c r="C346" s="14" t="s">
        <v>187</v>
      </c>
      <c r="D346" s="14" t="s">
        <v>298</v>
      </c>
      <c r="E346" s="14" t="s">
        <v>17</v>
      </c>
      <c r="F346" s="26">
        <f>F347</f>
        <v>7942.6</v>
      </c>
    </row>
    <row r="347" spans="1:6" outlineLevel="7" x14ac:dyDescent="0.25">
      <c r="A347" s="13" t="s">
        <v>62</v>
      </c>
      <c r="B347" s="14" t="s">
        <v>175</v>
      </c>
      <c r="C347" s="14" t="s">
        <v>187</v>
      </c>
      <c r="D347" s="14" t="s">
        <v>298</v>
      </c>
      <c r="E347" s="14" t="s">
        <v>63</v>
      </c>
      <c r="F347" s="24">
        <v>7942.6</v>
      </c>
    </row>
    <row r="348" spans="1:6" ht="30.75" customHeight="1" outlineLevel="6" x14ac:dyDescent="0.25">
      <c r="A348" s="13" t="s">
        <v>20</v>
      </c>
      <c r="B348" s="14" t="s">
        <v>175</v>
      </c>
      <c r="C348" s="14" t="s">
        <v>187</v>
      </c>
      <c r="D348" s="14" t="s">
        <v>298</v>
      </c>
      <c r="E348" s="14" t="s">
        <v>21</v>
      </c>
      <c r="F348" s="26">
        <f>F349</f>
        <v>2269.1999999999998</v>
      </c>
    </row>
    <row r="349" spans="1:6" ht="31.5" outlineLevel="7" x14ac:dyDescent="0.25">
      <c r="A349" s="13" t="s">
        <v>22</v>
      </c>
      <c r="B349" s="14" t="s">
        <v>175</v>
      </c>
      <c r="C349" s="14" t="s">
        <v>187</v>
      </c>
      <c r="D349" s="14" t="s">
        <v>298</v>
      </c>
      <c r="E349" s="14" t="s">
        <v>23</v>
      </c>
      <c r="F349" s="24">
        <v>2269.1999999999998</v>
      </c>
    </row>
    <row r="350" spans="1:6" outlineLevel="6" x14ac:dyDescent="0.25">
      <c r="A350" s="13" t="s">
        <v>24</v>
      </c>
      <c r="B350" s="14" t="s">
        <v>175</v>
      </c>
      <c r="C350" s="14" t="s">
        <v>187</v>
      </c>
      <c r="D350" s="14" t="s">
        <v>298</v>
      </c>
      <c r="E350" s="14" t="s">
        <v>25</v>
      </c>
      <c r="F350" s="26">
        <f>F351</f>
        <v>29.9</v>
      </c>
    </row>
    <row r="351" spans="1:6" outlineLevel="7" x14ac:dyDescent="0.25">
      <c r="A351" s="13" t="s">
        <v>26</v>
      </c>
      <c r="B351" s="14" t="s">
        <v>175</v>
      </c>
      <c r="C351" s="14" t="s">
        <v>187</v>
      </c>
      <c r="D351" s="14" t="s">
        <v>298</v>
      </c>
      <c r="E351" s="14" t="s">
        <v>27</v>
      </c>
      <c r="F351" s="24">
        <v>29.9</v>
      </c>
    </row>
    <row r="352" spans="1:6" ht="31.5" outlineLevel="3" x14ac:dyDescent="0.25">
      <c r="A352" s="15" t="s">
        <v>66</v>
      </c>
      <c r="B352" s="14" t="s">
        <v>175</v>
      </c>
      <c r="C352" s="14" t="s">
        <v>187</v>
      </c>
      <c r="D352" s="14" t="s">
        <v>299</v>
      </c>
      <c r="E352" s="14" t="s">
        <v>9</v>
      </c>
      <c r="F352" s="26">
        <f t="shared" ref="F352:F353" si="75">F353</f>
        <v>1400</v>
      </c>
    </row>
    <row r="353" spans="1:6" ht="18.75" customHeight="1" outlineLevel="3" x14ac:dyDescent="0.25">
      <c r="A353" s="13" t="s">
        <v>67</v>
      </c>
      <c r="B353" s="14" t="s">
        <v>175</v>
      </c>
      <c r="C353" s="14" t="s">
        <v>187</v>
      </c>
      <c r="D353" s="14" t="s">
        <v>299</v>
      </c>
      <c r="E353" s="14" t="s">
        <v>68</v>
      </c>
      <c r="F353" s="26">
        <f t="shared" si="75"/>
        <v>1400</v>
      </c>
    </row>
    <row r="354" spans="1:6" outlineLevel="3" x14ac:dyDescent="0.25">
      <c r="A354" s="13" t="s">
        <v>69</v>
      </c>
      <c r="B354" s="14" t="s">
        <v>175</v>
      </c>
      <c r="C354" s="14" t="s">
        <v>187</v>
      </c>
      <c r="D354" s="14" t="s">
        <v>299</v>
      </c>
      <c r="E354" s="14" t="s">
        <v>70</v>
      </c>
      <c r="F354" s="24">
        <v>1400</v>
      </c>
    </row>
    <row r="355" spans="1:6" outlineLevel="3" x14ac:dyDescent="0.25">
      <c r="A355" s="13" t="s">
        <v>141</v>
      </c>
      <c r="B355" s="14" t="s">
        <v>175</v>
      </c>
      <c r="C355" s="14" t="s">
        <v>142</v>
      </c>
      <c r="D355" s="14" t="s">
        <v>211</v>
      </c>
      <c r="E355" s="14" t="s">
        <v>9</v>
      </c>
      <c r="F355" s="26">
        <f t="shared" ref="F355:F358" si="76">F356</f>
        <v>2206</v>
      </c>
    </row>
    <row r="356" spans="1:6" outlineLevel="3" x14ac:dyDescent="0.25">
      <c r="A356" s="13" t="s">
        <v>198</v>
      </c>
      <c r="B356" s="14" t="s">
        <v>175</v>
      </c>
      <c r="C356" s="14" t="s">
        <v>199</v>
      </c>
      <c r="D356" s="14" t="s">
        <v>211</v>
      </c>
      <c r="E356" s="14" t="s">
        <v>9</v>
      </c>
      <c r="F356" s="26">
        <f t="shared" si="76"/>
        <v>2206</v>
      </c>
    </row>
    <row r="357" spans="1:6" ht="31.5" outlineLevel="3" x14ac:dyDescent="0.25">
      <c r="A357" s="13" t="s">
        <v>128</v>
      </c>
      <c r="B357" s="14" t="s">
        <v>175</v>
      </c>
      <c r="C357" s="14" t="s">
        <v>199</v>
      </c>
      <c r="D357" s="14" t="s">
        <v>262</v>
      </c>
      <c r="E357" s="14" t="s">
        <v>9</v>
      </c>
      <c r="F357" s="26">
        <f t="shared" si="76"/>
        <v>2206</v>
      </c>
    </row>
    <row r="358" spans="1:6" ht="31.5" outlineLevel="3" x14ac:dyDescent="0.25">
      <c r="A358" s="13" t="s">
        <v>178</v>
      </c>
      <c r="B358" s="14" t="s">
        <v>175</v>
      </c>
      <c r="C358" s="14" t="s">
        <v>199</v>
      </c>
      <c r="D358" s="14" t="s">
        <v>263</v>
      </c>
      <c r="E358" s="14" t="s">
        <v>9</v>
      </c>
      <c r="F358" s="26">
        <f t="shared" si="76"/>
        <v>2206</v>
      </c>
    </row>
    <row r="359" spans="1:6" ht="48.75" customHeight="1" outlineLevel="3" x14ac:dyDescent="0.25">
      <c r="A359" s="13" t="s">
        <v>200</v>
      </c>
      <c r="B359" s="14" t="s">
        <v>175</v>
      </c>
      <c r="C359" s="14" t="s">
        <v>199</v>
      </c>
      <c r="D359" s="14" t="s">
        <v>300</v>
      </c>
      <c r="E359" s="14" t="s">
        <v>9</v>
      </c>
      <c r="F359" s="26">
        <f t="shared" ref="F359" si="77">F360+F362</f>
        <v>2206</v>
      </c>
    </row>
    <row r="360" spans="1:6" ht="31.5" outlineLevel="3" x14ac:dyDescent="0.25">
      <c r="A360" s="13" t="s">
        <v>20</v>
      </c>
      <c r="B360" s="14" t="s">
        <v>175</v>
      </c>
      <c r="C360" s="14" t="s">
        <v>199</v>
      </c>
      <c r="D360" s="14" t="s">
        <v>300</v>
      </c>
      <c r="E360" s="14" t="s">
        <v>21</v>
      </c>
      <c r="F360" s="26">
        <f t="shared" ref="F360" si="78">F361</f>
        <v>18</v>
      </c>
    </row>
    <row r="361" spans="1:6" ht="31.5" outlineLevel="3" x14ac:dyDescent="0.25">
      <c r="A361" s="13" t="s">
        <v>22</v>
      </c>
      <c r="B361" s="14" t="s">
        <v>175</v>
      </c>
      <c r="C361" s="14" t="s">
        <v>199</v>
      </c>
      <c r="D361" s="14" t="s">
        <v>300</v>
      </c>
      <c r="E361" s="14" t="s">
        <v>23</v>
      </c>
      <c r="F361" s="24">
        <v>18</v>
      </c>
    </row>
    <row r="362" spans="1:6" outlineLevel="3" x14ac:dyDescent="0.25">
      <c r="A362" s="13" t="s">
        <v>146</v>
      </c>
      <c r="B362" s="14" t="s">
        <v>175</v>
      </c>
      <c r="C362" s="14" t="s">
        <v>199</v>
      </c>
      <c r="D362" s="14" t="s">
        <v>300</v>
      </c>
      <c r="E362" s="14" t="s">
        <v>147</v>
      </c>
      <c r="F362" s="26">
        <f t="shared" ref="F362" si="79">F363</f>
        <v>2188</v>
      </c>
    </row>
    <row r="363" spans="1:6" outlineLevel="3" x14ac:dyDescent="0.25">
      <c r="A363" s="13" t="s">
        <v>148</v>
      </c>
      <c r="B363" s="14" t="s">
        <v>175</v>
      </c>
      <c r="C363" s="14" t="s">
        <v>199</v>
      </c>
      <c r="D363" s="14" t="s">
        <v>300</v>
      </c>
      <c r="E363" s="14" t="s">
        <v>149</v>
      </c>
      <c r="F363" s="24">
        <v>2188</v>
      </c>
    </row>
    <row r="364" spans="1:6" outlineLevel="7" x14ac:dyDescent="0.25">
      <c r="A364" s="13" t="s">
        <v>157</v>
      </c>
      <c r="B364" s="14" t="s">
        <v>175</v>
      </c>
      <c r="C364" s="14" t="s">
        <v>158</v>
      </c>
      <c r="D364" s="14" t="s">
        <v>211</v>
      </c>
      <c r="E364" s="14" t="s">
        <v>9</v>
      </c>
      <c r="F364" s="26">
        <f t="shared" ref="F364:F365" si="80">F365</f>
        <v>561</v>
      </c>
    </row>
    <row r="365" spans="1:6" outlineLevel="7" x14ac:dyDescent="0.25">
      <c r="A365" s="13" t="s">
        <v>159</v>
      </c>
      <c r="B365" s="14" t="s">
        <v>175</v>
      </c>
      <c r="C365" s="14" t="s">
        <v>160</v>
      </c>
      <c r="D365" s="14" t="s">
        <v>211</v>
      </c>
      <c r="E365" s="14" t="s">
        <v>9</v>
      </c>
      <c r="F365" s="26">
        <f t="shared" si="80"/>
        <v>561</v>
      </c>
    </row>
    <row r="366" spans="1:6" ht="31.5" outlineLevel="7" x14ac:dyDescent="0.25">
      <c r="A366" s="13" t="s">
        <v>423</v>
      </c>
      <c r="B366" s="14" t="s">
        <v>175</v>
      </c>
      <c r="C366" s="14" t="s">
        <v>160</v>
      </c>
      <c r="D366" s="14" t="s">
        <v>422</v>
      </c>
      <c r="E366" s="14" t="s">
        <v>9</v>
      </c>
      <c r="F366" s="26">
        <f>F367</f>
        <v>561</v>
      </c>
    </row>
    <row r="367" spans="1:6" ht="19.5" customHeight="1" outlineLevel="7" x14ac:dyDescent="0.25">
      <c r="A367" s="13" t="s">
        <v>162</v>
      </c>
      <c r="B367" s="14" t="s">
        <v>175</v>
      </c>
      <c r="C367" s="14" t="s">
        <v>160</v>
      </c>
      <c r="D367" s="14" t="s">
        <v>424</v>
      </c>
      <c r="E367" s="14" t="s">
        <v>9</v>
      </c>
      <c r="F367" s="26">
        <f>F368</f>
        <v>561</v>
      </c>
    </row>
    <row r="368" spans="1:6" ht="31.5" outlineLevel="7" x14ac:dyDescent="0.25">
      <c r="A368" s="13" t="s">
        <v>67</v>
      </c>
      <c r="B368" s="14" t="s">
        <v>175</v>
      </c>
      <c r="C368" s="14" t="s">
        <v>160</v>
      </c>
      <c r="D368" s="14" t="s">
        <v>424</v>
      </c>
      <c r="E368" s="14" t="s">
        <v>68</v>
      </c>
      <c r="F368" s="26">
        <f>F369</f>
        <v>561</v>
      </c>
    </row>
    <row r="369" spans="1:6" outlineLevel="7" x14ac:dyDescent="0.25">
      <c r="A369" s="13" t="s">
        <v>124</v>
      </c>
      <c r="B369" s="14" t="s">
        <v>175</v>
      </c>
      <c r="C369" s="14" t="s">
        <v>160</v>
      </c>
      <c r="D369" s="14" t="s">
        <v>424</v>
      </c>
      <c r="E369" s="14" t="s">
        <v>125</v>
      </c>
      <c r="F369" s="24">
        <f>307+249+5</f>
        <v>561</v>
      </c>
    </row>
    <row r="370" spans="1:6" s="12" customFormat="1" x14ac:dyDescent="0.25">
      <c r="A370" s="139" t="s">
        <v>188</v>
      </c>
      <c r="B370" s="139"/>
      <c r="C370" s="139"/>
      <c r="D370" s="139"/>
      <c r="E370" s="139"/>
      <c r="F370" s="21">
        <f>F14+F245+F273+F49</f>
        <v>472192.36000000004</v>
      </c>
    </row>
    <row r="371" spans="1:6" s="12" customFormat="1" x14ac:dyDescent="0.25">
      <c r="A371" s="27"/>
      <c r="B371" s="27"/>
      <c r="C371" s="27"/>
      <c r="D371" s="27"/>
      <c r="E371" s="27"/>
      <c r="F371" s="21"/>
    </row>
    <row r="372" spans="1:6" x14ac:dyDescent="0.25">
      <c r="A372" s="18"/>
      <c r="B372" s="18"/>
      <c r="C372" s="18"/>
      <c r="D372" s="18"/>
      <c r="E372" s="18"/>
      <c r="F372" s="25">
        <f>прил6!C53-прил8!F370</f>
        <v>-12147.000000000058</v>
      </c>
    </row>
    <row r="373" spans="1:6" x14ac:dyDescent="0.25">
      <c r="C373" s="19" t="s">
        <v>11</v>
      </c>
      <c r="F373" s="16">
        <f>F15+F50+F246</f>
        <v>60559.8</v>
      </c>
    </row>
    <row r="374" spans="1:6" x14ac:dyDescent="0.25">
      <c r="C374" s="19" t="s">
        <v>35</v>
      </c>
      <c r="F374" s="16">
        <f>F34</f>
        <v>1160</v>
      </c>
    </row>
    <row r="375" spans="1:6" x14ac:dyDescent="0.25">
      <c r="C375" s="19" t="s">
        <v>72</v>
      </c>
      <c r="F375" s="16">
        <f>F137</f>
        <v>65</v>
      </c>
    </row>
    <row r="376" spans="1:6" x14ac:dyDescent="0.25">
      <c r="C376" s="19" t="s">
        <v>76</v>
      </c>
      <c r="F376" s="16">
        <f>F143</f>
        <v>17544.57</v>
      </c>
    </row>
    <row r="377" spans="1:6" x14ac:dyDescent="0.25">
      <c r="C377" s="19" t="s">
        <v>94</v>
      </c>
      <c r="F377" s="16">
        <f>F173</f>
        <v>9701.5</v>
      </c>
    </row>
    <row r="378" spans="1:6" x14ac:dyDescent="0.25">
      <c r="C378" s="19" t="s">
        <v>110</v>
      </c>
      <c r="F378" s="16">
        <f>F194</f>
        <v>475</v>
      </c>
    </row>
    <row r="379" spans="1:6" x14ac:dyDescent="0.25">
      <c r="C379" s="19" t="s">
        <v>118</v>
      </c>
      <c r="F379" s="16">
        <f>F203+F274</f>
        <v>351402.08000000007</v>
      </c>
    </row>
    <row r="380" spans="1:6" x14ac:dyDescent="0.25">
      <c r="C380" s="19" t="s">
        <v>133</v>
      </c>
      <c r="F380" s="16">
        <f>F209</f>
        <v>8765.0499999999993</v>
      </c>
    </row>
    <row r="381" spans="1:6" x14ac:dyDescent="0.25">
      <c r="C381" s="19" t="s">
        <v>142</v>
      </c>
      <c r="F381" s="16">
        <f>F223+F355</f>
        <v>6107.8600000000006</v>
      </c>
    </row>
    <row r="382" spans="1:6" x14ac:dyDescent="0.25">
      <c r="C382" s="19" t="s">
        <v>158</v>
      </c>
      <c r="F382" s="16">
        <f>F364</f>
        <v>561</v>
      </c>
    </row>
    <row r="383" spans="1:6" x14ac:dyDescent="0.25">
      <c r="C383" s="19" t="s">
        <v>164</v>
      </c>
      <c r="F383" s="16">
        <f>F238</f>
        <v>1762.5</v>
      </c>
    </row>
    <row r="384" spans="1:6" x14ac:dyDescent="0.25">
      <c r="C384" s="19" t="s">
        <v>39</v>
      </c>
      <c r="F384" s="16">
        <f>F40</f>
        <v>14088</v>
      </c>
    </row>
    <row r="385" spans="3:8" x14ac:dyDescent="0.25">
      <c r="C385" s="19"/>
      <c r="F385" s="16">
        <f t="shared" ref="F385" si="81">SUM(F373:F384)</f>
        <v>472192.36000000004</v>
      </c>
    </row>
    <row r="386" spans="3:8" x14ac:dyDescent="0.25">
      <c r="C386" s="19"/>
    </row>
    <row r="387" spans="3:8" x14ac:dyDescent="0.25">
      <c r="D387" s="19" t="s">
        <v>129</v>
      </c>
      <c r="F387" s="16">
        <f>F276+F291+F325+F339+F357</f>
        <v>341249.69000000006</v>
      </c>
    </row>
    <row r="388" spans="3:8" x14ac:dyDescent="0.25">
      <c r="D388" s="19" t="s">
        <v>122</v>
      </c>
      <c r="F388" s="16">
        <f>F205+F211</f>
        <v>21123.439999999999</v>
      </c>
    </row>
    <row r="389" spans="3:8" x14ac:dyDescent="0.25">
      <c r="D389" s="19" t="s">
        <v>114</v>
      </c>
      <c r="F389" s="16">
        <f>F196</f>
        <v>475</v>
      </c>
    </row>
    <row r="390" spans="3:8" x14ac:dyDescent="0.25">
      <c r="D390" s="19" t="s">
        <v>161</v>
      </c>
      <c r="F390" s="16">
        <f>F366</f>
        <v>561</v>
      </c>
    </row>
    <row r="391" spans="3:8" x14ac:dyDescent="0.25">
      <c r="D391" s="19" t="s">
        <v>43</v>
      </c>
      <c r="F391" s="16">
        <f>F42+F150+F161+F230</f>
        <v>20058.509999999998</v>
      </c>
    </row>
    <row r="392" spans="3:8" x14ac:dyDescent="0.25">
      <c r="D392" s="19" t="s">
        <v>31</v>
      </c>
      <c r="F392" s="16">
        <f>F26+F79+F240+F268</f>
        <v>17769.2</v>
      </c>
    </row>
    <row r="393" spans="3:8" x14ac:dyDescent="0.25">
      <c r="D393" s="19" t="s">
        <v>84</v>
      </c>
      <c r="F393" s="16">
        <f>F175+F181+F190+F155</f>
        <v>21671.5</v>
      </c>
    </row>
    <row r="394" spans="3:8" x14ac:dyDescent="0.25">
      <c r="D394" s="19" t="s">
        <v>64</v>
      </c>
      <c r="F394" s="16">
        <f>F99</f>
        <v>4947</v>
      </c>
    </row>
    <row r="395" spans="3:8" x14ac:dyDescent="0.25">
      <c r="D395" s="19" t="s">
        <v>525</v>
      </c>
      <c r="F395" s="16">
        <f>F109</f>
        <v>331</v>
      </c>
    </row>
    <row r="396" spans="3:8" x14ac:dyDescent="0.25">
      <c r="D396" s="19" t="s">
        <v>14</v>
      </c>
      <c r="F396" s="16">
        <f>F17+F36+F139+F52+F57+F64+F69+F74+F113+F145+F248+F263+F225</f>
        <v>44006.020000000004</v>
      </c>
    </row>
    <row r="397" spans="3:8" x14ac:dyDescent="0.25">
      <c r="D397" s="19"/>
      <c r="F397" s="16">
        <f t="shared" ref="F397" si="82">SUM(F387:F396)</f>
        <v>472192.3600000001</v>
      </c>
      <c r="H397" s="16"/>
    </row>
    <row r="398" spans="3:8" x14ac:dyDescent="0.25">
      <c r="D398" s="19"/>
    </row>
    <row r="399" spans="3:8" x14ac:dyDescent="0.25">
      <c r="D399" s="19" t="s">
        <v>503</v>
      </c>
      <c r="F399" s="25">
        <f>F228+F334+F363</f>
        <v>5506.3600000000006</v>
      </c>
    </row>
    <row r="400" spans="3:8" x14ac:dyDescent="0.25">
      <c r="D400" s="19" t="s">
        <v>189</v>
      </c>
      <c r="F400" s="16">
        <f>F18+F53+F58+F70+F114+F249+F252+F259+F264+F340</f>
        <v>37077.58</v>
      </c>
    </row>
    <row r="402" spans="4:6" x14ac:dyDescent="0.25">
      <c r="D402" s="9" t="s">
        <v>190</v>
      </c>
      <c r="E402" s="9">
        <v>22.25</v>
      </c>
      <c r="F402" s="25">
        <f>прил6!C13*22.25/100</f>
        <v>47174.650249999992</v>
      </c>
    </row>
    <row r="403" spans="4:6" x14ac:dyDescent="0.25">
      <c r="F403" s="25">
        <f>F402-F400</f>
        <v>10097.07024999999</v>
      </c>
    </row>
  </sheetData>
  <mergeCells count="3">
    <mergeCell ref="A10:E10"/>
    <mergeCell ref="A11:E11"/>
    <mergeCell ref="A370:E370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1"/>
  <sheetViews>
    <sheetView view="pageBreakPreview" zoomScale="95" zoomScaleNormal="100" zoomScaleSheetLayoutView="95" workbookViewId="0">
      <selection activeCell="E390" sqref="E390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7" t="s">
        <v>526</v>
      </c>
    </row>
    <row r="2" spans="1:7" x14ac:dyDescent="0.25">
      <c r="E2" s="122" t="s">
        <v>515</v>
      </c>
    </row>
    <row r="3" spans="1:7" x14ac:dyDescent="0.25">
      <c r="E3" s="122" t="s">
        <v>514</v>
      </c>
    </row>
    <row r="5" spans="1:7" ht="18" customHeight="1" x14ac:dyDescent="0.25">
      <c r="A5" s="74"/>
      <c r="C5" s="128"/>
      <c r="D5" s="128"/>
      <c r="E5" s="127" t="s">
        <v>426</v>
      </c>
    </row>
    <row r="6" spans="1:7" ht="15.75" customHeight="1" x14ac:dyDescent="0.25">
      <c r="A6" s="75"/>
      <c r="D6" s="74"/>
      <c r="E6" s="122" t="s">
        <v>510</v>
      </c>
    </row>
    <row r="7" spans="1:7" ht="15.75" customHeight="1" x14ac:dyDescent="0.25">
      <c r="A7" s="75"/>
      <c r="D7" s="74"/>
      <c r="E7" s="122" t="s">
        <v>511</v>
      </c>
    </row>
    <row r="8" spans="1:7" ht="15.75" customHeight="1" x14ac:dyDescent="0.25">
      <c r="A8" s="75"/>
      <c r="E8" s="122" t="s">
        <v>512</v>
      </c>
    </row>
    <row r="9" spans="1:7" ht="32.25" customHeight="1" x14ac:dyDescent="0.3">
      <c r="A9" s="141" t="s">
        <v>390</v>
      </c>
      <c r="B9" s="142"/>
      <c r="C9" s="142"/>
      <c r="D9" s="142"/>
      <c r="E9" s="142"/>
    </row>
    <row r="10" spans="1:7" ht="61.5" customHeight="1" x14ac:dyDescent="0.25">
      <c r="A10" s="138" t="s">
        <v>427</v>
      </c>
      <c r="B10" s="143"/>
      <c r="C10" s="143"/>
      <c r="D10" s="143"/>
      <c r="E10" s="143"/>
    </row>
    <row r="11" spans="1:7" ht="17.25" customHeight="1" x14ac:dyDescent="0.25">
      <c r="A11" s="35"/>
      <c r="B11" s="3"/>
      <c r="C11" s="3"/>
      <c r="D11" s="3"/>
      <c r="E11" s="116" t="s">
        <v>508</v>
      </c>
    </row>
    <row r="12" spans="1:7" x14ac:dyDescent="0.25">
      <c r="A12" s="8" t="s">
        <v>1</v>
      </c>
      <c r="B12" s="8" t="s">
        <v>3</v>
      </c>
      <c r="C12" s="8" t="s">
        <v>4</v>
      </c>
      <c r="D12" s="8" t="s">
        <v>5</v>
      </c>
      <c r="E12" s="8" t="s">
        <v>391</v>
      </c>
    </row>
    <row r="13" spans="1:7" s="12" customFormat="1" ht="15.75" customHeight="1" x14ac:dyDescent="0.25">
      <c r="A13" s="10" t="s">
        <v>10</v>
      </c>
      <c r="B13" s="11" t="s">
        <v>11</v>
      </c>
      <c r="C13" s="11" t="s">
        <v>211</v>
      </c>
      <c r="D13" s="11" t="s">
        <v>9</v>
      </c>
      <c r="E13" s="28">
        <f>E14+E19+E34+E46+E66+E61+E41</f>
        <v>60559.8</v>
      </c>
      <c r="G13" s="77"/>
    </row>
    <row r="14" spans="1:7" ht="32.25" customHeight="1" outlineLevel="1" x14ac:dyDescent="0.25">
      <c r="A14" s="13" t="s">
        <v>50</v>
      </c>
      <c r="B14" s="14" t="s">
        <v>51</v>
      </c>
      <c r="C14" s="14" t="s">
        <v>211</v>
      </c>
      <c r="D14" s="14" t="s">
        <v>9</v>
      </c>
      <c r="E14" s="26">
        <f>E15</f>
        <v>1740</v>
      </c>
    </row>
    <row r="15" spans="1:7" outlineLevel="2" x14ac:dyDescent="0.25">
      <c r="A15" s="13" t="s">
        <v>392</v>
      </c>
      <c r="B15" s="14" t="s">
        <v>51</v>
      </c>
      <c r="C15" s="14" t="s">
        <v>212</v>
      </c>
      <c r="D15" s="14" t="s">
        <v>9</v>
      </c>
      <c r="E15" s="26">
        <f>E16</f>
        <v>1740</v>
      </c>
    </row>
    <row r="16" spans="1:7" outlineLevel="4" x14ac:dyDescent="0.25">
      <c r="A16" s="13" t="s">
        <v>52</v>
      </c>
      <c r="B16" s="14" t="s">
        <v>51</v>
      </c>
      <c r="C16" s="14" t="s">
        <v>221</v>
      </c>
      <c r="D16" s="14" t="s">
        <v>9</v>
      </c>
      <c r="E16" s="26">
        <f>E17</f>
        <v>1740</v>
      </c>
    </row>
    <row r="17" spans="1:5" ht="48" customHeight="1" outlineLevel="5" x14ac:dyDescent="0.25">
      <c r="A17" s="13" t="s">
        <v>16</v>
      </c>
      <c r="B17" s="14" t="s">
        <v>51</v>
      </c>
      <c r="C17" s="14" t="s">
        <v>221</v>
      </c>
      <c r="D17" s="14" t="s">
        <v>17</v>
      </c>
      <c r="E17" s="26">
        <f>E18</f>
        <v>1740</v>
      </c>
    </row>
    <row r="18" spans="1:5" ht="15.75" customHeight="1" outlineLevel="6" x14ac:dyDescent="0.25">
      <c r="A18" s="13" t="s">
        <v>393</v>
      </c>
      <c r="B18" s="14" t="s">
        <v>51</v>
      </c>
      <c r="C18" s="14" t="s">
        <v>221</v>
      </c>
      <c r="D18" s="14" t="s">
        <v>19</v>
      </c>
      <c r="E18" s="26">
        <v>1740</v>
      </c>
    </row>
    <row r="19" spans="1:5" ht="47.25" outlineLevel="1" x14ac:dyDescent="0.25">
      <c r="A19" s="13" t="s">
        <v>170</v>
      </c>
      <c r="B19" s="14" t="s">
        <v>171</v>
      </c>
      <c r="C19" s="14" t="s">
        <v>211</v>
      </c>
      <c r="D19" s="14" t="s">
        <v>9</v>
      </c>
      <c r="E19" s="26">
        <f>E20</f>
        <v>3684.1099999999997</v>
      </c>
    </row>
    <row r="20" spans="1:5" outlineLevel="3" x14ac:dyDescent="0.25">
      <c r="A20" s="13" t="s">
        <v>392</v>
      </c>
      <c r="B20" s="14" t="s">
        <v>171</v>
      </c>
      <c r="C20" s="14" t="s">
        <v>212</v>
      </c>
      <c r="D20" s="14" t="s">
        <v>9</v>
      </c>
      <c r="E20" s="26">
        <f>E21+E24+E31</f>
        <v>3684.1099999999997</v>
      </c>
    </row>
    <row r="21" spans="1:5" outlineLevel="4" x14ac:dyDescent="0.25">
      <c r="A21" s="13" t="s">
        <v>172</v>
      </c>
      <c r="B21" s="14" t="s">
        <v>171</v>
      </c>
      <c r="C21" s="14" t="s">
        <v>272</v>
      </c>
      <c r="D21" s="14" t="s">
        <v>9</v>
      </c>
      <c r="E21" s="26">
        <f>E22</f>
        <v>1689</v>
      </c>
    </row>
    <row r="22" spans="1:5" ht="48" customHeight="1" outlineLevel="5" x14ac:dyDescent="0.25">
      <c r="A22" s="13" t="s">
        <v>16</v>
      </c>
      <c r="B22" s="14" t="s">
        <v>171</v>
      </c>
      <c r="C22" s="14" t="s">
        <v>272</v>
      </c>
      <c r="D22" s="14" t="s">
        <v>17</v>
      </c>
      <c r="E22" s="26">
        <f>E23</f>
        <v>1689</v>
      </c>
    </row>
    <row r="23" spans="1:5" ht="19.5" customHeight="1" outlineLevel="6" x14ac:dyDescent="0.25">
      <c r="A23" s="13" t="s">
        <v>18</v>
      </c>
      <c r="B23" s="14" t="s">
        <v>171</v>
      </c>
      <c r="C23" s="14" t="s">
        <v>272</v>
      </c>
      <c r="D23" s="14" t="s">
        <v>19</v>
      </c>
      <c r="E23" s="26">
        <v>1689</v>
      </c>
    </row>
    <row r="24" spans="1:5" ht="31.5" outlineLevel="4" x14ac:dyDescent="0.25">
      <c r="A24" s="13" t="s">
        <v>15</v>
      </c>
      <c r="B24" s="14" t="s">
        <v>171</v>
      </c>
      <c r="C24" s="14" t="s">
        <v>213</v>
      </c>
      <c r="D24" s="14" t="s">
        <v>9</v>
      </c>
      <c r="E24" s="26">
        <f>E25+E27+E29</f>
        <v>1815.11</v>
      </c>
    </row>
    <row r="25" spans="1:5" ht="49.5" customHeight="1" outlineLevel="5" x14ac:dyDescent="0.25">
      <c r="A25" s="13" t="s">
        <v>16</v>
      </c>
      <c r="B25" s="14" t="s">
        <v>171</v>
      </c>
      <c r="C25" s="14" t="s">
        <v>213</v>
      </c>
      <c r="D25" s="14" t="s">
        <v>17</v>
      </c>
      <c r="E25" s="26">
        <f>E26</f>
        <v>1666.61</v>
      </c>
    </row>
    <row r="26" spans="1:5" ht="17.25" customHeight="1" outlineLevel="6" x14ac:dyDescent="0.25">
      <c r="A26" s="13" t="s">
        <v>18</v>
      </c>
      <c r="B26" s="14" t="s">
        <v>171</v>
      </c>
      <c r="C26" s="14" t="s">
        <v>213</v>
      </c>
      <c r="D26" s="14" t="s">
        <v>19</v>
      </c>
      <c r="E26" s="26">
        <v>1666.61</v>
      </c>
    </row>
    <row r="27" spans="1:5" ht="21.75" customHeight="1" outlineLevel="5" x14ac:dyDescent="0.25">
      <c r="A27" s="13" t="s">
        <v>20</v>
      </c>
      <c r="B27" s="14" t="s">
        <v>171</v>
      </c>
      <c r="C27" s="14" t="s">
        <v>213</v>
      </c>
      <c r="D27" s="14" t="s">
        <v>21</v>
      </c>
      <c r="E27" s="26">
        <f>E28</f>
        <v>143</v>
      </c>
    </row>
    <row r="28" spans="1:5" ht="31.5" outlineLevel="6" x14ac:dyDescent="0.25">
      <c r="A28" s="13" t="s">
        <v>22</v>
      </c>
      <c r="B28" s="14" t="s">
        <v>171</v>
      </c>
      <c r="C28" s="14" t="s">
        <v>213</v>
      </c>
      <c r="D28" s="14" t="s">
        <v>23</v>
      </c>
      <c r="E28" s="26">
        <v>143</v>
      </c>
    </row>
    <row r="29" spans="1:5" outlineLevel="5" x14ac:dyDescent="0.25">
      <c r="A29" s="13" t="s">
        <v>24</v>
      </c>
      <c r="B29" s="14" t="s">
        <v>171</v>
      </c>
      <c r="C29" s="14" t="s">
        <v>213</v>
      </c>
      <c r="D29" s="14" t="s">
        <v>25</v>
      </c>
      <c r="E29" s="26">
        <f>E30</f>
        <v>5.5</v>
      </c>
    </row>
    <row r="30" spans="1:5" outlineLevel="6" x14ac:dyDescent="0.25">
      <c r="A30" s="13" t="s">
        <v>26</v>
      </c>
      <c r="B30" s="14" t="s">
        <v>171</v>
      </c>
      <c r="C30" s="14" t="s">
        <v>213</v>
      </c>
      <c r="D30" s="14" t="s">
        <v>27</v>
      </c>
      <c r="E30" s="26">
        <v>5.5</v>
      </c>
    </row>
    <row r="31" spans="1:5" outlineLevel="4" x14ac:dyDescent="0.25">
      <c r="A31" s="13" t="s">
        <v>173</v>
      </c>
      <c r="B31" s="14" t="s">
        <v>171</v>
      </c>
      <c r="C31" s="14" t="s">
        <v>273</v>
      </c>
      <c r="D31" s="14" t="s">
        <v>9</v>
      </c>
      <c r="E31" s="26">
        <f>E32</f>
        <v>180</v>
      </c>
    </row>
    <row r="32" spans="1:5" ht="49.5" customHeight="1" outlineLevel="5" x14ac:dyDescent="0.25">
      <c r="A32" s="13" t="s">
        <v>16</v>
      </c>
      <c r="B32" s="14" t="s">
        <v>171</v>
      </c>
      <c r="C32" s="14" t="s">
        <v>273</v>
      </c>
      <c r="D32" s="14" t="s">
        <v>17</v>
      </c>
      <c r="E32" s="26">
        <f>E33</f>
        <v>180</v>
      </c>
    </row>
    <row r="33" spans="1:5" ht="21.75" customHeight="1" outlineLevel="6" x14ac:dyDescent="0.25">
      <c r="A33" s="13" t="s">
        <v>18</v>
      </c>
      <c r="B33" s="14" t="s">
        <v>171</v>
      </c>
      <c r="C33" s="14" t="s">
        <v>273</v>
      </c>
      <c r="D33" s="14" t="s">
        <v>19</v>
      </c>
      <c r="E33" s="26">
        <v>180</v>
      </c>
    </row>
    <row r="34" spans="1:5" ht="47.25" outlineLevel="1" x14ac:dyDescent="0.25">
      <c r="A34" s="13" t="s">
        <v>53</v>
      </c>
      <c r="B34" s="14" t="s">
        <v>54</v>
      </c>
      <c r="C34" s="14" t="s">
        <v>211</v>
      </c>
      <c r="D34" s="14" t="s">
        <v>9</v>
      </c>
      <c r="E34" s="26">
        <f>E35</f>
        <v>10734.96</v>
      </c>
    </row>
    <row r="35" spans="1:5" outlineLevel="3" x14ac:dyDescent="0.25">
      <c r="A35" s="13" t="s">
        <v>392</v>
      </c>
      <c r="B35" s="14" t="s">
        <v>54</v>
      </c>
      <c r="C35" s="14" t="s">
        <v>212</v>
      </c>
      <c r="D35" s="14" t="s">
        <v>9</v>
      </c>
      <c r="E35" s="26">
        <f>E36</f>
        <v>10734.96</v>
      </c>
    </row>
    <row r="36" spans="1:5" ht="31.5" outlineLevel="4" x14ac:dyDescent="0.25">
      <c r="A36" s="13" t="s">
        <v>15</v>
      </c>
      <c r="B36" s="14" t="s">
        <v>54</v>
      </c>
      <c r="C36" s="14" t="s">
        <v>213</v>
      </c>
      <c r="D36" s="14" t="s">
        <v>9</v>
      </c>
      <c r="E36" s="26">
        <f>E37+E39</f>
        <v>10734.96</v>
      </c>
    </row>
    <row r="37" spans="1:5" ht="49.5" customHeight="1" outlineLevel="5" x14ac:dyDescent="0.25">
      <c r="A37" s="13" t="s">
        <v>16</v>
      </c>
      <c r="B37" s="14" t="s">
        <v>54</v>
      </c>
      <c r="C37" s="14" t="s">
        <v>213</v>
      </c>
      <c r="D37" s="14" t="s">
        <v>17</v>
      </c>
      <c r="E37" s="26">
        <f>E38</f>
        <v>10720.96</v>
      </c>
    </row>
    <row r="38" spans="1:5" ht="16.5" customHeight="1" outlineLevel="6" x14ac:dyDescent="0.25">
      <c r="A38" s="13" t="s">
        <v>18</v>
      </c>
      <c r="B38" s="14" t="s">
        <v>54</v>
      </c>
      <c r="C38" s="14" t="s">
        <v>213</v>
      </c>
      <c r="D38" s="14" t="s">
        <v>19</v>
      </c>
      <c r="E38" s="26">
        <v>10720.96</v>
      </c>
    </row>
    <row r="39" spans="1:5" ht="18.75" customHeight="1" outlineLevel="5" x14ac:dyDescent="0.25">
      <c r="A39" s="13" t="s">
        <v>20</v>
      </c>
      <c r="B39" s="14" t="s">
        <v>54</v>
      </c>
      <c r="C39" s="14" t="s">
        <v>213</v>
      </c>
      <c r="D39" s="14" t="s">
        <v>21</v>
      </c>
      <c r="E39" s="26">
        <f>E40</f>
        <v>14</v>
      </c>
    </row>
    <row r="40" spans="1:5" ht="31.5" outlineLevel="6" x14ac:dyDescent="0.25">
      <c r="A40" s="13" t="s">
        <v>22</v>
      </c>
      <c r="B40" s="14" t="s">
        <v>54</v>
      </c>
      <c r="C40" s="14" t="s">
        <v>213</v>
      </c>
      <c r="D40" s="14" t="s">
        <v>23</v>
      </c>
      <c r="E40" s="26">
        <v>14</v>
      </c>
    </row>
    <row r="41" spans="1:5" outlineLevel="6" x14ac:dyDescent="0.25">
      <c r="A41" s="13" t="s">
        <v>206</v>
      </c>
      <c r="B41" s="14" t="s">
        <v>207</v>
      </c>
      <c r="C41" s="14" t="s">
        <v>211</v>
      </c>
      <c r="D41" s="14" t="s">
        <v>9</v>
      </c>
      <c r="E41" s="26">
        <f>E42</f>
        <v>84.5</v>
      </c>
    </row>
    <row r="42" spans="1:5" ht="31.5" outlineLevel="6" x14ac:dyDescent="0.25">
      <c r="A42" s="13" t="s">
        <v>231</v>
      </c>
      <c r="B42" s="14" t="s">
        <v>207</v>
      </c>
      <c r="C42" s="14" t="s">
        <v>212</v>
      </c>
      <c r="D42" s="14" t="s">
        <v>9</v>
      </c>
      <c r="E42" s="26">
        <f>E43</f>
        <v>84.5</v>
      </c>
    </row>
    <row r="43" spans="1:5" ht="47.25" outlineLevel="6" x14ac:dyDescent="0.25">
      <c r="A43" s="110" t="s">
        <v>208</v>
      </c>
      <c r="B43" s="14" t="s">
        <v>207</v>
      </c>
      <c r="C43" s="14" t="s">
        <v>222</v>
      </c>
      <c r="D43" s="14" t="s">
        <v>9</v>
      </c>
      <c r="E43" s="26">
        <f>E44</f>
        <v>84.5</v>
      </c>
    </row>
    <row r="44" spans="1:5" ht="18.75" customHeight="1" outlineLevel="6" x14ac:dyDescent="0.25">
      <c r="A44" s="13" t="s">
        <v>20</v>
      </c>
      <c r="B44" s="14" t="s">
        <v>207</v>
      </c>
      <c r="C44" s="14" t="s">
        <v>222</v>
      </c>
      <c r="D44" s="14" t="s">
        <v>21</v>
      </c>
      <c r="E44" s="26">
        <f>E45</f>
        <v>84.5</v>
      </c>
    </row>
    <row r="45" spans="1:5" ht="31.5" outlineLevel="6" x14ac:dyDescent="0.25">
      <c r="A45" s="13" t="s">
        <v>22</v>
      </c>
      <c r="B45" s="14" t="s">
        <v>207</v>
      </c>
      <c r="C45" s="14" t="s">
        <v>222</v>
      </c>
      <c r="D45" s="14" t="s">
        <v>23</v>
      </c>
      <c r="E45" s="26">
        <v>84.5</v>
      </c>
    </row>
    <row r="46" spans="1:5" ht="31.5" outlineLevel="1" x14ac:dyDescent="0.25">
      <c r="A46" s="13" t="s">
        <v>12</v>
      </c>
      <c r="B46" s="14" t="s">
        <v>13</v>
      </c>
      <c r="C46" s="14" t="s">
        <v>211</v>
      </c>
      <c r="D46" s="14" t="s">
        <v>9</v>
      </c>
      <c r="E46" s="26">
        <f>E47</f>
        <v>5795</v>
      </c>
    </row>
    <row r="47" spans="1:5" outlineLevel="3" x14ac:dyDescent="0.25">
      <c r="A47" s="13" t="s">
        <v>392</v>
      </c>
      <c r="B47" s="14" t="s">
        <v>13</v>
      </c>
      <c r="C47" s="14" t="s">
        <v>212</v>
      </c>
      <c r="D47" s="14" t="s">
        <v>9</v>
      </c>
      <c r="E47" s="26">
        <f>E48+E55+E58</f>
        <v>5795</v>
      </c>
    </row>
    <row r="48" spans="1:5" ht="31.5" outlineLevel="4" x14ac:dyDescent="0.25">
      <c r="A48" s="13" t="s">
        <v>15</v>
      </c>
      <c r="B48" s="14" t="s">
        <v>13</v>
      </c>
      <c r="C48" s="14" t="s">
        <v>213</v>
      </c>
      <c r="D48" s="14" t="s">
        <v>9</v>
      </c>
      <c r="E48" s="26">
        <f>E49+E51+E53</f>
        <v>4388.2</v>
      </c>
    </row>
    <row r="49" spans="1:5" ht="46.5" customHeight="1" outlineLevel="5" x14ac:dyDescent="0.25">
      <c r="A49" s="13" t="s">
        <v>16</v>
      </c>
      <c r="B49" s="14" t="s">
        <v>13</v>
      </c>
      <c r="C49" s="14" t="s">
        <v>213</v>
      </c>
      <c r="D49" s="14" t="s">
        <v>17</v>
      </c>
      <c r="E49" s="26">
        <f>E50</f>
        <v>4223.8</v>
      </c>
    </row>
    <row r="50" spans="1:5" ht="18.75" customHeight="1" outlineLevel="6" x14ac:dyDescent="0.25">
      <c r="A50" s="13" t="s">
        <v>18</v>
      </c>
      <c r="B50" s="14" t="s">
        <v>13</v>
      </c>
      <c r="C50" s="14" t="s">
        <v>213</v>
      </c>
      <c r="D50" s="14" t="s">
        <v>19</v>
      </c>
      <c r="E50" s="26">
        <v>4223.8</v>
      </c>
    </row>
    <row r="51" spans="1:5" ht="21.75" customHeight="1" outlineLevel="5" x14ac:dyDescent="0.25">
      <c r="A51" s="13" t="s">
        <v>20</v>
      </c>
      <c r="B51" s="14" t="s">
        <v>13</v>
      </c>
      <c r="C51" s="14" t="s">
        <v>213</v>
      </c>
      <c r="D51" s="14" t="s">
        <v>21</v>
      </c>
      <c r="E51" s="26">
        <f>E52</f>
        <v>162.4</v>
      </c>
    </row>
    <row r="52" spans="1:5" ht="31.5" outlineLevel="6" x14ac:dyDescent="0.25">
      <c r="A52" s="13" t="s">
        <v>22</v>
      </c>
      <c r="B52" s="14" t="s">
        <v>13</v>
      </c>
      <c r="C52" s="14" t="s">
        <v>213</v>
      </c>
      <c r="D52" s="14" t="s">
        <v>23</v>
      </c>
      <c r="E52" s="26">
        <v>162.4</v>
      </c>
    </row>
    <row r="53" spans="1:5" outlineLevel="5" x14ac:dyDescent="0.25">
      <c r="A53" s="13" t="s">
        <v>24</v>
      </c>
      <c r="B53" s="14" t="s">
        <v>13</v>
      </c>
      <c r="C53" s="14" t="s">
        <v>213</v>
      </c>
      <c r="D53" s="14" t="s">
        <v>25</v>
      </c>
      <c r="E53" s="26">
        <f>E54</f>
        <v>2</v>
      </c>
    </row>
    <row r="54" spans="1:5" outlineLevel="6" x14ac:dyDescent="0.25">
      <c r="A54" s="13" t="s">
        <v>26</v>
      </c>
      <c r="B54" s="14" t="s">
        <v>13</v>
      </c>
      <c r="C54" s="14" t="s">
        <v>213</v>
      </c>
      <c r="D54" s="14" t="s">
        <v>27</v>
      </c>
      <c r="E54" s="26">
        <v>2</v>
      </c>
    </row>
    <row r="55" spans="1:5" outlineLevel="4" x14ac:dyDescent="0.25">
      <c r="A55" s="13" t="s">
        <v>394</v>
      </c>
      <c r="B55" s="14" t="s">
        <v>13</v>
      </c>
      <c r="C55" s="14" t="s">
        <v>274</v>
      </c>
      <c r="D55" s="14" t="s">
        <v>9</v>
      </c>
      <c r="E55" s="26">
        <f>E56</f>
        <v>883.8</v>
      </c>
    </row>
    <row r="56" spans="1:5" ht="51" customHeight="1" outlineLevel="5" x14ac:dyDescent="0.25">
      <c r="A56" s="13" t="s">
        <v>16</v>
      </c>
      <c r="B56" s="14" t="s">
        <v>13</v>
      </c>
      <c r="C56" s="14" t="s">
        <v>274</v>
      </c>
      <c r="D56" s="14" t="s">
        <v>17</v>
      </c>
      <c r="E56" s="26">
        <f>E57</f>
        <v>883.8</v>
      </c>
    </row>
    <row r="57" spans="1:5" ht="22.5" customHeight="1" outlineLevel="6" x14ac:dyDescent="0.25">
      <c r="A57" s="13" t="s">
        <v>18</v>
      </c>
      <c r="B57" s="14" t="s">
        <v>13</v>
      </c>
      <c r="C57" s="14" t="s">
        <v>274</v>
      </c>
      <c r="D57" s="14" t="s">
        <v>19</v>
      </c>
      <c r="E57" s="26">
        <v>883.8</v>
      </c>
    </row>
    <row r="58" spans="1:5" ht="21" customHeight="1" outlineLevel="4" x14ac:dyDescent="0.25">
      <c r="A58" s="13" t="s">
        <v>55</v>
      </c>
      <c r="B58" s="14" t="s">
        <v>13</v>
      </c>
      <c r="C58" s="14" t="s">
        <v>223</v>
      </c>
      <c r="D58" s="14" t="s">
        <v>9</v>
      </c>
      <c r="E58" s="26">
        <f>E59</f>
        <v>523</v>
      </c>
    </row>
    <row r="59" spans="1:5" ht="48" customHeight="1" outlineLevel="5" x14ac:dyDescent="0.25">
      <c r="A59" s="13" t="s">
        <v>16</v>
      </c>
      <c r="B59" s="14" t="s">
        <v>13</v>
      </c>
      <c r="C59" s="14" t="s">
        <v>223</v>
      </c>
      <c r="D59" s="14" t="s">
        <v>17</v>
      </c>
      <c r="E59" s="26">
        <f>E60</f>
        <v>523</v>
      </c>
    </row>
    <row r="60" spans="1:5" ht="19.5" customHeight="1" outlineLevel="6" x14ac:dyDescent="0.25">
      <c r="A60" s="13" t="s">
        <v>18</v>
      </c>
      <c r="B60" s="14" t="s">
        <v>13</v>
      </c>
      <c r="C60" s="14" t="s">
        <v>223</v>
      </c>
      <c r="D60" s="14" t="s">
        <v>19</v>
      </c>
      <c r="E60" s="26">
        <v>523</v>
      </c>
    </row>
    <row r="61" spans="1:5" ht="17.25" customHeight="1" outlineLevel="6" x14ac:dyDescent="0.25">
      <c r="A61" s="13" t="s">
        <v>56</v>
      </c>
      <c r="B61" s="14" t="s">
        <v>57</v>
      </c>
      <c r="C61" s="14" t="s">
        <v>211</v>
      </c>
      <c r="D61" s="14" t="s">
        <v>9</v>
      </c>
      <c r="E61" s="26">
        <f>E62</f>
        <v>620.82000000000005</v>
      </c>
    </row>
    <row r="62" spans="1:5" ht="17.25" customHeight="1" outlineLevel="6" x14ac:dyDescent="0.25">
      <c r="A62" s="13" t="s">
        <v>392</v>
      </c>
      <c r="B62" s="14" t="s">
        <v>57</v>
      </c>
      <c r="C62" s="14" t="s">
        <v>212</v>
      </c>
      <c r="D62" s="14" t="s">
        <v>9</v>
      </c>
      <c r="E62" s="26">
        <f>E63</f>
        <v>620.82000000000005</v>
      </c>
    </row>
    <row r="63" spans="1:5" ht="17.25" customHeight="1" outlineLevel="6" x14ac:dyDescent="0.25">
      <c r="A63" s="13" t="s">
        <v>395</v>
      </c>
      <c r="B63" s="14" t="s">
        <v>57</v>
      </c>
      <c r="C63" s="14" t="s">
        <v>224</v>
      </c>
      <c r="D63" s="14" t="s">
        <v>9</v>
      </c>
      <c r="E63" s="26">
        <f>E64</f>
        <v>620.82000000000005</v>
      </c>
    </row>
    <row r="64" spans="1:5" ht="17.25" customHeight="1" outlineLevel="6" x14ac:dyDescent="0.25">
      <c r="A64" s="13" t="s">
        <v>20</v>
      </c>
      <c r="B64" s="14" t="s">
        <v>57</v>
      </c>
      <c r="C64" s="14" t="s">
        <v>224</v>
      </c>
      <c r="D64" s="14" t="s">
        <v>21</v>
      </c>
      <c r="E64" s="26">
        <f>E65</f>
        <v>620.82000000000005</v>
      </c>
    </row>
    <row r="65" spans="1:5" ht="31.5" customHeight="1" outlineLevel="6" x14ac:dyDescent="0.25">
      <c r="A65" s="13" t="s">
        <v>22</v>
      </c>
      <c r="B65" s="14" t="s">
        <v>57</v>
      </c>
      <c r="C65" s="14" t="s">
        <v>224</v>
      </c>
      <c r="D65" s="14" t="s">
        <v>23</v>
      </c>
      <c r="E65" s="26">
        <v>620.82000000000005</v>
      </c>
    </row>
    <row r="66" spans="1:5" outlineLevel="1" x14ac:dyDescent="0.25">
      <c r="A66" s="13" t="s">
        <v>28</v>
      </c>
      <c r="B66" s="14" t="s">
        <v>29</v>
      </c>
      <c r="C66" s="14" t="s">
        <v>211</v>
      </c>
      <c r="D66" s="14" t="s">
        <v>9</v>
      </c>
      <c r="E66" s="26">
        <f>E67+E101+E87+E97</f>
        <v>37900.410000000003</v>
      </c>
    </row>
    <row r="67" spans="1:5" ht="31.5" outlineLevel="2" x14ac:dyDescent="0.25">
      <c r="A67" s="13" t="s">
        <v>30</v>
      </c>
      <c r="B67" s="14" t="s">
        <v>29</v>
      </c>
      <c r="C67" s="14" t="s">
        <v>214</v>
      </c>
      <c r="D67" s="14" t="s">
        <v>9</v>
      </c>
      <c r="E67" s="26">
        <f>E68+E75+E80</f>
        <v>16006.7</v>
      </c>
    </row>
    <row r="68" spans="1:5" ht="31.5" outlineLevel="3" x14ac:dyDescent="0.25">
      <c r="A68" s="13" t="s">
        <v>32</v>
      </c>
      <c r="B68" s="14" t="s">
        <v>29</v>
      </c>
      <c r="C68" s="14" t="s">
        <v>225</v>
      </c>
      <c r="D68" s="14" t="s">
        <v>9</v>
      </c>
      <c r="E68" s="26">
        <f>E69+E72</f>
        <v>835.95</v>
      </c>
    </row>
    <row r="69" spans="1:5" ht="31.5" outlineLevel="4" x14ac:dyDescent="0.25">
      <c r="A69" s="13" t="s">
        <v>33</v>
      </c>
      <c r="B69" s="14" t="s">
        <v>29</v>
      </c>
      <c r="C69" s="14" t="s">
        <v>216</v>
      </c>
      <c r="D69" s="14" t="s">
        <v>9</v>
      </c>
      <c r="E69" s="26">
        <f>E70</f>
        <v>613.95000000000005</v>
      </c>
    </row>
    <row r="70" spans="1:5" ht="15" customHeight="1" outlineLevel="5" x14ac:dyDescent="0.25">
      <c r="A70" s="13" t="s">
        <v>20</v>
      </c>
      <c r="B70" s="14" t="s">
        <v>29</v>
      </c>
      <c r="C70" s="14" t="s">
        <v>216</v>
      </c>
      <c r="D70" s="14" t="s">
        <v>21</v>
      </c>
      <c r="E70" s="26">
        <f>E71</f>
        <v>613.95000000000005</v>
      </c>
    </row>
    <row r="71" spans="1:5" ht="31.5" outlineLevel="6" x14ac:dyDescent="0.25">
      <c r="A71" s="13" t="s">
        <v>22</v>
      </c>
      <c r="B71" s="14" t="s">
        <v>29</v>
      </c>
      <c r="C71" s="14" t="s">
        <v>216</v>
      </c>
      <c r="D71" s="14" t="s">
        <v>23</v>
      </c>
      <c r="E71" s="26">
        <f>395+78.95+140</f>
        <v>613.95000000000005</v>
      </c>
    </row>
    <row r="72" spans="1:5" outlineLevel="4" x14ac:dyDescent="0.25">
      <c r="A72" s="13" t="s">
        <v>34</v>
      </c>
      <c r="B72" s="14" t="s">
        <v>29</v>
      </c>
      <c r="C72" s="14" t="s">
        <v>217</v>
      </c>
      <c r="D72" s="14" t="s">
        <v>9</v>
      </c>
      <c r="E72" s="26">
        <f>E73</f>
        <v>222</v>
      </c>
    </row>
    <row r="73" spans="1:5" ht="19.5" customHeight="1" outlineLevel="5" x14ac:dyDescent="0.25">
      <c r="A73" s="13" t="s">
        <v>20</v>
      </c>
      <c r="B73" s="14" t="s">
        <v>29</v>
      </c>
      <c r="C73" s="14" t="s">
        <v>217</v>
      </c>
      <c r="D73" s="14" t="s">
        <v>21</v>
      </c>
      <c r="E73" s="26">
        <f>E74</f>
        <v>222</v>
      </c>
    </row>
    <row r="74" spans="1:5" ht="31.5" outlineLevel="6" x14ac:dyDescent="0.25">
      <c r="A74" s="13" t="s">
        <v>22</v>
      </c>
      <c r="B74" s="14" t="s">
        <v>29</v>
      </c>
      <c r="C74" s="14" t="s">
        <v>217</v>
      </c>
      <c r="D74" s="14" t="s">
        <v>23</v>
      </c>
      <c r="E74" s="26">
        <f>18+180+24</f>
        <v>222</v>
      </c>
    </row>
    <row r="75" spans="1:5" ht="35.25" customHeight="1" outlineLevel="4" x14ac:dyDescent="0.25">
      <c r="A75" s="13" t="s">
        <v>60</v>
      </c>
      <c r="B75" s="14" t="s">
        <v>29</v>
      </c>
      <c r="C75" s="14" t="s">
        <v>226</v>
      </c>
      <c r="D75" s="14" t="s">
        <v>9</v>
      </c>
      <c r="E75" s="26">
        <f>E76+E78</f>
        <v>1042.4099999999999</v>
      </c>
    </row>
    <row r="76" spans="1:5" ht="22.5" customHeight="1" outlineLevel="5" x14ac:dyDescent="0.25">
      <c r="A76" s="13" t="s">
        <v>20</v>
      </c>
      <c r="B76" s="14" t="s">
        <v>29</v>
      </c>
      <c r="C76" s="14" t="s">
        <v>226</v>
      </c>
      <c r="D76" s="14" t="s">
        <v>21</v>
      </c>
      <c r="E76" s="26">
        <f>E77</f>
        <v>957.41</v>
      </c>
    </row>
    <row r="77" spans="1:5" ht="31.5" outlineLevel="6" x14ac:dyDescent="0.25">
      <c r="A77" s="13" t="s">
        <v>22</v>
      </c>
      <c r="B77" s="14" t="s">
        <v>29</v>
      </c>
      <c r="C77" s="14" t="s">
        <v>226</v>
      </c>
      <c r="D77" s="14" t="s">
        <v>23</v>
      </c>
      <c r="E77" s="26">
        <v>957.41</v>
      </c>
    </row>
    <row r="78" spans="1:5" outlineLevel="5" x14ac:dyDescent="0.25">
      <c r="A78" s="13" t="s">
        <v>24</v>
      </c>
      <c r="B78" s="14" t="s">
        <v>29</v>
      </c>
      <c r="C78" s="14" t="s">
        <v>226</v>
      </c>
      <c r="D78" s="14" t="s">
        <v>25</v>
      </c>
      <c r="E78" s="26">
        <f>E79</f>
        <v>85</v>
      </c>
    </row>
    <row r="79" spans="1:5" outlineLevel="6" x14ac:dyDescent="0.25">
      <c r="A79" s="13" t="s">
        <v>26</v>
      </c>
      <c r="B79" s="14" t="s">
        <v>29</v>
      </c>
      <c r="C79" s="14" t="s">
        <v>226</v>
      </c>
      <c r="D79" s="14" t="s">
        <v>27</v>
      </c>
      <c r="E79" s="26">
        <v>85</v>
      </c>
    </row>
    <row r="80" spans="1:5" ht="31.5" outlineLevel="4" x14ac:dyDescent="0.25">
      <c r="A80" s="13" t="s">
        <v>61</v>
      </c>
      <c r="B80" s="14" t="s">
        <v>29</v>
      </c>
      <c r="C80" s="14" t="s">
        <v>227</v>
      </c>
      <c r="D80" s="14" t="s">
        <v>9</v>
      </c>
      <c r="E80" s="26">
        <f>E81+E83+E85</f>
        <v>14128.34</v>
      </c>
    </row>
    <row r="81" spans="1:5" ht="48" customHeight="1" outlineLevel="5" x14ac:dyDescent="0.25">
      <c r="A81" s="13" t="s">
        <v>16</v>
      </c>
      <c r="B81" s="14" t="s">
        <v>29</v>
      </c>
      <c r="C81" s="14" t="s">
        <v>227</v>
      </c>
      <c r="D81" s="14" t="s">
        <v>17</v>
      </c>
      <c r="E81" s="26">
        <f>E82</f>
        <v>5021.6400000000003</v>
      </c>
    </row>
    <row r="82" spans="1:5" outlineLevel="6" x14ac:dyDescent="0.25">
      <c r="A82" s="13" t="s">
        <v>62</v>
      </c>
      <c r="B82" s="14" t="s">
        <v>29</v>
      </c>
      <c r="C82" s="14" t="s">
        <v>227</v>
      </c>
      <c r="D82" s="14" t="s">
        <v>63</v>
      </c>
      <c r="E82" s="26">
        <v>5021.6400000000003</v>
      </c>
    </row>
    <row r="83" spans="1:5" ht="21" customHeight="1" outlineLevel="5" x14ac:dyDescent="0.25">
      <c r="A83" s="13" t="s">
        <v>20</v>
      </c>
      <c r="B83" s="14" t="s">
        <v>29</v>
      </c>
      <c r="C83" s="14" t="s">
        <v>227</v>
      </c>
      <c r="D83" s="14" t="s">
        <v>21</v>
      </c>
      <c r="E83" s="26">
        <f>E84</f>
        <v>8156.7</v>
      </c>
    </row>
    <row r="84" spans="1:5" ht="31.5" outlineLevel="6" x14ac:dyDescent="0.25">
      <c r="A84" s="13" t="s">
        <v>22</v>
      </c>
      <c r="B84" s="14" t="s">
        <v>29</v>
      </c>
      <c r="C84" s="14" t="s">
        <v>227</v>
      </c>
      <c r="D84" s="14" t="s">
        <v>23</v>
      </c>
      <c r="E84" s="26">
        <v>8156.7</v>
      </c>
    </row>
    <row r="85" spans="1:5" outlineLevel="5" x14ac:dyDescent="0.25">
      <c r="A85" s="13" t="s">
        <v>24</v>
      </c>
      <c r="B85" s="14" t="s">
        <v>29</v>
      </c>
      <c r="C85" s="14" t="s">
        <v>227</v>
      </c>
      <c r="D85" s="14" t="s">
        <v>25</v>
      </c>
      <c r="E85" s="26">
        <f>E86</f>
        <v>950</v>
      </c>
    </row>
    <row r="86" spans="1:5" outlineLevel="6" x14ac:dyDescent="0.25">
      <c r="A86" s="13" t="s">
        <v>26</v>
      </c>
      <c r="B86" s="14" t="s">
        <v>29</v>
      </c>
      <c r="C86" s="14" t="s">
        <v>227</v>
      </c>
      <c r="D86" s="14" t="s">
        <v>27</v>
      </c>
      <c r="E86" s="26">
        <v>950</v>
      </c>
    </row>
    <row r="87" spans="1:5" ht="48.75" customHeight="1" outlineLevel="6" x14ac:dyDescent="0.25">
      <c r="A87" s="115" t="s">
        <v>506</v>
      </c>
      <c r="B87" s="88" t="s">
        <v>29</v>
      </c>
      <c r="C87" s="88" t="s">
        <v>228</v>
      </c>
      <c r="D87" s="88" t="s">
        <v>9</v>
      </c>
      <c r="E87" s="26">
        <f>E91+E94+E88</f>
        <v>4947</v>
      </c>
    </row>
    <row r="88" spans="1:5" ht="48.75" customHeight="1" outlineLevel="6" x14ac:dyDescent="0.25">
      <c r="A88" s="111" t="s">
        <v>65</v>
      </c>
      <c r="B88" s="14" t="s">
        <v>29</v>
      </c>
      <c r="C88" s="14" t="s">
        <v>518</v>
      </c>
      <c r="D88" s="14" t="s">
        <v>9</v>
      </c>
      <c r="E88" s="26">
        <f>E89</f>
        <v>241</v>
      </c>
    </row>
    <row r="89" spans="1:5" ht="19.5" customHeight="1" outlineLevel="6" x14ac:dyDescent="0.25">
      <c r="A89" s="13" t="s">
        <v>20</v>
      </c>
      <c r="B89" s="14" t="s">
        <v>29</v>
      </c>
      <c r="C89" s="14" t="s">
        <v>518</v>
      </c>
      <c r="D89" s="14" t="s">
        <v>21</v>
      </c>
      <c r="E89" s="26">
        <f>E90</f>
        <v>241</v>
      </c>
    </row>
    <row r="90" spans="1:5" ht="33" customHeight="1" outlineLevel="6" x14ac:dyDescent="0.25">
      <c r="A90" s="13" t="s">
        <v>22</v>
      </c>
      <c r="B90" s="14" t="s">
        <v>29</v>
      </c>
      <c r="C90" s="14" t="s">
        <v>518</v>
      </c>
      <c r="D90" s="14" t="s">
        <v>23</v>
      </c>
      <c r="E90" s="26">
        <v>241</v>
      </c>
    </row>
    <row r="91" spans="1:5" ht="31.5" outlineLevel="6" x14ac:dyDescent="0.25">
      <c r="A91" s="63" t="s">
        <v>66</v>
      </c>
      <c r="B91" s="88" t="s">
        <v>29</v>
      </c>
      <c r="C91" s="88" t="s">
        <v>229</v>
      </c>
      <c r="D91" s="88" t="s">
        <v>9</v>
      </c>
      <c r="E91" s="26">
        <f>E92</f>
        <v>2353</v>
      </c>
    </row>
    <row r="92" spans="1:5" ht="31.5" outlineLevel="6" x14ac:dyDescent="0.25">
      <c r="A92" s="87" t="s">
        <v>67</v>
      </c>
      <c r="B92" s="88" t="s">
        <v>29</v>
      </c>
      <c r="C92" s="88" t="s">
        <v>229</v>
      </c>
      <c r="D92" s="88" t="s">
        <v>68</v>
      </c>
      <c r="E92" s="26">
        <f>E93</f>
        <v>2353</v>
      </c>
    </row>
    <row r="93" spans="1:5" outlineLevel="6" x14ac:dyDescent="0.25">
      <c r="A93" s="87" t="s">
        <v>69</v>
      </c>
      <c r="B93" s="88" t="s">
        <v>29</v>
      </c>
      <c r="C93" s="88" t="s">
        <v>229</v>
      </c>
      <c r="D93" s="88" t="s">
        <v>70</v>
      </c>
      <c r="E93" s="26">
        <v>2353</v>
      </c>
    </row>
    <row r="94" spans="1:5" ht="47.25" outlineLevel="6" x14ac:dyDescent="0.25">
      <c r="A94" s="67" t="s">
        <v>195</v>
      </c>
      <c r="B94" s="88" t="s">
        <v>29</v>
      </c>
      <c r="C94" s="88" t="s">
        <v>230</v>
      </c>
      <c r="D94" s="88" t="s">
        <v>9</v>
      </c>
      <c r="E94" s="26">
        <f>E95</f>
        <v>2353</v>
      </c>
    </row>
    <row r="95" spans="1:5" ht="31.5" outlineLevel="6" x14ac:dyDescent="0.25">
      <c r="A95" s="87" t="s">
        <v>67</v>
      </c>
      <c r="B95" s="88" t="s">
        <v>29</v>
      </c>
      <c r="C95" s="88" t="s">
        <v>230</v>
      </c>
      <c r="D95" s="88" t="s">
        <v>68</v>
      </c>
      <c r="E95" s="26">
        <f>E96</f>
        <v>2353</v>
      </c>
    </row>
    <row r="96" spans="1:5" outlineLevel="6" x14ac:dyDescent="0.25">
      <c r="A96" s="87" t="s">
        <v>69</v>
      </c>
      <c r="B96" s="88" t="s">
        <v>29</v>
      </c>
      <c r="C96" s="88" t="s">
        <v>230</v>
      </c>
      <c r="D96" s="88" t="s">
        <v>70</v>
      </c>
      <c r="E96" s="26">
        <v>2353</v>
      </c>
    </row>
    <row r="97" spans="1:5" ht="31.5" outlineLevel="6" x14ac:dyDescent="0.25">
      <c r="A97" s="13" t="s">
        <v>519</v>
      </c>
      <c r="B97" s="14" t="s">
        <v>29</v>
      </c>
      <c r="C97" s="14" t="s">
        <v>520</v>
      </c>
      <c r="D97" s="14" t="s">
        <v>9</v>
      </c>
      <c r="E97" s="26">
        <f>E98</f>
        <v>331</v>
      </c>
    </row>
    <row r="98" spans="1:5" ht="18.75" customHeight="1" outlineLevel="6" x14ac:dyDescent="0.25">
      <c r="A98" s="13" t="s">
        <v>521</v>
      </c>
      <c r="B98" s="14" t="s">
        <v>29</v>
      </c>
      <c r="C98" s="14" t="s">
        <v>522</v>
      </c>
      <c r="D98" s="14" t="s">
        <v>9</v>
      </c>
      <c r="E98" s="26">
        <f>E99</f>
        <v>331</v>
      </c>
    </row>
    <row r="99" spans="1:5" ht="18.75" customHeight="1" outlineLevel="6" x14ac:dyDescent="0.25">
      <c r="A99" s="13" t="s">
        <v>20</v>
      </c>
      <c r="B99" s="14" t="s">
        <v>29</v>
      </c>
      <c r="C99" s="14" t="s">
        <v>522</v>
      </c>
      <c r="D99" s="14" t="s">
        <v>21</v>
      </c>
      <c r="E99" s="26">
        <f>E100</f>
        <v>331</v>
      </c>
    </row>
    <row r="100" spans="1:5" ht="31.5" outlineLevel="6" x14ac:dyDescent="0.25">
      <c r="A100" s="13" t="s">
        <v>22</v>
      </c>
      <c r="B100" s="14" t="s">
        <v>29</v>
      </c>
      <c r="C100" s="14" t="s">
        <v>522</v>
      </c>
      <c r="D100" s="14" t="s">
        <v>23</v>
      </c>
      <c r="E100" s="26">
        <v>331</v>
      </c>
    </row>
    <row r="101" spans="1:5" outlineLevel="2" x14ac:dyDescent="0.25">
      <c r="A101" s="13" t="s">
        <v>392</v>
      </c>
      <c r="B101" s="14" t="s">
        <v>29</v>
      </c>
      <c r="C101" s="14" t="s">
        <v>212</v>
      </c>
      <c r="D101" s="14" t="s">
        <v>9</v>
      </c>
      <c r="E101" s="26">
        <f>E102+E105+E110+E115+E120</f>
        <v>16615.71</v>
      </c>
    </row>
    <row r="102" spans="1:5" ht="31.5" outlineLevel="4" x14ac:dyDescent="0.25">
      <c r="A102" s="13" t="s">
        <v>15</v>
      </c>
      <c r="B102" s="14" t="s">
        <v>29</v>
      </c>
      <c r="C102" s="14" t="s">
        <v>213</v>
      </c>
      <c r="D102" s="14" t="s">
        <v>9</v>
      </c>
      <c r="E102" s="26">
        <f>E103</f>
        <v>13073.31</v>
      </c>
    </row>
    <row r="103" spans="1:5" ht="49.5" customHeight="1" outlineLevel="5" x14ac:dyDescent="0.25">
      <c r="A103" s="13" t="s">
        <v>16</v>
      </c>
      <c r="B103" s="14" t="s">
        <v>29</v>
      </c>
      <c r="C103" s="14" t="s">
        <v>213</v>
      </c>
      <c r="D103" s="14" t="s">
        <v>17</v>
      </c>
      <c r="E103" s="26">
        <f>E104</f>
        <v>13073.31</v>
      </c>
    </row>
    <row r="104" spans="1:5" ht="21" customHeight="1" outlineLevel="6" x14ac:dyDescent="0.25">
      <c r="A104" s="13" t="s">
        <v>18</v>
      </c>
      <c r="B104" s="14" t="s">
        <v>29</v>
      </c>
      <c r="C104" s="14" t="s">
        <v>213</v>
      </c>
      <c r="D104" s="14" t="s">
        <v>19</v>
      </c>
      <c r="E104" s="26">
        <v>13073.31</v>
      </c>
    </row>
    <row r="105" spans="1:5" outlineLevel="4" x14ac:dyDescent="0.25">
      <c r="A105" s="13" t="s">
        <v>396</v>
      </c>
      <c r="B105" s="14" t="s">
        <v>29</v>
      </c>
      <c r="C105" s="14" t="s">
        <v>429</v>
      </c>
      <c r="D105" s="14" t="s">
        <v>9</v>
      </c>
      <c r="E105" s="26">
        <f>E106+E108</f>
        <v>1350</v>
      </c>
    </row>
    <row r="106" spans="1:5" ht="46.5" customHeight="1" outlineLevel="5" x14ac:dyDescent="0.25">
      <c r="A106" s="13" t="s">
        <v>16</v>
      </c>
      <c r="B106" s="14" t="s">
        <v>29</v>
      </c>
      <c r="C106" s="14" t="s">
        <v>429</v>
      </c>
      <c r="D106" s="14" t="s">
        <v>17</v>
      </c>
      <c r="E106" s="26">
        <f>E107</f>
        <v>1074</v>
      </c>
    </row>
    <row r="107" spans="1:5" ht="18.75" customHeight="1" outlineLevel="6" x14ac:dyDescent="0.25">
      <c r="A107" s="13" t="s">
        <v>18</v>
      </c>
      <c r="B107" s="14" t="s">
        <v>29</v>
      </c>
      <c r="C107" s="14" t="s">
        <v>429</v>
      </c>
      <c r="D107" s="14" t="s">
        <v>19</v>
      </c>
      <c r="E107" s="26">
        <v>1074</v>
      </c>
    </row>
    <row r="108" spans="1:5" ht="17.25" customHeight="1" outlineLevel="5" x14ac:dyDescent="0.25">
      <c r="A108" s="13" t="s">
        <v>20</v>
      </c>
      <c r="B108" s="14" t="s">
        <v>29</v>
      </c>
      <c r="C108" s="14" t="s">
        <v>429</v>
      </c>
      <c r="D108" s="14" t="s">
        <v>21</v>
      </c>
      <c r="E108" s="26">
        <f>E109</f>
        <v>276</v>
      </c>
    </row>
    <row r="109" spans="1:5" ht="31.5" outlineLevel="6" x14ac:dyDescent="0.25">
      <c r="A109" s="13" t="s">
        <v>22</v>
      </c>
      <c r="B109" s="14" t="s">
        <v>29</v>
      </c>
      <c r="C109" s="14" t="s">
        <v>429</v>
      </c>
      <c r="D109" s="14" t="s">
        <v>23</v>
      </c>
      <c r="E109" s="26">
        <v>276</v>
      </c>
    </row>
    <row r="110" spans="1:5" ht="31.5" outlineLevel="4" x14ac:dyDescent="0.25">
      <c r="A110" s="13" t="s">
        <v>397</v>
      </c>
      <c r="B110" s="14" t="s">
        <v>29</v>
      </c>
      <c r="C110" s="14" t="s">
        <v>428</v>
      </c>
      <c r="D110" s="14" t="s">
        <v>9</v>
      </c>
      <c r="E110" s="26">
        <f>E111+E113</f>
        <v>1003.4</v>
      </c>
    </row>
    <row r="111" spans="1:5" ht="47.25" customHeight="1" outlineLevel="5" x14ac:dyDescent="0.25">
      <c r="A111" s="13" t="s">
        <v>16</v>
      </c>
      <c r="B111" s="14" t="s">
        <v>29</v>
      </c>
      <c r="C111" s="14" t="s">
        <v>428</v>
      </c>
      <c r="D111" s="14" t="s">
        <v>17</v>
      </c>
      <c r="E111" s="26">
        <f>E112</f>
        <v>931.4</v>
      </c>
    </row>
    <row r="112" spans="1:5" ht="18" customHeight="1" outlineLevel="6" x14ac:dyDescent="0.25">
      <c r="A112" s="13" t="s">
        <v>18</v>
      </c>
      <c r="B112" s="14" t="s">
        <v>29</v>
      </c>
      <c r="C112" s="14" t="s">
        <v>428</v>
      </c>
      <c r="D112" s="14" t="s">
        <v>19</v>
      </c>
      <c r="E112" s="26">
        <v>931.4</v>
      </c>
    </row>
    <row r="113" spans="1:5" ht="18" customHeight="1" outlineLevel="5" x14ac:dyDescent="0.25">
      <c r="A113" s="13" t="s">
        <v>20</v>
      </c>
      <c r="B113" s="14" t="s">
        <v>29</v>
      </c>
      <c r="C113" s="14" t="s">
        <v>428</v>
      </c>
      <c r="D113" s="14" t="s">
        <v>21</v>
      </c>
      <c r="E113" s="26">
        <f>E114</f>
        <v>72</v>
      </c>
    </row>
    <row r="114" spans="1:5" ht="31.5" outlineLevel="6" x14ac:dyDescent="0.25">
      <c r="A114" s="13" t="s">
        <v>22</v>
      </c>
      <c r="B114" s="14" t="s">
        <v>29</v>
      </c>
      <c r="C114" s="14" t="s">
        <v>428</v>
      </c>
      <c r="D114" s="14" t="s">
        <v>23</v>
      </c>
      <c r="E114" s="26">
        <v>72</v>
      </c>
    </row>
    <row r="115" spans="1:5" ht="31.5" outlineLevel="4" x14ac:dyDescent="0.25">
      <c r="A115" s="13" t="s">
        <v>398</v>
      </c>
      <c r="B115" s="14" t="s">
        <v>29</v>
      </c>
      <c r="C115" s="14" t="s">
        <v>430</v>
      </c>
      <c r="D115" s="14" t="s">
        <v>9</v>
      </c>
      <c r="E115" s="26">
        <f>E116+E118</f>
        <v>651</v>
      </c>
    </row>
    <row r="116" spans="1:5" ht="51" customHeight="1" outlineLevel="5" x14ac:dyDescent="0.25">
      <c r="A116" s="13" t="s">
        <v>16</v>
      </c>
      <c r="B116" s="14" t="s">
        <v>29</v>
      </c>
      <c r="C116" s="14" t="s">
        <v>430</v>
      </c>
      <c r="D116" s="14" t="s">
        <v>17</v>
      </c>
      <c r="E116" s="26">
        <f>E117</f>
        <v>601.55999999999995</v>
      </c>
    </row>
    <row r="117" spans="1:5" ht="21.75" customHeight="1" outlineLevel="6" x14ac:dyDescent="0.25">
      <c r="A117" s="13" t="s">
        <v>18</v>
      </c>
      <c r="B117" s="14" t="s">
        <v>29</v>
      </c>
      <c r="C117" s="14" t="s">
        <v>430</v>
      </c>
      <c r="D117" s="14" t="s">
        <v>19</v>
      </c>
      <c r="E117" s="26">
        <v>601.55999999999995</v>
      </c>
    </row>
    <row r="118" spans="1:5" ht="18.75" customHeight="1" outlineLevel="5" x14ac:dyDescent="0.25">
      <c r="A118" s="13" t="s">
        <v>20</v>
      </c>
      <c r="B118" s="14" t="s">
        <v>29</v>
      </c>
      <c r="C118" s="14" t="s">
        <v>430</v>
      </c>
      <c r="D118" s="14" t="s">
        <v>21</v>
      </c>
      <c r="E118" s="26">
        <f>E119</f>
        <v>49.44</v>
      </c>
    </row>
    <row r="119" spans="1:5" ht="31.5" outlineLevel="6" x14ac:dyDescent="0.25">
      <c r="A119" s="13" t="s">
        <v>22</v>
      </c>
      <c r="B119" s="14" t="s">
        <v>29</v>
      </c>
      <c r="C119" s="14" t="s">
        <v>430</v>
      </c>
      <c r="D119" s="14" t="s">
        <v>23</v>
      </c>
      <c r="E119" s="26">
        <v>49.44</v>
      </c>
    </row>
    <row r="120" spans="1:5" ht="33.75" customHeight="1" outlineLevel="4" x14ac:dyDescent="0.25">
      <c r="A120" s="13" t="s">
        <v>399</v>
      </c>
      <c r="B120" s="14" t="s">
        <v>29</v>
      </c>
      <c r="C120" s="14" t="s">
        <v>431</v>
      </c>
      <c r="D120" s="14" t="s">
        <v>9</v>
      </c>
      <c r="E120" s="26">
        <f>E121+E123</f>
        <v>538</v>
      </c>
    </row>
    <row r="121" spans="1:5" ht="49.5" customHeight="1" outlineLevel="5" x14ac:dyDescent="0.25">
      <c r="A121" s="13" t="s">
        <v>16</v>
      </c>
      <c r="B121" s="14" t="s">
        <v>29</v>
      </c>
      <c r="C121" s="14" t="s">
        <v>431</v>
      </c>
      <c r="D121" s="14" t="s">
        <v>17</v>
      </c>
      <c r="E121" s="26">
        <f>E122</f>
        <v>474</v>
      </c>
    </row>
    <row r="122" spans="1:5" ht="24.75" customHeight="1" outlineLevel="6" x14ac:dyDescent="0.25">
      <c r="A122" s="13" t="s">
        <v>18</v>
      </c>
      <c r="B122" s="14" t="s">
        <v>29</v>
      </c>
      <c r="C122" s="14" t="s">
        <v>431</v>
      </c>
      <c r="D122" s="14" t="s">
        <v>19</v>
      </c>
      <c r="E122" s="26">
        <v>474</v>
      </c>
    </row>
    <row r="123" spans="1:5" ht="23.25" customHeight="1" outlineLevel="5" x14ac:dyDescent="0.25">
      <c r="A123" s="13" t="s">
        <v>20</v>
      </c>
      <c r="B123" s="14" t="s">
        <v>29</v>
      </c>
      <c r="C123" s="14" t="s">
        <v>431</v>
      </c>
      <c r="D123" s="14" t="s">
        <v>21</v>
      </c>
      <c r="E123" s="26">
        <f>E124</f>
        <v>64</v>
      </c>
    </row>
    <row r="124" spans="1:5" ht="31.5" outlineLevel="6" x14ac:dyDescent="0.25">
      <c r="A124" s="13" t="s">
        <v>22</v>
      </c>
      <c r="B124" s="14" t="s">
        <v>29</v>
      </c>
      <c r="C124" s="14" t="s">
        <v>431</v>
      </c>
      <c r="D124" s="14" t="s">
        <v>23</v>
      </c>
      <c r="E124" s="26">
        <v>64</v>
      </c>
    </row>
    <row r="125" spans="1:5" s="12" customFormat="1" x14ac:dyDescent="0.25">
      <c r="A125" s="10" t="s">
        <v>201</v>
      </c>
      <c r="B125" s="11" t="s">
        <v>35</v>
      </c>
      <c r="C125" s="11" t="s">
        <v>211</v>
      </c>
      <c r="D125" s="11" t="s">
        <v>9</v>
      </c>
      <c r="E125" s="28">
        <f>E126</f>
        <v>1160</v>
      </c>
    </row>
    <row r="126" spans="1:5" outlineLevel="1" x14ac:dyDescent="0.25">
      <c r="A126" s="13" t="s">
        <v>202</v>
      </c>
      <c r="B126" s="14" t="s">
        <v>203</v>
      </c>
      <c r="C126" s="14" t="s">
        <v>211</v>
      </c>
      <c r="D126" s="14" t="s">
        <v>9</v>
      </c>
      <c r="E126" s="26">
        <f>E127</f>
        <v>1160</v>
      </c>
    </row>
    <row r="127" spans="1:5" outlineLevel="3" x14ac:dyDescent="0.25">
      <c r="A127" s="13" t="s">
        <v>392</v>
      </c>
      <c r="B127" s="14" t="s">
        <v>203</v>
      </c>
      <c r="C127" s="14" t="s">
        <v>212</v>
      </c>
      <c r="D127" s="14" t="s">
        <v>9</v>
      </c>
      <c r="E127" s="26">
        <f>E128</f>
        <v>1160</v>
      </c>
    </row>
    <row r="128" spans="1:5" ht="30.75" customHeight="1" outlineLevel="4" x14ac:dyDescent="0.25">
      <c r="A128" s="13" t="s">
        <v>400</v>
      </c>
      <c r="B128" s="14" t="s">
        <v>203</v>
      </c>
      <c r="C128" s="14" t="s">
        <v>432</v>
      </c>
      <c r="D128" s="14" t="s">
        <v>9</v>
      </c>
      <c r="E128" s="26">
        <f>E129</f>
        <v>1160</v>
      </c>
    </row>
    <row r="129" spans="1:5" outlineLevel="5" x14ac:dyDescent="0.25">
      <c r="A129" s="13" t="s">
        <v>36</v>
      </c>
      <c r="B129" s="14" t="s">
        <v>203</v>
      </c>
      <c r="C129" s="14" t="s">
        <v>432</v>
      </c>
      <c r="D129" s="14" t="s">
        <v>37</v>
      </c>
      <c r="E129" s="26">
        <f>E130</f>
        <v>1160</v>
      </c>
    </row>
    <row r="130" spans="1:5" outlineLevel="6" x14ac:dyDescent="0.25">
      <c r="A130" s="13" t="s">
        <v>204</v>
      </c>
      <c r="B130" s="14" t="s">
        <v>203</v>
      </c>
      <c r="C130" s="14" t="s">
        <v>432</v>
      </c>
      <c r="D130" s="14" t="s">
        <v>205</v>
      </c>
      <c r="E130" s="26">
        <v>1160</v>
      </c>
    </row>
    <row r="131" spans="1:5" s="12" customFormat="1" ht="32.25" customHeight="1" x14ac:dyDescent="0.25">
      <c r="A131" s="10" t="s">
        <v>71</v>
      </c>
      <c r="B131" s="11" t="s">
        <v>72</v>
      </c>
      <c r="C131" s="11" t="s">
        <v>211</v>
      </c>
      <c r="D131" s="11" t="s">
        <v>9</v>
      </c>
      <c r="E131" s="28">
        <f>E132</f>
        <v>65</v>
      </c>
    </row>
    <row r="132" spans="1:5" ht="31.5" customHeight="1" outlineLevel="1" x14ac:dyDescent="0.25">
      <c r="A132" s="13" t="s">
        <v>73</v>
      </c>
      <c r="B132" s="14" t="s">
        <v>74</v>
      </c>
      <c r="C132" s="14" t="s">
        <v>211</v>
      </c>
      <c r="D132" s="14" t="s">
        <v>9</v>
      </c>
      <c r="E132" s="26">
        <f>E133</f>
        <v>65</v>
      </c>
    </row>
    <row r="133" spans="1:5" outlineLevel="3" x14ac:dyDescent="0.25">
      <c r="A133" s="13" t="s">
        <v>392</v>
      </c>
      <c r="B133" s="14" t="s">
        <v>74</v>
      </c>
      <c r="C133" s="14" t="s">
        <v>212</v>
      </c>
      <c r="D133" s="14" t="s">
        <v>9</v>
      </c>
      <c r="E133" s="26">
        <f>E134</f>
        <v>65</v>
      </c>
    </row>
    <row r="134" spans="1:5" ht="31.5" outlineLevel="4" x14ac:dyDescent="0.25">
      <c r="A134" s="13" t="s">
        <v>75</v>
      </c>
      <c r="B134" s="14" t="s">
        <v>74</v>
      </c>
      <c r="C134" s="14" t="s">
        <v>242</v>
      </c>
      <c r="D134" s="14" t="s">
        <v>9</v>
      </c>
      <c r="E134" s="26">
        <f>E135</f>
        <v>65</v>
      </c>
    </row>
    <row r="135" spans="1:5" ht="18" customHeight="1" outlineLevel="5" x14ac:dyDescent="0.25">
      <c r="A135" s="13" t="s">
        <v>20</v>
      </c>
      <c r="B135" s="14" t="s">
        <v>74</v>
      </c>
      <c r="C135" s="14" t="s">
        <v>242</v>
      </c>
      <c r="D135" s="14" t="s">
        <v>21</v>
      </c>
      <c r="E135" s="26">
        <f>E136</f>
        <v>65</v>
      </c>
    </row>
    <row r="136" spans="1:5" ht="31.5" outlineLevel="6" x14ac:dyDescent="0.25">
      <c r="A136" s="13" t="s">
        <v>22</v>
      </c>
      <c r="B136" s="14" t="s">
        <v>74</v>
      </c>
      <c r="C136" s="14" t="s">
        <v>242</v>
      </c>
      <c r="D136" s="14" t="s">
        <v>23</v>
      </c>
      <c r="E136" s="26">
        <v>65</v>
      </c>
    </row>
    <row r="137" spans="1:5" s="12" customFormat="1" x14ac:dyDescent="0.25">
      <c r="A137" s="10" t="s">
        <v>193</v>
      </c>
      <c r="B137" s="11" t="s">
        <v>76</v>
      </c>
      <c r="C137" s="11" t="s">
        <v>211</v>
      </c>
      <c r="D137" s="11" t="s">
        <v>9</v>
      </c>
      <c r="E137" s="28">
        <f>E143+E154+E138+E148</f>
        <v>17544.57</v>
      </c>
    </row>
    <row r="138" spans="1:5" s="12" customFormat="1" x14ac:dyDescent="0.25">
      <c r="A138" s="13" t="s">
        <v>196</v>
      </c>
      <c r="B138" s="14" t="s">
        <v>197</v>
      </c>
      <c r="C138" s="14" t="s">
        <v>211</v>
      </c>
      <c r="D138" s="14" t="s">
        <v>9</v>
      </c>
      <c r="E138" s="26">
        <f>E139</f>
        <v>287.56</v>
      </c>
    </row>
    <row r="139" spans="1:5" s="12" customFormat="1" x14ac:dyDescent="0.25">
      <c r="A139" s="13" t="s">
        <v>392</v>
      </c>
      <c r="B139" s="14" t="s">
        <v>197</v>
      </c>
      <c r="C139" s="14" t="s">
        <v>212</v>
      </c>
      <c r="D139" s="14" t="s">
        <v>9</v>
      </c>
      <c r="E139" s="26">
        <f>E140</f>
        <v>287.56</v>
      </c>
    </row>
    <row r="140" spans="1:5" s="12" customFormat="1" ht="78.75" x14ac:dyDescent="0.25">
      <c r="A140" s="13" t="s">
        <v>401</v>
      </c>
      <c r="B140" s="14" t="s">
        <v>197</v>
      </c>
      <c r="C140" s="14" t="s">
        <v>243</v>
      </c>
      <c r="D140" s="14" t="s">
        <v>9</v>
      </c>
      <c r="E140" s="26">
        <f>E141</f>
        <v>287.56</v>
      </c>
    </row>
    <row r="141" spans="1:5" s="12" customFormat="1" ht="17.25" customHeight="1" x14ac:dyDescent="0.25">
      <c r="A141" s="13" t="s">
        <v>20</v>
      </c>
      <c r="B141" s="14" t="s">
        <v>197</v>
      </c>
      <c r="C141" s="14" t="s">
        <v>243</v>
      </c>
      <c r="D141" s="14" t="s">
        <v>21</v>
      </c>
      <c r="E141" s="26">
        <f>E142</f>
        <v>287.56</v>
      </c>
    </row>
    <row r="142" spans="1:5" s="12" customFormat="1" ht="31.5" x14ac:dyDescent="0.25">
      <c r="A142" s="13" t="s">
        <v>22</v>
      </c>
      <c r="B142" s="14" t="s">
        <v>197</v>
      </c>
      <c r="C142" s="14" t="s">
        <v>243</v>
      </c>
      <c r="D142" s="14" t="s">
        <v>23</v>
      </c>
      <c r="E142" s="26">
        <v>287.56</v>
      </c>
    </row>
    <row r="143" spans="1:5" outlineLevel="1" x14ac:dyDescent="0.25">
      <c r="A143" s="13" t="s">
        <v>77</v>
      </c>
      <c r="B143" s="14" t="s">
        <v>78</v>
      </c>
      <c r="C143" s="14" t="s">
        <v>211</v>
      </c>
      <c r="D143" s="14" t="s">
        <v>9</v>
      </c>
      <c r="E143" s="26">
        <f>E144</f>
        <v>3590</v>
      </c>
    </row>
    <row r="144" spans="1:5" ht="31.5" outlineLevel="2" x14ac:dyDescent="0.25">
      <c r="A144" s="13" t="s">
        <v>42</v>
      </c>
      <c r="B144" s="14" t="s">
        <v>78</v>
      </c>
      <c r="C144" s="14" t="s">
        <v>218</v>
      </c>
      <c r="D144" s="14" t="s">
        <v>9</v>
      </c>
      <c r="E144" s="26">
        <f>E145</f>
        <v>3590</v>
      </c>
    </row>
    <row r="145" spans="1:5" ht="23.25" customHeight="1" outlineLevel="4" x14ac:dyDescent="0.25">
      <c r="A145" s="13" t="s">
        <v>402</v>
      </c>
      <c r="B145" s="14" t="s">
        <v>78</v>
      </c>
      <c r="C145" s="14" t="s">
        <v>245</v>
      </c>
      <c r="D145" s="14" t="s">
        <v>9</v>
      </c>
      <c r="E145" s="26">
        <f>E146</f>
        <v>3590</v>
      </c>
    </row>
    <row r="146" spans="1:5" outlineLevel="5" x14ac:dyDescent="0.25">
      <c r="A146" s="13" t="s">
        <v>24</v>
      </c>
      <c r="B146" s="14" t="s">
        <v>78</v>
      </c>
      <c r="C146" s="14" t="s">
        <v>245</v>
      </c>
      <c r="D146" s="14" t="s">
        <v>25</v>
      </c>
      <c r="E146" s="26">
        <f>E147</f>
        <v>3590</v>
      </c>
    </row>
    <row r="147" spans="1:5" ht="33.75" customHeight="1" outlineLevel="6" x14ac:dyDescent="0.25">
      <c r="A147" s="13" t="s">
        <v>79</v>
      </c>
      <c r="B147" s="14" t="s">
        <v>78</v>
      </c>
      <c r="C147" s="14" t="s">
        <v>245</v>
      </c>
      <c r="D147" s="14" t="s">
        <v>80</v>
      </c>
      <c r="E147" s="26">
        <v>3590</v>
      </c>
    </row>
    <row r="148" spans="1:5" ht="18.75" customHeight="1" outlineLevel="6" x14ac:dyDescent="0.25">
      <c r="A148" s="13" t="s">
        <v>81</v>
      </c>
      <c r="B148" s="14" t="s">
        <v>82</v>
      </c>
      <c r="C148" s="14" t="s">
        <v>211</v>
      </c>
      <c r="D148" s="14" t="s">
        <v>9</v>
      </c>
      <c r="E148" s="26">
        <f>E149</f>
        <v>11970</v>
      </c>
    </row>
    <row r="149" spans="1:5" ht="18.75" customHeight="1" outlineLevel="6" x14ac:dyDescent="0.25">
      <c r="A149" s="13" t="s">
        <v>83</v>
      </c>
      <c r="B149" s="14" t="s">
        <v>82</v>
      </c>
      <c r="C149" s="14" t="s">
        <v>247</v>
      </c>
      <c r="D149" s="14" t="s">
        <v>9</v>
      </c>
      <c r="E149" s="26">
        <f>E150</f>
        <v>11970</v>
      </c>
    </row>
    <row r="150" spans="1:5" ht="18.75" customHeight="1" outlineLevel="6" x14ac:dyDescent="0.25">
      <c r="A150" s="13" t="s">
        <v>85</v>
      </c>
      <c r="B150" s="14" t="s">
        <v>82</v>
      </c>
      <c r="C150" s="14" t="s">
        <v>248</v>
      </c>
      <c r="D150" s="14" t="s">
        <v>9</v>
      </c>
      <c r="E150" s="26">
        <f>E151</f>
        <v>11970</v>
      </c>
    </row>
    <row r="151" spans="1:5" ht="18.75" customHeight="1" outlineLevel="6" x14ac:dyDescent="0.25">
      <c r="A151" s="13" t="s">
        <v>86</v>
      </c>
      <c r="B151" s="14" t="s">
        <v>82</v>
      </c>
      <c r="C151" s="14" t="s">
        <v>249</v>
      </c>
      <c r="D151" s="14" t="s">
        <v>9</v>
      </c>
      <c r="E151" s="26">
        <f>E152</f>
        <v>11970</v>
      </c>
    </row>
    <row r="152" spans="1:5" ht="18.75" customHeight="1" outlineLevel="6" x14ac:dyDescent="0.25">
      <c r="A152" s="13" t="s">
        <v>20</v>
      </c>
      <c r="B152" s="14" t="s">
        <v>82</v>
      </c>
      <c r="C152" s="14" t="s">
        <v>249</v>
      </c>
      <c r="D152" s="14" t="s">
        <v>21</v>
      </c>
      <c r="E152" s="26">
        <f>E153</f>
        <v>11970</v>
      </c>
    </row>
    <row r="153" spans="1:5" ht="18.75" customHeight="1" outlineLevel="6" x14ac:dyDescent="0.25">
      <c r="A153" s="13" t="s">
        <v>22</v>
      </c>
      <c r="B153" s="14" t="s">
        <v>82</v>
      </c>
      <c r="C153" s="14" t="s">
        <v>249</v>
      </c>
      <c r="D153" s="14" t="s">
        <v>23</v>
      </c>
      <c r="E153" s="26">
        <v>11970</v>
      </c>
    </row>
    <row r="154" spans="1:5" outlineLevel="1" x14ac:dyDescent="0.25">
      <c r="A154" s="13" t="s">
        <v>88</v>
      </c>
      <c r="B154" s="14" t="s">
        <v>89</v>
      </c>
      <c r="C154" s="14" t="s">
        <v>211</v>
      </c>
      <c r="D154" s="14" t="s">
        <v>9</v>
      </c>
      <c r="E154" s="26">
        <f>E155</f>
        <v>1697.01</v>
      </c>
    </row>
    <row r="155" spans="1:5" ht="31.5" outlineLevel="1" x14ac:dyDescent="0.25">
      <c r="A155" s="13" t="s">
        <v>42</v>
      </c>
      <c r="B155" s="14" t="s">
        <v>89</v>
      </c>
      <c r="C155" s="14" t="s">
        <v>218</v>
      </c>
      <c r="D155" s="14" t="s">
        <v>9</v>
      </c>
      <c r="E155" s="26">
        <f>E156+E160</f>
        <v>1697.01</v>
      </c>
    </row>
    <row r="156" spans="1:5" ht="31.5" outlineLevel="1" x14ac:dyDescent="0.25">
      <c r="A156" s="13" t="s">
        <v>90</v>
      </c>
      <c r="B156" s="14" t="s">
        <v>89</v>
      </c>
      <c r="C156" s="14" t="s">
        <v>250</v>
      </c>
      <c r="D156" s="14" t="s">
        <v>9</v>
      </c>
      <c r="E156" s="26">
        <f>E157</f>
        <v>250</v>
      </c>
    </row>
    <row r="157" spans="1:5" ht="31.5" outlineLevel="1" x14ac:dyDescent="0.25">
      <c r="A157" s="13" t="s">
        <v>91</v>
      </c>
      <c r="B157" s="14" t="s">
        <v>89</v>
      </c>
      <c r="C157" s="14" t="s">
        <v>251</v>
      </c>
      <c r="D157" s="14" t="s">
        <v>9</v>
      </c>
      <c r="E157" s="26">
        <f>E158</f>
        <v>250</v>
      </c>
    </row>
    <row r="158" spans="1:5" outlineLevel="1" x14ac:dyDescent="0.25">
      <c r="A158" s="13" t="s">
        <v>24</v>
      </c>
      <c r="B158" s="14" t="s">
        <v>89</v>
      </c>
      <c r="C158" s="14" t="s">
        <v>251</v>
      </c>
      <c r="D158" s="14" t="s">
        <v>25</v>
      </c>
      <c r="E158" s="26">
        <f>E159</f>
        <v>250</v>
      </c>
    </row>
    <row r="159" spans="1:5" ht="31.5" outlineLevel="1" x14ac:dyDescent="0.25">
      <c r="A159" s="13" t="s">
        <v>79</v>
      </c>
      <c r="B159" s="14" t="s">
        <v>89</v>
      </c>
      <c r="C159" s="14" t="s">
        <v>251</v>
      </c>
      <c r="D159" s="14" t="s">
        <v>80</v>
      </c>
      <c r="E159" s="26">
        <v>250</v>
      </c>
    </row>
    <row r="160" spans="1:5" ht="47.25" outlineLevel="1" x14ac:dyDescent="0.25">
      <c r="A160" s="13" t="s">
        <v>436</v>
      </c>
      <c r="B160" s="14" t="s">
        <v>89</v>
      </c>
      <c r="C160" s="14" t="s">
        <v>435</v>
      </c>
      <c r="D160" s="14" t="s">
        <v>9</v>
      </c>
      <c r="E160" s="26">
        <f>E161+E164</f>
        <v>1447.01</v>
      </c>
    </row>
    <row r="161" spans="1:5" ht="17.25" customHeight="1" outlineLevel="1" x14ac:dyDescent="0.25">
      <c r="A161" s="13" t="s">
        <v>504</v>
      </c>
      <c r="B161" s="14" t="s">
        <v>89</v>
      </c>
      <c r="C161" s="14" t="s">
        <v>505</v>
      </c>
      <c r="D161" s="14" t="s">
        <v>9</v>
      </c>
      <c r="E161" s="26">
        <f>E162</f>
        <v>300</v>
      </c>
    </row>
    <row r="162" spans="1:5" ht="17.25" customHeight="1" outlineLevel="1" x14ac:dyDescent="0.25">
      <c r="A162" s="13" t="s">
        <v>20</v>
      </c>
      <c r="B162" s="14" t="s">
        <v>89</v>
      </c>
      <c r="C162" s="14" t="s">
        <v>505</v>
      </c>
      <c r="D162" s="14" t="s">
        <v>21</v>
      </c>
      <c r="E162" s="26">
        <f>E163</f>
        <v>300</v>
      </c>
    </row>
    <row r="163" spans="1:5" ht="31.5" outlineLevel="1" x14ac:dyDescent="0.25">
      <c r="A163" s="13" t="s">
        <v>22</v>
      </c>
      <c r="B163" s="14" t="s">
        <v>89</v>
      </c>
      <c r="C163" s="14" t="s">
        <v>505</v>
      </c>
      <c r="D163" s="14" t="s">
        <v>23</v>
      </c>
      <c r="E163" s="26">
        <v>300</v>
      </c>
    </row>
    <row r="164" spans="1:5" outlineLevel="4" x14ac:dyDescent="0.25">
      <c r="A164" s="13" t="s">
        <v>92</v>
      </c>
      <c r="B164" s="14" t="s">
        <v>89</v>
      </c>
      <c r="C164" s="14" t="s">
        <v>252</v>
      </c>
      <c r="D164" s="14" t="s">
        <v>9</v>
      </c>
      <c r="E164" s="26">
        <f>E165</f>
        <v>1147.01</v>
      </c>
    </row>
    <row r="165" spans="1:5" ht="17.25" customHeight="1" outlineLevel="5" x14ac:dyDescent="0.25">
      <c r="A165" s="13" t="s">
        <v>20</v>
      </c>
      <c r="B165" s="14" t="s">
        <v>89</v>
      </c>
      <c r="C165" s="14" t="s">
        <v>252</v>
      </c>
      <c r="D165" s="14" t="s">
        <v>21</v>
      </c>
      <c r="E165" s="26">
        <f>E166</f>
        <v>1147.01</v>
      </c>
    </row>
    <row r="166" spans="1:5" ht="31.5" outlineLevel="6" x14ac:dyDescent="0.25">
      <c r="A166" s="13" t="s">
        <v>22</v>
      </c>
      <c r="B166" s="14" t="s">
        <v>89</v>
      </c>
      <c r="C166" s="14" t="s">
        <v>252</v>
      </c>
      <c r="D166" s="14" t="s">
        <v>23</v>
      </c>
      <c r="E166" s="26">
        <f>1447.01-300</f>
        <v>1147.01</v>
      </c>
    </row>
    <row r="167" spans="1:5" s="12" customFormat="1" x14ac:dyDescent="0.25">
      <c r="A167" s="10" t="s">
        <v>93</v>
      </c>
      <c r="B167" s="11" t="s">
        <v>94</v>
      </c>
      <c r="C167" s="11" t="s">
        <v>211</v>
      </c>
      <c r="D167" s="11" t="s">
        <v>9</v>
      </c>
      <c r="E167" s="28">
        <f>E168+E174+E183</f>
        <v>9701.5</v>
      </c>
    </row>
    <row r="168" spans="1:5" s="12" customFormat="1" x14ac:dyDescent="0.25">
      <c r="A168" s="13" t="s">
        <v>95</v>
      </c>
      <c r="B168" s="14" t="s">
        <v>96</v>
      </c>
      <c r="C168" s="14" t="s">
        <v>211</v>
      </c>
      <c r="D168" s="14" t="s">
        <v>9</v>
      </c>
      <c r="E168" s="26">
        <f>E169</f>
        <v>1000</v>
      </c>
    </row>
    <row r="169" spans="1:5" s="12" customFormat="1" ht="47.25" x14ac:dyDescent="0.25">
      <c r="A169" s="13" t="s">
        <v>83</v>
      </c>
      <c r="B169" s="14" t="s">
        <v>96</v>
      </c>
      <c r="C169" s="14" t="s">
        <v>247</v>
      </c>
      <c r="D169" s="14" t="s">
        <v>9</v>
      </c>
      <c r="E169" s="26">
        <f>E170</f>
        <v>1000</v>
      </c>
    </row>
    <row r="170" spans="1:5" s="12" customFormat="1" ht="31.5" x14ac:dyDescent="0.25">
      <c r="A170" s="13" t="s">
        <v>97</v>
      </c>
      <c r="B170" s="14" t="s">
        <v>96</v>
      </c>
      <c r="C170" s="14" t="s">
        <v>253</v>
      </c>
      <c r="D170" s="14" t="s">
        <v>9</v>
      </c>
      <c r="E170" s="26">
        <f>E171</f>
        <v>1000</v>
      </c>
    </row>
    <row r="171" spans="1:5" s="12" customFormat="1" ht="63" x14ac:dyDescent="0.25">
      <c r="A171" s="114" t="s">
        <v>98</v>
      </c>
      <c r="B171" s="14" t="s">
        <v>96</v>
      </c>
      <c r="C171" s="14" t="s">
        <v>254</v>
      </c>
      <c r="D171" s="14" t="s">
        <v>9</v>
      </c>
      <c r="E171" s="26">
        <f>E172</f>
        <v>1000</v>
      </c>
    </row>
    <row r="172" spans="1:5" s="12" customFormat="1" ht="18" customHeight="1" x14ac:dyDescent="0.25">
      <c r="A172" s="13" t="s">
        <v>20</v>
      </c>
      <c r="B172" s="14" t="s">
        <v>96</v>
      </c>
      <c r="C172" s="14" t="s">
        <v>254</v>
      </c>
      <c r="D172" s="14" t="s">
        <v>21</v>
      </c>
      <c r="E172" s="26">
        <f>E173</f>
        <v>1000</v>
      </c>
    </row>
    <row r="173" spans="1:5" s="12" customFormat="1" ht="31.5" x14ac:dyDescent="0.25">
      <c r="A173" s="13" t="s">
        <v>22</v>
      </c>
      <c r="B173" s="14" t="s">
        <v>96</v>
      </c>
      <c r="C173" s="14" t="s">
        <v>254</v>
      </c>
      <c r="D173" s="14" t="s">
        <v>23</v>
      </c>
      <c r="E173" s="26">
        <v>1000</v>
      </c>
    </row>
    <row r="174" spans="1:5" s="12" customFormat="1" x14ac:dyDescent="0.25">
      <c r="A174" s="13" t="s">
        <v>99</v>
      </c>
      <c r="B174" s="14" t="s">
        <v>100</v>
      </c>
      <c r="C174" s="14" t="s">
        <v>211</v>
      </c>
      <c r="D174" s="14" t="s">
        <v>9</v>
      </c>
      <c r="E174" s="26">
        <f>E175</f>
        <v>8488.23</v>
      </c>
    </row>
    <row r="175" spans="1:5" s="12" customFormat="1" ht="47.25" x14ac:dyDescent="0.25">
      <c r="A175" s="13" t="s">
        <v>83</v>
      </c>
      <c r="B175" s="14" t="s">
        <v>100</v>
      </c>
      <c r="C175" s="14" t="s">
        <v>247</v>
      </c>
      <c r="D175" s="14" t="s">
        <v>9</v>
      </c>
      <c r="E175" s="26">
        <f>E176</f>
        <v>8488.23</v>
      </c>
    </row>
    <row r="176" spans="1:5" s="12" customFormat="1" ht="31.5" x14ac:dyDescent="0.25">
      <c r="A176" s="13" t="s">
        <v>97</v>
      </c>
      <c r="B176" s="14" t="s">
        <v>100</v>
      </c>
      <c r="C176" s="14" t="s">
        <v>253</v>
      </c>
      <c r="D176" s="14" t="s">
        <v>9</v>
      </c>
      <c r="E176" s="26">
        <f>E177</f>
        <v>8488.23</v>
      </c>
    </row>
    <row r="177" spans="1:5" s="12" customFormat="1" ht="63" x14ac:dyDescent="0.25">
      <c r="A177" s="114" t="s">
        <v>101</v>
      </c>
      <c r="B177" s="14" t="s">
        <v>100</v>
      </c>
      <c r="C177" s="14" t="s">
        <v>255</v>
      </c>
      <c r="D177" s="14" t="s">
        <v>9</v>
      </c>
      <c r="E177" s="26">
        <f>E178+E180</f>
        <v>8488.23</v>
      </c>
    </row>
    <row r="178" spans="1:5" s="12" customFormat="1" ht="16.5" customHeight="1" x14ac:dyDescent="0.25">
      <c r="A178" s="13" t="s">
        <v>20</v>
      </c>
      <c r="B178" s="14" t="s">
        <v>100</v>
      </c>
      <c r="C178" s="14" t="s">
        <v>255</v>
      </c>
      <c r="D178" s="14" t="s">
        <v>21</v>
      </c>
      <c r="E178" s="26">
        <f>E179</f>
        <v>5941.93</v>
      </c>
    </row>
    <row r="179" spans="1:5" s="12" customFormat="1" ht="31.5" x14ac:dyDescent="0.25">
      <c r="A179" s="13" t="s">
        <v>22</v>
      </c>
      <c r="B179" s="14" t="s">
        <v>100</v>
      </c>
      <c r="C179" s="14" t="s">
        <v>255</v>
      </c>
      <c r="D179" s="14" t="s">
        <v>23</v>
      </c>
      <c r="E179" s="26">
        <v>5941.93</v>
      </c>
    </row>
    <row r="180" spans="1:5" s="12" customFormat="1" ht="31.5" x14ac:dyDescent="0.25">
      <c r="A180" s="13" t="s">
        <v>102</v>
      </c>
      <c r="B180" s="14" t="s">
        <v>100</v>
      </c>
      <c r="C180" s="14" t="s">
        <v>255</v>
      </c>
      <c r="D180" s="14" t="s">
        <v>103</v>
      </c>
      <c r="E180" s="26">
        <f>E181+E182</f>
        <v>2546.3000000000002</v>
      </c>
    </row>
    <row r="181" spans="1:5" s="12" customFormat="1" x14ac:dyDescent="0.25">
      <c r="A181" s="13" t="s">
        <v>104</v>
      </c>
      <c r="B181" s="14" t="s">
        <v>100</v>
      </c>
      <c r="C181" s="14" t="s">
        <v>255</v>
      </c>
      <c r="D181" s="14" t="s">
        <v>105</v>
      </c>
      <c r="E181" s="26">
        <v>1000</v>
      </c>
    </row>
    <row r="182" spans="1:5" s="12" customFormat="1" x14ac:dyDescent="0.25">
      <c r="A182" s="13" t="s">
        <v>523</v>
      </c>
      <c r="B182" s="14" t="s">
        <v>100</v>
      </c>
      <c r="C182" s="14" t="s">
        <v>255</v>
      </c>
      <c r="D182" s="14" t="s">
        <v>524</v>
      </c>
      <c r="E182" s="26">
        <v>1546.3</v>
      </c>
    </row>
    <row r="183" spans="1:5" s="12" customFormat="1" x14ac:dyDescent="0.25">
      <c r="A183" s="13" t="s">
        <v>106</v>
      </c>
      <c r="B183" s="14" t="s">
        <v>107</v>
      </c>
      <c r="C183" s="14" t="s">
        <v>211</v>
      </c>
      <c r="D183" s="14" t="s">
        <v>9</v>
      </c>
      <c r="E183" s="26">
        <f>E184</f>
        <v>213.27</v>
      </c>
    </row>
    <row r="184" spans="1:5" s="12" customFormat="1" ht="47.25" x14ac:dyDescent="0.25">
      <c r="A184" s="13" t="s">
        <v>83</v>
      </c>
      <c r="B184" s="14" t="s">
        <v>107</v>
      </c>
      <c r="C184" s="14" t="s">
        <v>247</v>
      </c>
      <c r="D184" s="14" t="s">
        <v>9</v>
      </c>
      <c r="E184" s="26">
        <f>E185</f>
        <v>213.27</v>
      </c>
    </row>
    <row r="185" spans="1:5" s="12" customFormat="1" ht="63" x14ac:dyDescent="0.25">
      <c r="A185" s="114" t="s">
        <v>403</v>
      </c>
      <c r="B185" s="14" t="s">
        <v>107</v>
      </c>
      <c r="C185" s="14" t="s">
        <v>256</v>
      </c>
      <c r="D185" s="14" t="s">
        <v>9</v>
      </c>
      <c r="E185" s="26">
        <f>E186</f>
        <v>213.27</v>
      </c>
    </row>
    <row r="186" spans="1:5" s="12" customFormat="1" ht="21.75" customHeight="1" x14ac:dyDescent="0.25">
      <c r="A186" s="13" t="s">
        <v>20</v>
      </c>
      <c r="B186" s="14" t="s">
        <v>107</v>
      </c>
      <c r="C186" s="14" t="s">
        <v>256</v>
      </c>
      <c r="D186" s="14" t="s">
        <v>21</v>
      </c>
      <c r="E186" s="26">
        <f>E187</f>
        <v>213.27</v>
      </c>
    </row>
    <row r="187" spans="1:5" s="12" customFormat="1" ht="31.5" x14ac:dyDescent="0.25">
      <c r="A187" s="13" t="s">
        <v>22</v>
      </c>
      <c r="B187" s="14" t="s">
        <v>107</v>
      </c>
      <c r="C187" s="14" t="s">
        <v>256</v>
      </c>
      <c r="D187" s="14" t="s">
        <v>23</v>
      </c>
      <c r="E187" s="26">
        <v>213.27</v>
      </c>
    </row>
    <row r="188" spans="1:5" s="12" customFormat="1" x14ac:dyDescent="0.25">
      <c r="A188" s="10" t="s">
        <v>109</v>
      </c>
      <c r="B188" s="11" t="s">
        <v>110</v>
      </c>
      <c r="C188" s="11" t="s">
        <v>211</v>
      </c>
      <c r="D188" s="11" t="s">
        <v>9</v>
      </c>
      <c r="E188" s="28">
        <f>E189</f>
        <v>475</v>
      </c>
    </row>
    <row r="189" spans="1:5" outlineLevel="1" x14ac:dyDescent="0.25">
      <c r="A189" s="13" t="s">
        <v>111</v>
      </c>
      <c r="B189" s="14" t="s">
        <v>112</v>
      </c>
      <c r="C189" s="14" t="s">
        <v>211</v>
      </c>
      <c r="D189" s="14" t="s">
        <v>9</v>
      </c>
      <c r="E189" s="26">
        <f>E190</f>
        <v>475</v>
      </c>
    </row>
    <row r="190" spans="1:5" ht="31.5" outlineLevel="2" x14ac:dyDescent="0.25">
      <c r="A190" s="13" t="s">
        <v>113</v>
      </c>
      <c r="B190" s="14" t="s">
        <v>112</v>
      </c>
      <c r="C190" s="14" t="s">
        <v>257</v>
      </c>
      <c r="D190" s="14" t="s">
        <v>9</v>
      </c>
      <c r="E190" s="26">
        <f>E191+E194</f>
        <v>475</v>
      </c>
    </row>
    <row r="191" spans="1:5" ht="15.75" customHeight="1" outlineLevel="4" x14ac:dyDescent="0.25">
      <c r="A191" s="13" t="s">
        <v>116</v>
      </c>
      <c r="B191" s="14" t="s">
        <v>112</v>
      </c>
      <c r="C191" s="14" t="s">
        <v>258</v>
      </c>
      <c r="D191" s="14" t="s">
        <v>9</v>
      </c>
      <c r="E191" s="26">
        <f>E192</f>
        <v>45</v>
      </c>
    </row>
    <row r="192" spans="1:5" ht="19.5" customHeight="1" outlineLevel="5" x14ac:dyDescent="0.25">
      <c r="A192" s="13" t="s">
        <v>20</v>
      </c>
      <c r="B192" s="14" t="s">
        <v>112</v>
      </c>
      <c r="C192" s="14" t="s">
        <v>258</v>
      </c>
      <c r="D192" s="14" t="s">
        <v>21</v>
      </c>
      <c r="E192" s="26">
        <f>E193</f>
        <v>45</v>
      </c>
    </row>
    <row r="193" spans="1:5" ht="31.5" outlineLevel="6" x14ac:dyDescent="0.25">
      <c r="A193" s="13" t="s">
        <v>22</v>
      </c>
      <c r="B193" s="14" t="s">
        <v>112</v>
      </c>
      <c r="C193" s="14" t="s">
        <v>258</v>
      </c>
      <c r="D193" s="14" t="s">
        <v>23</v>
      </c>
      <c r="E193" s="26">
        <v>45</v>
      </c>
    </row>
    <row r="194" spans="1:5" outlineLevel="4" x14ac:dyDescent="0.25">
      <c r="A194" s="13" t="s">
        <v>115</v>
      </c>
      <c r="B194" s="14" t="s">
        <v>112</v>
      </c>
      <c r="C194" s="14" t="s">
        <v>259</v>
      </c>
      <c r="D194" s="14" t="s">
        <v>9</v>
      </c>
      <c r="E194" s="26">
        <f>E195</f>
        <v>430</v>
      </c>
    </row>
    <row r="195" spans="1:5" ht="18" customHeight="1" outlineLevel="5" x14ac:dyDescent="0.25">
      <c r="A195" s="13" t="s">
        <v>20</v>
      </c>
      <c r="B195" s="14" t="s">
        <v>112</v>
      </c>
      <c r="C195" s="14" t="s">
        <v>259</v>
      </c>
      <c r="D195" s="14" t="s">
        <v>21</v>
      </c>
      <c r="E195" s="26">
        <f>E196</f>
        <v>430</v>
      </c>
    </row>
    <row r="196" spans="1:5" ht="31.5" outlineLevel="6" x14ac:dyDescent="0.25">
      <c r="A196" s="13" t="s">
        <v>22</v>
      </c>
      <c r="B196" s="14" t="s">
        <v>112</v>
      </c>
      <c r="C196" s="14" t="s">
        <v>259</v>
      </c>
      <c r="D196" s="14" t="s">
        <v>23</v>
      </c>
      <c r="E196" s="26">
        <v>430</v>
      </c>
    </row>
    <row r="197" spans="1:5" s="12" customFormat="1" x14ac:dyDescent="0.25">
      <c r="A197" s="10" t="s">
        <v>117</v>
      </c>
      <c r="B197" s="11" t="s">
        <v>118</v>
      </c>
      <c r="C197" s="11" t="s">
        <v>211</v>
      </c>
      <c r="D197" s="11" t="s">
        <v>9</v>
      </c>
      <c r="E197" s="28">
        <f>E198+E213+E251+E266</f>
        <v>351402.08</v>
      </c>
    </row>
    <row r="198" spans="1:5" outlineLevel="1" x14ac:dyDescent="0.25">
      <c r="A198" s="13" t="s">
        <v>176</v>
      </c>
      <c r="B198" s="14" t="s">
        <v>177</v>
      </c>
      <c r="C198" s="14" t="s">
        <v>211</v>
      </c>
      <c r="D198" s="14" t="s">
        <v>9</v>
      </c>
      <c r="E198" s="26">
        <f>E199</f>
        <v>73213.960000000006</v>
      </c>
    </row>
    <row r="199" spans="1:5" ht="31.5" outlineLevel="2" x14ac:dyDescent="0.25">
      <c r="A199" s="13" t="s">
        <v>128</v>
      </c>
      <c r="B199" s="14" t="s">
        <v>177</v>
      </c>
      <c r="C199" s="14" t="s">
        <v>262</v>
      </c>
      <c r="D199" s="14" t="s">
        <v>9</v>
      </c>
      <c r="E199" s="26">
        <f>E200</f>
        <v>73213.960000000006</v>
      </c>
    </row>
    <row r="200" spans="1:5" ht="31.5" outlineLevel="3" x14ac:dyDescent="0.25">
      <c r="A200" s="13" t="s">
        <v>178</v>
      </c>
      <c r="B200" s="14" t="s">
        <v>177</v>
      </c>
      <c r="C200" s="14" t="s">
        <v>263</v>
      </c>
      <c r="D200" s="14" t="s">
        <v>9</v>
      </c>
      <c r="E200" s="26">
        <f>+E204+E207+E210+E201</f>
        <v>73213.960000000006</v>
      </c>
    </row>
    <row r="201" spans="1:5" ht="31.5" outlineLevel="3" x14ac:dyDescent="0.25">
      <c r="A201" s="20" t="s">
        <v>191</v>
      </c>
      <c r="B201" s="14" t="s">
        <v>177</v>
      </c>
      <c r="C201" s="14" t="s">
        <v>275</v>
      </c>
      <c r="D201" s="14" t="s">
        <v>9</v>
      </c>
      <c r="E201" s="26">
        <f>E202</f>
        <v>83.1</v>
      </c>
    </row>
    <row r="202" spans="1:5" ht="31.5" outlineLevel="3" x14ac:dyDescent="0.25">
      <c r="A202" s="13" t="s">
        <v>67</v>
      </c>
      <c r="B202" s="14" t="s">
        <v>177</v>
      </c>
      <c r="C202" s="14" t="s">
        <v>275</v>
      </c>
      <c r="D202" s="14" t="s">
        <v>68</v>
      </c>
      <c r="E202" s="26">
        <f>E203</f>
        <v>83.1</v>
      </c>
    </row>
    <row r="203" spans="1:5" outlineLevel="3" x14ac:dyDescent="0.25">
      <c r="A203" s="13" t="s">
        <v>124</v>
      </c>
      <c r="B203" s="14" t="s">
        <v>177</v>
      </c>
      <c r="C203" s="14" t="s">
        <v>275</v>
      </c>
      <c r="D203" s="14" t="s">
        <v>125</v>
      </c>
      <c r="E203" s="26">
        <v>83.1</v>
      </c>
    </row>
    <row r="204" spans="1:5" outlineLevel="6" x14ac:dyDescent="0.25">
      <c r="A204" s="13" t="s">
        <v>179</v>
      </c>
      <c r="B204" s="14" t="s">
        <v>177</v>
      </c>
      <c r="C204" s="14" t="s">
        <v>433</v>
      </c>
      <c r="D204" s="14" t="s">
        <v>9</v>
      </c>
      <c r="E204" s="26">
        <f>E205</f>
        <v>174</v>
      </c>
    </row>
    <row r="205" spans="1:5" ht="31.5" outlineLevel="6" x14ac:dyDescent="0.25">
      <c r="A205" s="13" t="s">
        <v>67</v>
      </c>
      <c r="B205" s="14" t="s">
        <v>177</v>
      </c>
      <c r="C205" s="14" t="s">
        <v>433</v>
      </c>
      <c r="D205" s="14" t="s">
        <v>68</v>
      </c>
      <c r="E205" s="26">
        <f>E206</f>
        <v>174</v>
      </c>
    </row>
    <row r="206" spans="1:5" outlineLevel="6" x14ac:dyDescent="0.25">
      <c r="A206" s="13" t="s">
        <v>124</v>
      </c>
      <c r="B206" s="14" t="s">
        <v>177</v>
      </c>
      <c r="C206" s="14" t="s">
        <v>433</v>
      </c>
      <c r="D206" s="14" t="s">
        <v>125</v>
      </c>
      <c r="E206" s="26">
        <v>174</v>
      </c>
    </row>
    <row r="207" spans="1:5" ht="31.5" outlineLevel="4" x14ac:dyDescent="0.25">
      <c r="A207" s="13" t="s">
        <v>180</v>
      </c>
      <c r="B207" s="14" t="s">
        <v>177</v>
      </c>
      <c r="C207" s="14" t="s">
        <v>277</v>
      </c>
      <c r="D207" s="14" t="s">
        <v>9</v>
      </c>
      <c r="E207" s="26">
        <f>E208</f>
        <v>27800.86</v>
      </c>
    </row>
    <row r="208" spans="1:5" ht="31.5" outlineLevel="5" x14ac:dyDescent="0.25">
      <c r="A208" s="13" t="s">
        <v>67</v>
      </c>
      <c r="B208" s="14" t="s">
        <v>177</v>
      </c>
      <c r="C208" s="14" t="s">
        <v>277</v>
      </c>
      <c r="D208" s="14" t="s">
        <v>68</v>
      </c>
      <c r="E208" s="26">
        <f>E209</f>
        <v>27800.86</v>
      </c>
    </row>
    <row r="209" spans="1:5" outlineLevel="6" x14ac:dyDescent="0.25">
      <c r="A209" s="13" t="s">
        <v>124</v>
      </c>
      <c r="B209" s="14" t="s">
        <v>177</v>
      </c>
      <c r="C209" s="14" t="s">
        <v>277</v>
      </c>
      <c r="D209" s="14" t="s">
        <v>125</v>
      </c>
      <c r="E209" s="26">
        <v>27800.86</v>
      </c>
    </row>
    <row r="210" spans="1:5" ht="48" customHeight="1" outlineLevel="4" x14ac:dyDescent="0.25">
      <c r="A210" s="13" t="s">
        <v>404</v>
      </c>
      <c r="B210" s="14" t="s">
        <v>177</v>
      </c>
      <c r="C210" s="14" t="s">
        <v>278</v>
      </c>
      <c r="D210" s="14" t="s">
        <v>9</v>
      </c>
      <c r="E210" s="26">
        <f>E211</f>
        <v>45156</v>
      </c>
    </row>
    <row r="211" spans="1:5" ht="31.5" outlineLevel="5" x14ac:dyDescent="0.25">
      <c r="A211" s="13" t="s">
        <v>67</v>
      </c>
      <c r="B211" s="14" t="s">
        <v>177</v>
      </c>
      <c r="C211" s="14" t="s">
        <v>278</v>
      </c>
      <c r="D211" s="14" t="s">
        <v>68</v>
      </c>
      <c r="E211" s="26">
        <f>E212</f>
        <v>45156</v>
      </c>
    </row>
    <row r="212" spans="1:5" outlineLevel="6" x14ac:dyDescent="0.25">
      <c r="A212" s="13" t="s">
        <v>124</v>
      </c>
      <c r="B212" s="14" t="s">
        <v>177</v>
      </c>
      <c r="C212" s="14" t="s">
        <v>278</v>
      </c>
      <c r="D212" s="14" t="s">
        <v>125</v>
      </c>
      <c r="E212" s="26">
        <v>45156</v>
      </c>
    </row>
    <row r="213" spans="1:5" outlineLevel="1" x14ac:dyDescent="0.25">
      <c r="A213" s="13" t="s">
        <v>119</v>
      </c>
      <c r="B213" s="14" t="s">
        <v>120</v>
      </c>
      <c r="C213" s="14" t="s">
        <v>211</v>
      </c>
      <c r="D213" s="14" t="s">
        <v>9</v>
      </c>
      <c r="E213" s="26">
        <f>E214+E247</f>
        <v>261602.21999999997</v>
      </c>
    </row>
    <row r="214" spans="1:5" ht="31.5" outlineLevel="2" x14ac:dyDescent="0.25">
      <c r="A214" s="13" t="s">
        <v>128</v>
      </c>
      <c r="B214" s="14" t="s">
        <v>120</v>
      </c>
      <c r="C214" s="14" t="s">
        <v>262</v>
      </c>
      <c r="D214" s="14" t="s">
        <v>9</v>
      </c>
      <c r="E214" s="26">
        <f>E215+E237</f>
        <v>249243.83</v>
      </c>
    </row>
    <row r="215" spans="1:5" ht="31.5" outlineLevel="3" x14ac:dyDescent="0.25">
      <c r="A215" s="13" t="s">
        <v>181</v>
      </c>
      <c r="B215" s="14" t="s">
        <v>120</v>
      </c>
      <c r="C215" s="14" t="s">
        <v>279</v>
      </c>
      <c r="D215" s="14" t="s">
        <v>9</v>
      </c>
      <c r="E215" s="26">
        <f>+E225+E231+E234+E219+E222+E216+E228</f>
        <v>232953.72999999998</v>
      </c>
    </row>
    <row r="216" spans="1:5" ht="31.5" outlineLevel="3" x14ac:dyDescent="0.25">
      <c r="A216" s="20" t="s">
        <v>191</v>
      </c>
      <c r="B216" s="14" t="s">
        <v>120</v>
      </c>
      <c r="C216" s="14" t="s">
        <v>280</v>
      </c>
      <c r="D216" s="14" t="s">
        <v>9</v>
      </c>
      <c r="E216" s="26">
        <f>E217</f>
        <v>335.8</v>
      </c>
    </row>
    <row r="217" spans="1:5" ht="31.5" outlineLevel="3" x14ac:dyDescent="0.25">
      <c r="A217" s="13" t="s">
        <v>67</v>
      </c>
      <c r="B217" s="14" t="s">
        <v>120</v>
      </c>
      <c r="C217" s="14" t="s">
        <v>280</v>
      </c>
      <c r="D217" s="14" t="s">
        <v>68</v>
      </c>
      <c r="E217" s="26">
        <f>E218</f>
        <v>335.8</v>
      </c>
    </row>
    <row r="218" spans="1:5" outlineLevel="3" x14ac:dyDescent="0.25">
      <c r="A218" s="13" t="s">
        <v>124</v>
      </c>
      <c r="B218" s="14" t="s">
        <v>120</v>
      </c>
      <c r="C218" s="14" t="s">
        <v>280</v>
      </c>
      <c r="D218" s="14" t="s">
        <v>125</v>
      </c>
      <c r="E218" s="26">
        <v>335.8</v>
      </c>
    </row>
    <row r="219" spans="1:5" outlineLevel="6" x14ac:dyDescent="0.25">
      <c r="A219" s="13" t="s">
        <v>179</v>
      </c>
      <c r="B219" s="14" t="s">
        <v>120</v>
      </c>
      <c r="C219" s="14" t="s">
        <v>281</v>
      </c>
      <c r="D219" s="14" t="s">
        <v>9</v>
      </c>
      <c r="E219" s="26">
        <f>E220</f>
        <v>328</v>
      </c>
    </row>
    <row r="220" spans="1:5" ht="32.25" customHeight="1" outlineLevel="6" x14ac:dyDescent="0.25">
      <c r="A220" s="13" t="s">
        <v>67</v>
      </c>
      <c r="B220" s="14" t="s">
        <v>120</v>
      </c>
      <c r="C220" s="14" t="s">
        <v>281</v>
      </c>
      <c r="D220" s="14" t="s">
        <v>68</v>
      </c>
      <c r="E220" s="26">
        <f>E221</f>
        <v>328</v>
      </c>
    </row>
    <row r="221" spans="1:5" outlineLevel="6" x14ac:dyDescent="0.25">
      <c r="A221" s="13" t="s">
        <v>124</v>
      </c>
      <c r="B221" s="14" t="s">
        <v>120</v>
      </c>
      <c r="C221" s="14" t="s">
        <v>281</v>
      </c>
      <c r="D221" s="14" t="s">
        <v>125</v>
      </c>
      <c r="E221" s="26">
        <v>328</v>
      </c>
    </row>
    <row r="222" spans="1:5" ht="31.5" outlineLevel="6" x14ac:dyDescent="0.25">
      <c r="A222" s="17" t="s">
        <v>182</v>
      </c>
      <c r="B222" s="14" t="s">
        <v>120</v>
      </c>
      <c r="C222" s="14" t="s">
        <v>282</v>
      </c>
      <c r="D222" s="14" t="s">
        <v>9</v>
      </c>
      <c r="E222" s="26">
        <f>E223</f>
        <v>663</v>
      </c>
    </row>
    <row r="223" spans="1:5" ht="36" customHeight="1" outlineLevel="6" x14ac:dyDescent="0.25">
      <c r="A223" s="13" t="s">
        <v>67</v>
      </c>
      <c r="B223" s="14" t="s">
        <v>120</v>
      </c>
      <c r="C223" s="14" t="s">
        <v>282</v>
      </c>
      <c r="D223" s="14" t="s">
        <v>68</v>
      </c>
      <c r="E223" s="26">
        <f>E224</f>
        <v>663</v>
      </c>
    </row>
    <row r="224" spans="1:5" outlineLevel="6" x14ac:dyDescent="0.25">
      <c r="A224" s="13" t="s">
        <v>124</v>
      </c>
      <c r="B224" s="14" t="s">
        <v>120</v>
      </c>
      <c r="C224" s="14" t="s">
        <v>282</v>
      </c>
      <c r="D224" s="14" t="s">
        <v>125</v>
      </c>
      <c r="E224" s="26">
        <v>663</v>
      </c>
    </row>
    <row r="225" spans="1:5" ht="31.5" outlineLevel="4" x14ac:dyDescent="0.25">
      <c r="A225" s="13" t="s">
        <v>183</v>
      </c>
      <c r="B225" s="14" t="s">
        <v>120</v>
      </c>
      <c r="C225" s="14" t="s">
        <v>283</v>
      </c>
      <c r="D225" s="14" t="s">
        <v>9</v>
      </c>
      <c r="E225" s="26">
        <f>E226</f>
        <v>52729.93</v>
      </c>
    </row>
    <row r="226" spans="1:5" ht="30.75" customHeight="1" outlineLevel="5" x14ac:dyDescent="0.25">
      <c r="A226" s="13" t="s">
        <v>67</v>
      </c>
      <c r="B226" s="14" t="s">
        <v>120</v>
      </c>
      <c r="C226" s="14" t="s">
        <v>283</v>
      </c>
      <c r="D226" s="14" t="s">
        <v>68</v>
      </c>
      <c r="E226" s="26">
        <f>E227</f>
        <v>52729.93</v>
      </c>
    </row>
    <row r="227" spans="1:5" outlineLevel="6" x14ac:dyDescent="0.25">
      <c r="A227" s="13" t="s">
        <v>124</v>
      </c>
      <c r="B227" s="14" t="s">
        <v>120</v>
      </c>
      <c r="C227" s="14" t="s">
        <v>283</v>
      </c>
      <c r="D227" s="14" t="s">
        <v>125</v>
      </c>
      <c r="E227" s="26">
        <v>52729.93</v>
      </c>
    </row>
    <row r="228" spans="1:5" ht="78.75" outlineLevel="6" x14ac:dyDescent="0.25">
      <c r="A228" s="106" t="s">
        <v>65</v>
      </c>
      <c r="B228" s="14" t="s">
        <v>120</v>
      </c>
      <c r="C228" s="14" t="s">
        <v>284</v>
      </c>
      <c r="D228" s="14" t="s">
        <v>9</v>
      </c>
      <c r="E228" s="26">
        <f>E229</f>
        <v>2000</v>
      </c>
    </row>
    <row r="229" spans="1:5" ht="31.5" outlineLevel="6" x14ac:dyDescent="0.25">
      <c r="A229" s="13" t="s">
        <v>102</v>
      </c>
      <c r="B229" s="14" t="s">
        <v>120</v>
      </c>
      <c r="C229" s="14" t="s">
        <v>284</v>
      </c>
      <c r="D229" s="14" t="s">
        <v>103</v>
      </c>
      <c r="E229" s="26">
        <f>E230</f>
        <v>2000</v>
      </c>
    </row>
    <row r="230" spans="1:5" outlineLevel="6" x14ac:dyDescent="0.25">
      <c r="A230" s="13" t="s">
        <v>104</v>
      </c>
      <c r="B230" s="14" t="s">
        <v>120</v>
      </c>
      <c r="C230" s="14" t="s">
        <v>284</v>
      </c>
      <c r="D230" s="14" t="s">
        <v>105</v>
      </c>
      <c r="E230" s="26">
        <v>2000</v>
      </c>
    </row>
    <row r="231" spans="1:5" ht="31.5" outlineLevel="4" x14ac:dyDescent="0.25">
      <c r="A231" s="13" t="s">
        <v>405</v>
      </c>
      <c r="B231" s="14" t="s">
        <v>120</v>
      </c>
      <c r="C231" s="14" t="s">
        <v>285</v>
      </c>
      <c r="D231" s="14" t="s">
        <v>9</v>
      </c>
      <c r="E231" s="26">
        <f>E232</f>
        <v>3266</v>
      </c>
    </row>
    <row r="232" spans="1:5" ht="33" customHeight="1" outlineLevel="5" x14ac:dyDescent="0.25">
      <c r="A232" s="13" t="s">
        <v>67</v>
      </c>
      <c r="B232" s="14" t="s">
        <v>120</v>
      </c>
      <c r="C232" s="14" t="s">
        <v>285</v>
      </c>
      <c r="D232" s="14" t="s">
        <v>68</v>
      </c>
      <c r="E232" s="26">
        <f>E233</f>
        <v>3266</v>
      </c>
    </row>
    <row r="233" spans="1:5" outlineLevel="6" x14ac:dyDescent="0.25">
      <c r="A233" s="13" t="s">
        <v>124</v>
      </c>
      <c r="B233" s="14" t="s">
        <v>120</v>
      </c>
      <c r="C233" s="14" t="s">
        <v>285</v>
      </c>
      <c r="D233" s="14" t="s">
        <v>125</v>
      </c>
      <c r="E233" s="26">
        <v>3266</v>
      </c>
    </row>
    <row r="234" spans="1:5" ht="47.25" outlineLevel="4" x14ac:dyDescent="0.25">
      <c r="A234" s="13" t="s">
        <v>406</v>
      </c>
      <c r="B234" s="14" t="s">
        <v>120</v>
      </c>
      <c r="C234" s="14" t="s">
        <v>288</v>
      </c>
      <c r="D234" s="14" t="s">
        <v>9</v>
      </c>
      <c r="E234" s="26">
        <f>E235</f>
        <v>173631</v>
      </c>
    </row>
    <row r="235" spans="1:5" ht="33" customHeight="1" outlineLevel="5" x14ac:dyDescent="0.25">
      <c r="A235" s="13" t="s">
        <v>67</v>
      </c>
      <c r="B235" s="14" t="s">
        <v>120</v>
      </c>
      <c r="C235" s="14" t="s">
        <v>288</v>
      </c>
      <c r="D235" s="14" t="s">
        <v>68</v>
      </c>
      <c r="E235" s="26">
        <f>E236</f>
        <v>173631</v>
      </c>
    </row>
    <row r="236" spans="1:5" outlineLevel="6" x14ac:dyDescent="0.25">
      <c r="A236" s="13" t="s">
        <v>124</v>
      </c>
      <c r="B236" s="14" t="s">
        <v>120</v>
      </c>
      <c r="C236" s="14" t="s">
        <v>288</v>
      </c>
      <c r="D236" s="14" t="s">
        <v>125</v>
      </c>
      <c r="E236" s="26">
        <v>173631</v>
      </c>
    </row>
    <row r="237" spans="1:5" ht="31.5" outlineLevel="3" x14ac:dyDescent="0.25">
      <c r="A237" s="13" t="s">
        <v>184</v>
      </c>
      <c r="B237" s="14" t="s">
        <v>120</v>
      </c>
      <c r="C237" s="14" t="s">
        <v>290</v>
      </c>
      <c r="D237" s="14" t="s">
        <v>9</v>
      </c>
      <c r="E237" s="26">
        <f>E241+E244+E238</f>
        <v>16290.1</v>
      </c>
    </row>
    <row r="238" spans="1:5" ht="31.5" outlineLevel="3" x14ac:dyDescent="0.25">
      <c r="A238" s="20" t="s">
        <v>191</v>
      </c>
      <c r="B238" s="14" t="s">
        <v>120</v>
      </c>
      <c r="C238" s="14" t="s">
        <v>291</v>
      </c>
      <c r="D238" s="14" t="s">
        <v>9</v>
      </c>
      <c r="E238" s="26">
        <f>E239</f>
        <v>63.1</v>
      </c>
    </row>
    <row r="239" spans="1:5" ht="31.5" outlineLevel="3" x14ac:dyDescent="0.25">
      <c r="A239" s="13" t="s">
        <v>67</v>
      </c>
      <c r="B239" s="14" t="s">
        <v>120</v>
      </c>
      <c r="C239" s="14" t="s">
        <v>291</v>
      </c>
      <c r="D239" s="14" t="s">
        <v>68</v>
      </c>
      <c r="E239" s="26">
        <f>E240</f>
        <v>63.1</v>
      </c>
    </row>
    <row r="240" spans="1:5" outlineLevel="3" x14ac:dyDescent="0.25">
      <c r="A240" s="13" t="s">
        <v>124</v>
      </c>
      <c r="B240" s="14" t="s">
        <v>120</v>
      </c>
      <c r="C240" s="14" t="s">
        <v>291</v>
      </c>
      <c r="D240" s="14" t="s">
        <v>125</v>
      </c>
      <c r="E240" s="26">
        <v>63.1</v>
      </c>
    </row>
    <row r="241" spans="1:5" outlineLevel="4" x14ac:dyDescent="0.25">
      <c r="A241" s="13" t="s">
        <v>179</v>
      </c>
      <c r="B241" s="14" t="s">
        <v>120</v>
      </c>
      <c r="C241" s="14" t="s">
        <v>292</v>
      </c>
      <c r="D241" s="14" t="s">
        <v>9</v>
      </c>
      <c r="E241" s="26">
        <f>E242</f>
        <v>34.799999999999997</v>
      </c>
    </row>
    <row r="242" spans="1:5" ht="31.5" outlineLevel="5" x14ac:dyDescent="0.25">
      <c r="A242" s="13" t="s">
        <v>67</v>
      </c>
      <c r="B242" s="14" t="s">
        <v>120</v>
      </c>
      <c r="C242" s="14" t="s">
        <v>292</v>
      </c>
      <c r="D242" s="14" t="s">
        <v>68</v>
      </c>
      <c r="E242" s="26">
        <f>E243</f>
        <v>34.799999999999997</v>
      </c>
    </row>
    <row r="243" spans="1:5" outlineLevel="6" x14ac:dyDescent="0.25">
      <c r="A243" s="13" t="s">
        <v>124</v>
      </c>
      <c r="B243" s="14" t="s">
        <v>120</v>
      </c>
      <c r="C243" s="14" t="s">
        <v>292</v>
      </c>
      <c r="D243" s="14" t="s">
        <v>125</v>
      </c>
      <c r="E243" s="26">
        <v>34.799999999999997</v>
      </c>
    </row>
    <row r="244" spans="1:5" ht="31.5" outlineLevel="4" x14ac:dyDescent="0.25">
      <c r="A244" s="13" t="s">
        <v>185</v>
      </c>
      <c r="B244" s="14" t="s">
        <v>120</v>
      </c>
      <c r="C244" s="14" t="s">
        <v>293</v>
      </c>
      <c r="D244" s="14" t="s">
        <v>9</v>
      </c>
      <c r="E244" s="26">
        <f>E245</f>
        <v>16192.2</v>
      </c>
    </row>
    <row r="245" spans="1:5" ht="31.5" outlineLevel="5" x14ac:dyDescent="0.25">
      <c r="A245" s="13" t="s">
        <v>67</v>
      </c>
      <c r="B245" s="14" t="s">
        <v>120</v>
      </c>
      <c r="C245" s="14" t="s">
        <v>293</v>
      </c>
      <c r="D245" s="14" t="s">
        <v>68</v>
      </c>
      <c r="E245" s="26">
        <f>E246</f>
        <v>16192.2</v>
      </c>
    </row>
    <row r="246" spans="1:5" ht="18.75" customHeight="1" outlineLevel="6" x14ac:dyDescent="0.25">
      <c r="A246" s="13" t="s">
        <v>124</v>
      </c>
      <c r="B246" s="14" t="s">
        <v>120</v>
      </c>
      <c r="C246" s="14" t="s">
        <v>293</v>
      </c>
      <c r="D246" s="14" t="s">
        <v>125</v>
      </c>
      <c r="E246" s="26">
        <v>16192.2</v>
      </c>
    </row>
    <row r="247" spans="1:5" ht="31.5" outlineLevel="2" x14ac:dyDescent="0.25">
      <c r="A247" s="13" t="s">
        <v>121</v>
      </c>
      <c r="B247" s="14" t="s">
        <v>120</v>
      </c>
      <c r="C247" s="14" t="s">
        <v>260</v>
      </c>
      <c r="D247" s="14" t="s">
        <v>9</v>
      </c>
      <c r="E247" s="26">
        <f>E248</f>
        <v>12358.39</v>
      </c>
    </row>
    <row r="248" spans="1:5" ht="31.5" outlineLevel="4" x14ac:dyDescent="0.25">
      <c r="A248" s="13" t="s">
        <v>123</v>
      </c>
      <c r="B248" s="14" t="s">
        <v>120</v>
      </c>
      <c r="C248" s="14" t="s">
        <v>261</v>
      </c>
      <c r="D248" s="14" t="s">
        <v>9</v>
      </c>
      <c r="E248" s="26">
        <f>E249</f>
        <v>12358.39</v>
      </c>
    </row>
    <row r="249" spans="1:5" ht="31.5" outlineLevel="5" x14ac:dyDescent="0.25">
      <c r="A249" s="13" t="s">
        <v>67</v>
      </c>
      <c r="B249" s="14" t="s">
        <v>120</v>
      </c>
      <c r="C249" s="14" t="s">
        <v>261</v>
      </c>
      <c r="D249" s="14" t="s">
        <v>68</v>
      </c>
      <c r="E249" s="26">
        <f>E250</f>
        <v>12358.39</v>
      </c>
    </row>
    <row r="250" spans="1:5" ht="18.75" customHeight="1" outlineLevel="6" x14ac:dyDescent="0.25">
      <c r="A250" s="13" t="s">
        <v>124</v>
      </c>
      <c r="B250" s="14" t="s">
        <v>120</v>
      </c>
      <c r="C250" s="14" t="s">
        <v>261</v>
      </c>
      <c r="D250" s="14" t="s">
        <v>125</v>
      </c>
      <c r="E250" s="26">
        <v>12358.39</v>
      </c>
    </row>
    <row r="251" spans="1:5" ht="18.75" customHeight="1" outlineLevel="1" x14ac:dyDescent="0.25">
      <c r="A251" s="13" t="s">
        <v>126</v>
      </c>
      <c r="B251" s="14" t="s">
        <v>127</v>
      </c>
      <c r="C251" s="14" t="s">
        <v>211</v>
      </c>
      <c r="D251" s="14" t="s">
        <v>9</v>
      </c>
      <c r="E251" s="26">
        <f>E252+E262</f>
        <v>2894</v>
      </c>
    </row>
    <row r="252" spans="1:5" ht="31.5" outlineLevel="2" x14ac:dyDescent="0.25">
      <c r="A252" s="13" t="s">
        <v>128</v>
      </c>
      <c r="B252" s="14" t="s">
        <v>127</v>
      </c>
      <c r="C252" s="14" t="s">
        <v>262</v>
      </c>
      <c r="D252" s="14" t="s">
        <v>9</v>
      </c>
      <c r="E252" s="26">
        <f>E253</f>
        <v>2820</v>
      </c>
    </row>
    <row r="253" spans="1:5" ht="31.5" outlineLevel="3" x14ac:dyDescent="0.25">
      <c r="A253" s="13" t="s">
        <v>181</v>
      </c>
      <c r="B253" s="14" t="s">
        <v>127</v>
      </c>
      <c r="C253" s="14" t="s">
        <v>279</v>
      </c>
      <c r="D253" s="14" t="s">
        <v>9</v>
      </c>
      <c r="E253" s="26">
        <f>E257+E254</f>
        <v>2820</v>
      </c>
    </row>
    <row r="254" spans="1:5" ht="21.75" customHeight="1" outlineLevel="3" x14ac:dyDescent="0.25">
      <c r="A254" s="13" t="s">
        <v>130</v>
      </c>
      <c r="B254" s="14" t="s">
        <v>127</v>
      </c>
      <c r="C254" s="14" t="s">
        <v>507</v>
      </c>
      <c r="D254" s="14" t="s">
        <v>9</v>
      </c>
      <c r="E254" s="26">
        <f>E255</f>
        <v>70</v>
      </c>
    </row>
    <row r="255" spans="1:5" ht="21.75" customHeight="1" outlineLevel="3" x14ac:dyDescent="0.25">
      <c r="A255" s="13" t="s">
        <v>20</v>
      </c>
      <c r="B255" s="14" t="s">
        <v>127</v>
      </c>
      <c r="C255" s="14" t="s">
        <v>507</v>
      </c>
      <c r="D255" s="14" t="s">
        <v>21</v>
      </c>
      <c r="E255" s="26">
        <f>E256</f>
        <v>70</v>
      </c>
    </row>
    <row r="256" spans="1:5" ht="31.5" outlineLevel="3" x14ac:dyDescent="0.25">
      <c r="A256" s="13" t="s">
        <v>22</v>
      </c>
      <c r="B256" s="14" t="s">
        <v>127</v>
      </c>
      <c r="C256" s="14" t="s">
        <v>507</v>
      </c>
      <c r="D256" s="14" t="s">
        <v>23</v>
      </c>
      <c r="E256" s="26">
        <v>70</v>
      </c>
    </row>
    <row r="257" spans="1:5" ht="47.25" outlineLevel="4" x14ac:dyDescent="0.25">
      <c r="A257" s="13" t="s">
        <v>407</v>
      </c>
      <c r="B257" s="14" t="s">
        <v>127</v>
      </c>
      <c r="C257" s="14" t="s">
        <v>295</v>
      </c>
      <c r="D257" s="14" t="s">
        <v>9</v>
      </c>
      <c r="E257" s="26">
        <f>E258</f>
        <v>2750</v>
      </c>
    </row>
    <row r="258" spans="1:5" ht="34.5" customHeight="1" outlineLevel="5" x14ac:dyDescent="0.25">
      <c r="A258" s="13" t="s">
        <v>67</v>
      </c>
      <c r="B258" s="14" t="s">
        <v>127</v>
      </c>
      <c r="C258" s="14" t="s">
        <v>295</v>
      </c>
      <c r="D258" s="14" t="s">
        <v>68</v>
      </c>
      <c r="E258" s="26">
        <f>E259+E260</f>
        <v>2750</v>
      </c>
    </row>
    <row r="259" spans="1:5" outlineLevel="6" x14ac:dyDescent="0.25">
      <c r="A259" s="13" t="s">
        <v>124</v>
      </c>
      <c r="B259" s="14" t="s">
        <v>127</v>
      </c>
      <c r="C259" s="14" t="s">
        <v>295</v>
      </c>
      <c r="D259" s="14" t="s">
        <v>125</v>
      </c>
      <c r="E259" s="26">
        <v>2650</v>
      </c>
    </row>
    <row r="260" spans="1:5" ht="17.25" customHeight="1" outlineLevel="6" x14ac:dyDescent="0.25">
      <c r="A260" s="13" t="s">
        <v>146</v>
      </c>
      <c r="B260" s="14" t="s">
        <v>127</v>
      </c>
      <c r="C260" s="14" t="s">
        <v>295</v>
      </c>
      <c r="D260" s="14" t="s">
        <v>147</v>
      </c>
      <c r="E260" s="26">
        <f>E261</f>
        <v>100</v>
      </c>
    </row>
    <row r="261" spans="1:5" ht="21" customHeight="1" outlineLevel="6" x14ac:dyDescent="0.25">
      <c r="A261" s="13" t="s">
        <v>148</v>
      </c>
      <c r="B261" s="14" t="s">
        <v>127</v>
      </c>
      <c r="C261" s="14" t="s">
        <v>295</v>
      </c>
      <c r="D261" s="14" t="s">
        <v>149</v>
      </c>
      <c r="E261" s="26">
        <v>100</v>
      </c>
    </row>
    <row r="262" spans="1:5" ht="31.5" outlineLevel="2" x14ac:dyDescent="0.25">
      <c r="A262" s="13" t="s">
        <v>121</v>
      </c>
      <c r="B262" s="14" t="s">
        <v>127</v>
      </c>
      <c r="C262" s="14" t="s">
        <v>260</v>
      </c>
      <c r="D262" s="14" t="s">
        <v>9</v>
      </c>
      <c r="E262" s="26">
        <f>E263</f>
        <v>74</v>
      </c>
    </row>
    <row r="263" spans="1:5" ht="21.75" customHeight="1" outlineLevel="4" x14ac:dyDescent="0.25">
      <c r="A263" s="13" t="s">
        <v>131</v>
      </c>
      <c r="B263" s="14" t="s">
        <v>127</v>
      </c>
      <c r="C263" s="14" t="s">
        <v>434</v>
      </c>
      <c r="D263" s="14" t="s">
        <v>9</v>
      </c>
      <c r="E263" s="26">
        <f>E264</f>
        <v>74</v>
      </c>
    </row>
    <row r="264" spans="1:5" ht="21" customHeight="1" outlineLevel="5" x14ac:dyDescent="0.25">
      <c r="A264" s="13" t="s">
        <v>20</v>
      </c>
      <c r="B264" s="14" t="s">
        <v>127</v>
      </c>
      <c r="C264" s="14" t="s">
        <v>434</v>
      </c>
      <c r="D264" s="14" t="s">
        <v>21</v>
      </c>
      <c r="E264" s="26">
        <f>E265</f>
        <v>74</v>
      </c>
    </row>
    <row r="265" spans="1:5" ht="31.5" outlineLevel="6" x14ac:dyDescent="0.25">
      <c r="A265" s="13" t="s">
        <v>22</v>
      </c>
      <c r="B265" s="14" t="s">
        <v>127</v>
      </c>
      <c r="C265" s="14" t="s">
        <v>434</v>
      </c>
      <c r="D265" s="14" t="s">
        <v>23</v>
      </c>
      <c r="E265" s="26">
        <v>74</v>
      </c>
    </row>
    <row r="266" spans="1:5" outlineLevel="1" x14ac:dyDescent="0.25">
      <c r="A266" s="13" t="s">
        <v>186</v>
      </c>
      <c r="B266" s="14" t="s">
        <v>187</v>
      </c>
      <c r="C266" s="14" t="s">
        <v>211</v>
      </c>
      <c r="D266" s="14" t="s">
        <v>9</v>
      </c>
      <c r="E266" s="26">
        <f>E267</f>
        <v>13691.9</v>
      </c>
    </row>
    <row r="267" spans="1:5" ht="31.5" outlineLevel="2" x14ac:dyDescent="0.25">
      <c r="A267" s="13" t="s">
        <v>128</v>
      </c>
      <c r="B267" s="14" t="s">
        <v>187</v>
      </c>
      <c r="C267" s="14" t="s">
        <v>262</v>
      </c>
      <c r="D267" s="14" t="s">
        <v>9</v>
      </c>
      <c r="E267" s="26">
        <f>E268+E273+E280</f>
        <v>13691.9</v>
      </c>
    </row>
    <row r="268" spans="1:5" ht="31.5" outlineLevel="4" x14ac:dyDescent="0.25">
      <c r="A268" s="13" t="s">
        <v>15</v>
      </c>
      <c r="B268" s="14" t="s">
        <v>187</v>
      </c>
      <c r="C268" s="14" t="s">
        <v>297</v>
      </c>
      <c r="D268" s="14" t="s">
        <v>9</v>
      </c>
      <c r="E268" s="26">
        <f>E269+E271</f>
        <v>2050.2000000000003</v>
      </c>
    </row>
    <row r="269" spans="1:5" ht="52.5" customHeight="1" outlineLevel="5" x14ac:dyDescent="0.25">
      <c r="A269" s="13" t="s">
        <v>16</v>
      </c>
      <c r="B269" s="14" t="s">
        <v>187</v>
      </c>
      <c r="C269" s="14" t="s">
        <v>297</v>
      </c>
      <c r="D269" s="14" t="s">
        <v>17</v>
      </c>
      <c r="E269" s="26">
        <f>E270</f>
        <v>2007.9</v>
      </c>
    </row>
    <row r="270" spans="1:5" ht="17.25" customHeight="1" outlineLevel="6" x14ac:dyDescent="0.25">
      <c r="A270" s="13" t="s">
        <v>18</v>
      </c>
      <c r="B270" s="14" t="s">
        <v>187</v>
      </c>
      <c r="C270" s="14" t="s">
        <v>297</v>
      </c>
      <c r="D270" s="14" t="s">
        <v>19</v>
      </c>
      <c r="E270" s="26">
        <v>2007.9</v>
      </c>
    </row>
    <row r="271" spans="1:5" ht="21" customHeight="1" outlineLevel="5" x14ac:dyDescent="0.25">
      <c r="A271" s="13" t="s">
        <v>20</v>
      </c>
      <c r="B271" s="14" t="s">
        <v>187</v>
      </c>
      <c r="C271" s="14" t="s">
        <v>297</v>
      </c>
      <c r="D271" s="14" t="s">
        <v>21</v>
      </c>
      <c r="E271" s="26">
        <f>E272</f>
        <v>42.3</v>
      </c>
    </row>
    <row r="272" spans="1:5" ht="31.5" outlineLevel="6" x14ac:dyDescent="0.25">
      <c r="A272" s="13" t="s">
        <v>22</v>
      </c>
      <c r="B272" s="14" t="s">
        <v>187</v>
      </c>
      <c r="C272" s="14" t="s">
        <v>297</v>
      </c>
      <c r="D272" s="14" t="s">
        <v>23</v>
      </c>
      <c r="E272" s="26">
        <v>42.3</v>
      </c>
    </row>
    <row r="273" spans="1:9" ht="31.5" outlineLevel="4" x14ac:dyDescent="0.25">
      <c r="A273" s="13" t="s">
        <v>61</v>
      </c>
      <c r="B273" s="14" t="s">
        <v>187</v>
      </c>
      <c r="C273" s="14" t="s">
        <v>298</v>
      </c>
      <c r="D273" s="14" t="s">
        <v>9</v>
      </c>
      <c r="E273" s="26">
        <f>E274+E276+E278</f>
        <v>10241.699999999999</v>
      </c>
      <c r="I273" s="1" t="s">
        <v>87</v>
      </c>
    </row>
    <row r="274" spans="1:9" ht="48" customHeight="1" outlineLevel="5" x14ac:dyDescent="0.25">
      <c r="A274" s="13" t="s">
        <v>16</v>
      </c>
      <c r="B274" s="14" t="s">
        <v>187</v>
      </c>
      <c r="C274" s="14" t="s">
        <v>298</v>
      </c>
      <c r="D274" s="14" t="s">
        <v>17</v>
      </c>
      <c r="E274" s="26">
        <f>E275</f>
        <v>7942.6</v>
      </c>
    </row>
    <row r="275" spans="1:9" outlineLevel="6" x14ac:dyDescent="0.25">
      <c r="A275" s="13" t="s">
        <v>62</v>
      </c>
      <c r="B275" s="14" t="s">
        <v>187</v>
      </c>
      <c r="C275" s="14" t="s">
        <v>298</v>
      </c>
      <c r="D275" s="14" t="s">
        <v>63</v>
      </c>
      <c r="E275" s="26">
        <v>7942.6</v>
      </c>
    </row>
    <row r="276" spans="1:9" ht="18.75" customHeight="1" outlineLevel="5" x14ac:dyDescent="0.25">
      <c r="A276" s="13" t="s">
        <v>20</v>
      </c>
      <c r="B276" s="14" t="s">
        <v>187</v>
      </c>
      <c r="C276" s="14" t="s">
        <v>298</v>
      </c>
      <c r="D276" s="14" t="s">
        <v>21</v>
      </c>
      <c r="E276" s="26">
        <f>E277</f>
        <v>2269.1999999999998</v>
      </c>
    </row>
    <row r="277" spans="1:9" ht="31.5" outlineLevel="6" x14ac:dyDescent="0.25">
      <c r="A277" s="13" t="s">
        <v>22</v>
      </c>
      <c r="B277" s="14" t="s">
        <v>187</v>
      </c>
      <c r="C277" s="14" t="s">
        <v>298</v>
      </c>
      <c r="D277" s="14" t="s">
        <v>23</v>
      </c>
      <c r="E277" s="26">
        <v>2269.1999999999998</v>
      </c>
    </row>
    <row r="278" spans="1:9" outlineLevel="5" x14ac:dyDescent="0.25">
      <c r="A278" s="13" t="s">
        <v>24</v>
      </c>
      <c r="B278" s="14" t="s">
        <v>187</v>
      </c>
      <c r="C278" s="14" t="s">
        <v>298</v>
      </c>
      <c r="D278" s="14" t="s">
        <v>25</v>
      </c>
      <c r="E278" s="26">
        <f>E279</f>
        <v>29.9</v>
      </c>
    </row>
    <row r="279" spans="1:9" outlineLevel="6" x14ac:dyDescent="0.25">
      <c r="A279" s="13" t="s">
        <v>26</v>
      </c>
      <c r="B279" s="14" t="s">
        <v>187</v>
      </c>
      <c r="C279" s="14" t="s">
        <v>298</v>
      </c>
      <c r="D279" s="14" t="s">
        <v>27</v>
      </c>
      <c r="E279" s="26">
        <f>12.7+17.2</f>
        <v>29.9</v>
      </c>
    </row>
    <row r="280" spans="1:9" ht="31.5" outlineLevel="6" x14ac:dyDescent="0.25">
      <c r="A280" s="15" t="s">
        <v>66</v>
      </c>
      <c r="B280" s="14" t="s">
        <v>187</v>
      </c>
      <c r="C280" s="14" t="s">
        <v>299</v>
      </c>
      <c r="D280" s="14" t="s">
        <v>9</v>
      </c>
      <c r="E280" s="26">
        <f>E281</f>
        <v>1400</v>
      </c>
    </row>
    <row r="281" spans="1:9" ht="34.5" customHeight="1" outlineLevel="6" x14ac:dyDescent="0.25">
      <c r="A281" s="13" t="s">
        <v>67</v>
      </c>
      <c r="B281" s="14" t="s">
        <v>187</v>
      </c>
      <c r="C281" s="14" t="s">
        <v>299</v>
      </c>
      <c r="D281" s="14" t="s">
        <v>68</v>
      </c>
      <c r="E281" s="26">
        <f>E282</f>
        <v>1400</v>
      </c>
    </row>
    <row r="282" spans="1:9" outlineLevel="6" x14ac:dyDescent="0.25">
      <c r="A282" s="13" t="s">
        <v>69</v>
      </c>
      <c r="B282" s="14" t="s">
        <v>187</v>
      </c>
      <c r="C282" s="14" t="s">
        <v>299</v>
      </c>
      <c r="D282" s="14" t="s">
        <v>70</v>
      </c>
      <c r="E282" s="26">
        <v>1400</v>
      </c>
    </row>
    <row r="283" spans="1:9" s="12" customFormat="1" x14ac:dyDescent="0.25">
      <c r="A283" s="10" t="s">
        <v>132</v>
      </c>
      <c r="B283" s="11" t="s">
        <v>133</v>
      </c>
      <c r="C283" s="11" t="s">
        <v>211</v>
      </c>
      <c r="D283" s="11" t="s">
        <v>9</v>
      </c>
      <c r="E283" s="28">
        <f>E284</f>
        <v>8765.0499999999993</v>
      </c>
    </row>
    <row r="284" spans="1:9" outlineLevel="1" x14ac:dyDescent="0.25">
      <c r="A284" s="13" t="s">
        <v>134</v>
      </c>
      <c r="B284" s="14" t="s">
        <v>135</v>
      </c>
      <c r="C284" s="14" t="s">
        <v>211</v>
      </c>
      <c r="D284" s="14" t="s">
        <v>9</v>
      </c>
      <c r="E284" s="26">
        <f>E285</f>
        <v>8765.0499999999993</v>
      </c>
    </row>
    <row r="285" spans="1:9" ht="31.5" outlineLevel="2" x14ac:dyDescent="0.25">
      <c r="A285" s="13" t="s">
        <v>121</v>
      </c>
      <c r="B285" s="14" t="s">
        <v>135</v>
      </c>
      <c r="C285" s="14" t="s">
        <v>260</v>
      </c>
      <c r="D285" s="14" t="s">
        <v>9</v>
      </c>
      <c r="E285" s="26">
        <f>E286+E291+E294</f>
        <v>8765.0499999999993</v>
      </c>
    </row>
    <row r="286" spans="1:9" outlineLevel="4" x14ac:dyDescent="0.25">
      <c r="A286" s="13" t="s">
        <v>136</v>
      </c>
      <c r="B286" s="14" t="s">
        <v>135</v>
      </c>
      <c r="C286" s="14" t="s">
        <v>264</v>
      </c>
      <c r="D286" s="14" t="s">
        <v>9</v>
      </c>
      <c r="E286" s="26">
        <f>E287+E289</f>
        <v>824</v>
      </c>
    </row>
    <row r="287" spans="1:9" ht="31.5" customHeight="1" outlineLevel="5" x14ac:dyDescent="0.25">
      <c r="A287" s="13" t="s">
        <v>67</v>
      </c>
      <c r="B287" s="14" t="s">
        <v>135</v>
      </c>
      <c r="C287" s="14" t="s">
        <v>264</v>
      </c>
      <c r="D287" s="14" t="s">
        <v>68</v>
      </c>
      <c r="E287" s="26">
        <f>E288</f>
        <v>710</v>
      </c>
    </row>
    <row r="288" spans="1:9" outlineLevel="6" x14ac:dyDescent="0.25">
      <c r="A288" s="13" t="s">
        <v>124</v>
      </c>
      <c r="B288" s="14" t="s">
        <v>135</v>
      </c>
      <c r="C288" s="14" t="s">
        <v>264</v>
      </c>
      <c r="D288" s="14" t="s">
        <v>125</v>
      </c>
      <c r="E288" s="26">
        <v>710</v>
      </c>
    </row>
    <row r="289" spans="1:5" outlineLevel="6" x14ac:dyDescent="0.25">
      <c r="A289" s="13" t="s">
        <v>24</v>
      </c>
      <c r="B289" s="14" t="s">
        <v>135</v>
      </c>
      <c r="C289" s="14" t="s">
        <v>264</v>
      </c>
      <c r="D289" s="14" t="s">
        <v>25</v>
      </c>
      <c r="E289" s="26">
        <f>E290</f>
        <v>114</v>
      </c>
    </row>
    <row r="290" spans="1:5" ht="31.5" outlineLevel="6" x14ac:dyDescent="0.25">
      <c r="A290" s="13" t="s">
        <v>79</v>
      </c>
      <c r="B290" s="14" t="s">
        <v>135</v>
      </c>
      <c r="C290" s="14" t="s">
        <v>264</v>
      </c>
      <c r="D290" s="14" t="s">
        <v>80</v>
      </c>
      <c r="E290" s="26">
        <v>114</v>
      </c>
    </row>
    <row r="291" spans="1:5" ht="31.5" outlineLevel="6" x14ac:dyDescent="0.25">
      <c r="A291" s="15" t="s">
        <v>137</v>
      </c>
      <c r="B291" s="14" t="s">
        <v>135</v>
      </c>
      <c r="C291" s="14" t="s">
        <v>265</v>
      </c>
      <c r="D291" s="14" t="s">
        <v>9</v>
      </c>
      <c r="E291" s="26">
        <f>E292</f>
        <v>6447.05</v>
      </c>
    </row>
    <row r="292" spans="1:5" ht="31.5" outlineLevel="6" x14ac:dyDescent="0.25">
      <c r="A292" s="13" t="s">
        <v>67</v>
      </c>
      <c r="B292" s="14" t="s">
        <v>135</v>
      </c>
      <c r="C292" s="14" t="s">
        <v>265</v>
      </c>
      <c r="D292" s="14" t="s">
        <v>68</v>
      </c>
      <c r="E292" s="26">
        <f>E293</f>
        <v>6447.05</v>
      </c>
    </row>
    <row r="293" spans="1:5" outlineLevel="6" x14ac:dyDescent="0.25">
      <c r="A293" s="13" t="s">
        <v>124</v>
      </c>
      <c r="B293" s="14" t="s">
        <v>135</v>
      </c>
      <c r="C293" s="14" t="s">
        <v>265</v>
      </c>
      <c r="D293" s="14" t="s">
        <v>125</v>
      </c>
      <c r="E293" s="26">
        <v>6447.05</v>
      </c>
    </row>
    <row r="294" spans="1:5" ht="33" customHeight="1" outlineLevel="6" x14ac:dyDescent="0.25">
      <c r="A294" s="13" t="s">
        <v>138</v>
      </c>
      <c r="B294" s="14" t="s">
        <v>135</v>
      </c>
      <c r="C294" s="14" t="s">
        <v>266</v>
      </c>
      <c r="D294" s="14" t="s">
        <v>9</v>
      </c>
      <c r="E294" s="26">
        <f>E295</f>
        <v>1494</v>
      </c>
    </row>
    <row r="295" spans="1:5" outlineLevel="6" x14ac:dyDescent="0.25">
      <c r="A295" s="13" t="s">
        <v>36</v>
      </c>
      <c r="B295" s="14" t="s">
        <v>135</v>
      </c>
      <c r="C295" s="14" t="s">
        <v>266</v>
      </c>
      <c r="D295" s="14" t="s">
        <v>37</v>
      </c>
      <c r="E295" s="26">
        <f>E296</f>
        <v>1494</v>
      </c>
    </row>
    <row r="296" spans="1:5" outlineLevel="6" x14ac:dyDescent="0.25">
      <c r="A296" s="13" t="s">
        <v>139</v>
      </c>
      <c r="B296" s="14" t="s">
        <v>135</v>
      </c>
      <c r="C296" s="14" t="s">
        <v>266</v>
      </c>
      <c r="D296" s="14" t="s">
        <v>140</v>
      </c>
      <c r="E296" s="26">
        <v>1494</v>
      </c>
    </row>
    <row r="297" spans="1:5" s="12" customFormat="1" x14ac:dyDescent="0.25">
      <c r="A297" s="10" t="s">
        <v>141</v>
      </c>
      <c r="B297" s="11" t="s">
        <v>142</v>
      </c>
      <c r="C297" s="11" t="s">
        <v>211</v>
      </c>
      <c r="D297" s="11" t="s">
        <v>9</v>
      </c>
      <c r="E297" s="28">
        <f>E298+E313+E303</f>
        <v>6107.8600000000006</v>
      </c>
    </row>
    <row r="298" spans="1:5" outlineLevel="1" x14ac:dyDescent="0.25">
      <c r="A298" s="13" t="s">
        <v>143</v>
      </c>
      <c r="B298" s="14" t="s">
        <v>144</v>
      </c>
      <c r="C298" s="14" t="s">
        <v>211</v>
      </c>
      <c r="D298" s="14" t="s">
        <v>9</v>
      </c>
      <c r="E298" s="26">
        <f>E299</f>
        <v>3218.36</v>
      </c>
    </row>
    <row r="299" spans="1:5" outlineLevel="3" x14ac:dyDescent="0.25">
      <c r="A299" s="13" t="s">
        <v>392</v>
      </c>
      <c r="B299" s="14" t="s">
        <v>144</v>
      </c>
      <c r="C299" s="14" t="s">
        <v>212</v>
      </c>
      <c r="D299" s="14" t="s">
        <v>9</v>
      </c>
      <c r="E299" s="26">
        <f>E300</f>
        <v>3218.36</v>
      </c>
    </row>
    <row r="300" spans="1:5" outlineLevel="4" x14ac:dyDescent="0.25">
      <c r="A300" s="13" t="s">
        <v>145</v>
      </c>
      <c r="B300" s="14" t="s">
        <v>144</v>
      </c>
      <c r="C300" s="14" t="s">
        <v>267</v>
      </c>
      <c r="D300" s="14" t="s">
        <v>9</v>
      </c>
      <c r="E300" s="26">
        <f>E301</f>
        <v>3218.36</v>
      </c>
    </row>
    <row r="301" spans="1:5" outlineLevel="5" x14ac:dyDescent="0.25">
      <c r="A301" s="13" t="s">
        <v>146</v>
      </c>
      <c r="B301" s="14" t="s">
        <v>144</v>
      </c>
      <c r="C301" s="14" t="s">
        <v>267</v>
      </c>
      <c r="D301" s="14" t="s">
        <v>147</v>
      </c>
      <c r="E301" s="26">
        <f>E302</f>
        <v>3218.36</v>
      </c>
    </row>
    <row r="302" spans="1:5" outlineLevel="6" x14ac:dyDescent="0.25">
      <c r="A302" s="13" t="s">
        <v>148</v>
      </c>
      <c r="B302" s="14" t="s">
        <v>144</v>
      </c>
      <c r="C302" s="14" t="s">
        <v>267</v>
      </c>
      <c r="D302" s="14" t="s">
        <v>149</v>
      </c>
      <c r="E302" s="26">
        <v>3218.36</v>
      </c>
    </row>
    <row r="303" spans="1:5" outlineLevel="6" x14ac:dyDescent="0.25">
      <c r="A303" s="13" t="s">
        <v>150</v>
      </c>
      <c r="B303" s="14" t="s">
        <v>151</v>
      </c>
      <c r="C303" s="14" t="s">
        <v>211</v>
      </c>
      <c r="D303" s="14" t="s">
        <v>9</v>
      </c>
      <c r="E303" s="26">
        <f>E304</f>
        <v>683.5</v>
      </c>
    </row>
    <row r="304" spans="1:5" ht="31.5" outlineLevel="6" x14ac:dyDescent="0.25">
      <c r="A304" s="13" t="s">
        <v>42</v>
      </c>
      <c r="B304" s="14" t="s">
        <v>151</v>
      </c>
      <c r="C304" s="14" t="s">
        <v>218</v>
      </c>
      <c r="D304" s="14" t="s">
        <v>9</v>
      </c>
      <c r="E304" s="26">
        <f>E305</f>
        <v>683.5</v>
      </c>
    </row>
    <row r="305" spans="1:5" outlineLevel="6" x14ac:dyDescent="0.25">
      <c r="A305" s="13" t="s">
        <v>152</v>
      </c>
      <c r="B305" s="14" t="s">
        <v>151</v>
      </c>
      <c r="C305" s="14" t="s">
        <v>268</v>
      </c>
      <c r="D305" s="14" t="s">
        <v>9</v>
      </c>
      <c r="E305" s="26">
        <f>E306+E309</f>
        <v>683.5</v>
      </c>
    </row>
    <row r="306" spans="1:5" ht="31.5" outlineLevel="6" x14ac:dyDescent="0.25">
      <c r="A306" s="13" t="s">
        <v>153</v>
      </c>
      <c r="B306" s="14" t="s">
        <v>151</v>
      </c>
      <c r="C306" s="14" t="s">
        <v>269</v>
      </c>
      <c r="D306" s="14" t="s">
        <v>9</v>
      </c>
      <c r="E306" s="26">
        <f>E307</f>
        <v>173.5</v>
      </c>
    </row>
    <row r="307" spans="1:5" outlineLevel="6" x14ac:dyDescent="0.25">
      <c r="A307" s="13" t="s">
        <v>146</v>
      </c>
      <c r="B307" s="14" t="s">
        <v>151</v>
      </c>
      <c r="C307" s="14" t="s">
        <v>269</v>
      </c>
      <c r="D307" s="14" t="s">
        <v>147</v>
      </c>
      <c r="E307" s="26">
        <f>E308</f>
        <v>173.5</v>
      </c>
    </row>
    <row r="308" spans="1:5" ht="31.5" outlineLevel="6" x14ac:dyDescent="0.25">
      <c r="A308" s="13" t="s">
        <v>154</v>
      </c>
      <c r="B308" s="14" t="s">
        <v>151</v>
      </c>
      <c r="C308" s="14" t="s">
        <v>269</v>
      </c>
      <c r="D308" s="14" t="s">
        <v>155</v>
      </c>
      <c r="E308" s="26">
        <v>173.5</v>
      </c>
    </row>
    <row r="309" spans="1:5" ht="31.5" outlineLevel="6" x14ac:dyDescent="0.25">
      <c r="A309" s="13" t="s">
        <v>156</v>
      </c>
      <c r="B309" s="14" t="s">
        <v>151</v>
      </c>
      <c r="C309" s="14" t="s">
        <v>270</v>
      </c>
      <c r="D309" s="14" t="s">
        <v>9</v>
      </c>
      <c r="E309" s="26">
        <f>E310</f>
        <v>510</v>
      </c>
    </row>
    <row r="310" spans="1:5" outlineLevel="6" x14ac:dyDescent="0.25">
      <c r="A310" s="13" t="s">
        <v>146</v>
      </c>
      <c r="B310" s="14" t="s">
        <v>151</v>
      </c>
      <c r="C310" s="14" t="s">
        <v>270</v>
      </c>
      <c r="D310" s="14" t="s">
        <v>147</v>
      </c>
      <c r="E310" s="26">
        <f>E311</f>
        <v>510</v>
      </c>
    </row>
    <row r="311" spans="1:5" ht="31.5" outlineLevel="6" x14ac:dyDescent="0.25">
      <c r="A311" s="13" t="s">
        <v>154</v>
      </c>
      <c r="B311" s="14" t="s">
        <v>151</v>
      </c>
      <c r="C311" s="14" t="s">
        <v>270</v>
      </c>
      <c r="D311" s="14" t="s">
        <v>155</v>
      </c>
      <c r="E311" s="26">
        <v>510</v>
      </c>
    </row>
    <row r="312" spans="1:5" outlineLevel="1" x14ac:dyDescent="0.25">
      <c r="A312" s="13" t="s">
        <v>198</v>
      </c>
      <c r="B312" s="14" t="s">
        <v>199</v>
      </c>
      <c r="C312" s="14" t="s">
        <v>211</v>
      </c>
      <c r="D312" s="14" t="s">
        <v>9</v>
      </c>
      <c r="E312" s="26">
        <f>E313</f>
        <v>2206</v>
      </c>
    </row>
    <row r="313" spans="1:5" ht="31.5" outlineLevel="2" x14ac:dyDescent="0.25">
      <c r="A313" s="13" t="s">
        <v>128</v>
      </c>
      <c r="B313" s="14" t="s">
        <v>199</v>
      </c>
      <c r="C313" s="14" t="s">
        <v>262</v>
      </c>
      <c r="D313" s="14" t="s">
        <v>9</v>
      </c>
      <c r="E313" s="26">
        <f>E314</f>
        <v>2206</v>
      </c>
    </row>
    <row r="314" spans="1:5" ht="31.5" outlineLevel="3" x14ac:dyDescent="0.25">
      <c r="A314" s="13" t="s">
        <v>178</v>
      </c>
      <c r="B314" s="14" t="s">
        <v>199</v>
      </c>
      <c r="C314" s="14" t="s">
        <v>263</v>
      </c>
      <c r="D314" s="14" t="s">
        <v>9</v>
      </c>
      <c r="E314" s="26">
        <f>E315</f>
        <v>2206</v>
      </c>
    </row>
    <row r="315" spans="1:5" ht="47.25" outlineLevel="4" x14ac:dyDescent="0.25">
      <c r="A315" s="13" t="s">
        <v>200</v>
      </c>
      <c r="B315" s="14" t="s">
        <v>199</v>
      </c>
      <c r="C315" s="14" t="s">
        <v>300</v>
      </c>
      <c r="D315" s="14" t="s">
        <v>9</v>
      </c>
      <c r="E315" s="26">
        <f>E316+E318</f>
        <v>2206</v>
      </c>
    </row>
    <row r="316" spans="1:5" ht="18" customHeight="1" outlineLevel="5" x14ac:dyDescent="0.25">
      <c r="A316" s="13" t="s">
        <v>20</v>
      </c>
      <c r="B316" s="14" t="s">
        <v>199</v>
      </c>
      <c r="C316" s="14" t="s">
        <v>300</v>
      </c>
      <c r="D316" s="14" t="s">
        <v>21</v>
      </c>
      <c r="E316" s="26">
        <f>E317</f>
        <v>18</v>
      </c>
    </row>
    <row r="317" spans="1:5" ht="31.5" outlineLevel="6" x14ac:dyDescent="0.25">
      <c r="A317" s="13" t="s">
        <v>22</v>
      </c>
      <c r="B317" s="14" t="s">
        <v>199</v>
      </c>
      <c r="C317" s="14" t="s">
        <v>300</v>
      </c>
      <c r="D317" s="14" t="s">
        <v>23</v>
      </c>
      <c r="E317" s="26">
        <v>18</v>
      </c>
    </row>
    <row r="318" spans="1:5" outlineLevel="5" x14ac:dyDescent="0.25">
      <c r="A318" s="13" t="s">
        <v>146</v>
      </c>
      <c r="B318" s="14" t="s">
        <v>199</v>
      </c>
      <c r="C318" s="14" t="s">
        <v>300</v>
      </c>
      <c r="D318" s="14" t="s">
        <v>147</v>
      </c>
      <c r="E318" s="26">
        <f>E319</f>
        <v>2188</v>
      </c>
    </row>
    <row r="319" spans="1:5" outlineLevel="6" x14ac:dyDescent="0.25">
      <c r="A319" s="13" t="s">
        <v>148</v>
      </c>
      <c r="B319" s="14" t="s">
        <v>199</v>
      </c>
      <c r="C319" s="14" t="s">
        <v>300</v>
      </c>
      <c r="D319" s="14" t="s">
        <v>149</v>
      </c>
      <c r="E319" s="26">
        <v>2188</v>
      </c>
    </row>
    <row r="320" spans="1:5" s="12" customFormat="1" x14ac:dyDescent="0.25">
      <c r="A320" s="10" t="s">
        <v>157</v>
      </c>
      <c r="B320" s="11" t="s">
        <v>158</v>
      </c>
      <c r="C320" s="11" t="s">
        <v>211</v>
      </c>
      <c r="D320" s="11" t="s">
        <v>9</v>
      </c>
      <c r="E320" s="28">
        <f>E321</f>
        <v>561</v>
      </c>
    </row>
    <row r="321" spans="1:5" outlineLevel="1" x14ac:dyDescent="0.25">
      <c r="A321" s="13" t="s">
        <v>159</v>
      </c>
      <c r="B321" s="14" t="s">
        <v>160</v>
      </c>
      <c r="C321" s="14" t="s">
        <v>211</v>
      </c>
      <c r="D321" s="14" t="s">
        <v>9</v>
      </c>
      <c r="E321" s="26">
        <f>E322</f>
        <v>561</v>
      </c>
    </row>
    <row r="322" spans="1:5" ht="31.5" outlineLevel="2" x14ac:dyDescent="0.25">
      <c r="A322" s="13" t="s">
        <v>408</v>
      </c>
      <c r="B322" s="14" t="s">
        <v>160</v>
      </c>
      <c r="C322" s="14" t="s">
        <v>422</v>
      </c>
      <c r="D322" s="14" t="s">
        <v>9</v>
      </c>
      <c r="E322" s="26">
        <f>E323</f>
        <v>561</v>
      </c>
    </row>
    <row r="323" spans="1:5" outlineLevel="4" x14ac:dyDescent="0.25">
      <c r="A323" s="13" t="s">
        <v>162</v>
      </c>
      <c r="B323" s="14" t="s">
        <v>160</v>
      </c>
      <c r="C323" s="14" t="s">
        <v>424</v>
      </c>
      <c r="D323" s="14" t="s">
        <v>9</v>
      </c>
      <c r="E323" s="26">
        <f>E324</f>
        <v>561</v>
      </c>
    </row>
    <row r="324" spans="1:5" ht="33" customHeight="1" outlineLevel="5" x14ac:dyDescent="0.25">
      <c r="A324" s="13" t="s">
        <v>67</v>
      </c>
      <c r="B324" s="14" t="s">
        <v>160</v>
      </c>
      <c r="C324" s="14" t="s">
        <v>424</v>
      </c>
      <c r="D324" s="14" t="s">
        <v>68</v>
      </c>
      <c r="E324" s="26">
        <f>E325</f>
        <v>561</v>
      </c>
    </row>
    <row r="325" spans="1:5" outlineLevel="6" x14ac:dyDescent="0.25">
      <c r="A325" s="13" t="s">
        <v>124</v>
      </c>
      <c r="B325" s="14" t="s">
        <v>160</v>
      </c>
      <c r="C325" s="14" t="s">
        <v>424</v>
      </c>
      <c r="D325" s="14" t="s">
        <v>125</v>
      </c>
      <c r="E325" s="26">
        <v>561</v>
      </c>
    </row>
    <row r="326" spans="1:5" s="12" customFormat="1" x14ac:dyDescent="0.25">
      <c r="A326" s="10" t="s">
        <v>163</v>
      </c>
      <c r="B326" s="11" t="s">
        <v>164</v>
      </c>
      <c r="C326" s="11" t="s">
        <v>211</v>
      </c>
      <c r="D326" s="11" t="s">
        <v>9</v>
      </c>
      <c r="E326" s="28">
        <f t="shared" ref="E326:E331" si="0">E327</f>
        <v>1762.5</v>
      </c>
    </row>
    <row r="327" spans="1:5" outlineLevel="1" x14ac:dyDescent="0.25">
      <c r="A327" s="13" t="s">
        <v>165</v>
      </c>
      <c r="B327" s="14" t="s">
        <v>166</v>
      </c>
      <c r="C327" s="14" t="s">
        <v>211</v>
      </c>
      <c r="D327" s="14" t="s">
        <v>9</v>
      </c>
      <c r="E327" s="26">
        <f t="shared" si="0"/>
        <v>1762.5</v>
      </c>
    </row>
    <row r="328" spans="1:5" ht="31.5" outlineLevel="2" x14ac:dyDescent="0.25">
      <c r="A328" s="13" t="s">
        <v>30</v>
      </c>
      <c r="B328" s="14" t="s">
        <v>166</v>
      </c>
      <c r="C328" s="14" t="s">
        <v>214</v>
      </c>
      <c r="D328" s="14" t="s">
        <v>9</v>
      </c>
      <c r="E328" s="26">
        <f t="shared" si="0"/>
        <v>1762.5</v>
      </c>
    </row>
    <row r="329" spans="1:5" ht="32.25" customHeight="1" outlineLevel="3" x14ac:dyDescent="0.25">
      <c r="A329" s="13" t="s">
        <v>409</v>
      </c>
      <c r="B329" s="14" t="s">
        <v>166</v>
      </c>
      <c r="C329" s="14" t="s">
        <v>225</v>
      </c>
      <c r="D329" s="14" t="s">
        <v>9</v>
      </c>
      <c r="E329" s="26">
        <f t="shared" si="0"/>
        <v>1762.5</v>
      </c>
    </row>
    <row r="330" spans="1:5" ht="31.5" outlineLevel="4" x14ac:dyDescent="0.25">
      <c r="A330" s="13" t="s">
        <v>167</v>
      </c>
      <c r="B330" s="14" t="s">
        <v>166</v>
      </c>
      <c r="C330" s="14" t="s">
        <v>271</v>
      </c>
      <c r="D330" s="14" t="s">
        <v>9</v>
      </c>
      <c r="E330" s="26">
        <f t="shared" si="0"/>
        <v>1762.5</v>
      </c>
    </row>
    <row r="331" spans="1:5" ht="31.5" outlineLevel="5" x14ac:dyDescent="0.25">
      <c r="A331" s="13" t="s">
        <v>67</v>
      </c>
      <c r="B331" s="14" t="s">
        <v>166</v>
      </c>
      <c r="C331" s="14" t="s">
        <v>271</v>
      </c>
      <c r="D331" s="14" t="s">
        <v>68</v>
      </c>
      <c r="E331" s="26">
        <f t="shared" si="0"/>
        <v>1762.5</v>
      </c>
    </row>
    <row r="332" spans="1:5" outlineLevel="6" x14ac:dyDescent="0.25">
      <c r="A332" s="13" t="s">
        <v>69</v>
      </c>
      <c r="B332" s="14" t="s">
        <v>166</v>
      </c>
      <c r="C332" s="14" t="s">
        <v>271</v>
      </c>
      <c r="D332" s="14" t="s">
        <v>70</v>
      </c>
      <c r="E332" s="26">
        <v>1762.5</v>
      </c>
    </row>
    <row r="333" spans="1:5" s="12" customFormat="1" ht="47.25" x14ac:dyDescent="0.25">
      <c r="A333" s="10" t="s">
        <v>38</v>
      </c>
      <c r="B333" s="11" t="s">
        <v>39</v>
      </c>
      <c r="C333" s="11" t="s">
        <v>211</v>
      </c>
      <c r="D333" s="11" t="s">
        <v>9</v>
      </c>
      <c r="E333" s="28">
        <f>E334</f>
        <v>14088</v>
      </c>
    </row>
    <row r="334" spans="1:5" ht="31.5" outlineLevel="1" x14ac:dyDescent="0.25">
      <c r="A334" s="13" t="s">
        <v>40</v>
      </c>
      <c r="B334" s="14" t="s">
        <v>41</v>
      </c>
      <c r="C334" s="14" t="s">
        <v>211</v>
      </c>
      <c r="D334" s="14" t="s">
        <v>9</v>
      </c>
      <c r="E334" s="26">
        <f>E335</f>
        <v>14088</v>
      </c>
    </row>
    <row r="335" spans="1:5" ht="31.5" outlineLevel="2" x14ac:dyDescent="0.25">
      <c r="A335" s="13" t="s">
        <v>42</v>
      </c>
      <c r="B335" s="14" t="s">
        <v>41</v>
      </c>
      <c r="C335" s="14" t="s">
        <v>218</v>
      </c>
      <c r="D335" s="14" t="s">
        <v>9</v>
      </c>
      <c r="E335" s="26">
        <f>E336+E339</f>
        <v>14088</v>
      </c>
    </row>
    <row r="336" spans="1:5" ht="31.5" outlineLevel="4" x14ac:dyDescent="0.25">
      <c r="A336" s="13" t="s">
        <v>44</v>
      </c>
      <c r="B336" s="14" t="s">
        <v>41</v>
      </c>
      <c r="C336" s="14" t="s">
        <v>219</v>
      </c>
      <c r="D336" s="14" t="s">
        <v>9</v>
      </c>
      <c r="E336" s="26">
        <f>E337</f>
        <v>500</v>
      </c>
    </row>
    <row r="337" spans="1:7" outlineLevel="5" x14ac:dyDescent="0.25">
      <c r="A337" s="13" t="s">
        <v>36</v>
      </c>
      <c r="B337" s="14" t="s">
        <v>41</v>
      </c>
      <c r="C337" s="14" t="s">
        <v>219</v>
      </c>
      <c r="D337" s="14" t="s">
        <v>37</v>
      </c>
      <c r="E337" s="26">
        <f>E338</f>
        <v>500</v>
      </c>
    </row>
    <row r="338" spans="1:7" outlineLevel="6" x14ac:dyDescent="0.25">
      <c r="A338" s="13" t="s">
        <v>45</v>
      </c>
      <c r="B338" s="14" t="s">
        <v>41</v>
      </c>
      <c r="C338" s="14" t="s">
        <v>219</v>
      </c>
      <c r="D338" s="14" t="s">
        <v>46</v>
      </c>
      <c r="E338" s="26">
        <v>500</v>
      </c>
    </row>
    <row r="339" spans="1:7" ht="31.5" outlineLevel="4" x14ac:dyDescent="0.25">
      <c r="A339" s="13" t="s">
        <v>47</v>
      </c>
      <c r="B339" s="14" t="s">
        <v>41</v>
      </c>
      <c r="C339" s="14" t="s">
        <v>220</v>
      </c>
      <c r="D339" s="14" t="s">
        <v>9</v>
      </c>
      <c r="E339" s="26">
        <f>E340</f>
        <v>13588</v>
      </c>
    </row>
    <row r="340" spans="1:7" outlineLevel="5" x14ac:dyDescent="0.25">
      <c r="A340" s="13" t="s">
        <v>36</v>
      </c>
      <c r="B340" s="14" t="s">
        <v>41</v>
      </c>
      <c r="C340" s="14" t="s">
        <v>220</v>
      </c>
      <c r="D340" s="14" t="s">
        <v>37</v>
      </c>
      <c r="E340" s="26">
        <f>E341</f>
        <v>13588</v>
      </c>
    </row>
    <row r="341" spans="1:7" outlineLevel="6" x14ac:dyDescent="0.25">
      <c r="A341" s="13" t="s">
        <v>45</v>
      </c>
      <c r="B341" s="14" t="s">
        <v>41</v>
      </c>
      <c r="C341" s="14" t="s">
        <v>220</v>
      </c>
      <c r="D341" s="14" t="s">
        <v>46</v>
      </c>
      <c r="E341" s="26">
        <v>13588</v>
      </c>
    </row>
    <row r="342" spans="1:7" s="12" customFormat="1" x14ac:dyDescent="0.25">
      <c r="A342" s="139" t="s">
        <v>188</v>
      </c>
      <c r="B342" s="139"/>
      <c r="C342" s="139"/>
      <c r="D342" s="139"/>
      <c r="E342" s="76">
        <f>E13+E125+E131+E137+E167+E188+E197+E283+E297+E320+E326+E333</f>
        <v>472192.36</v>
      </c>
      <c r="F342" s="77"/>
      <c r="G342" s="77">
        <f>E342-прил8!F385</f>
        <v>0</v>
      </c>
    </row>
    <row r="343" spans="1:7" x14ac:dyDescent="0.25">
      <c r="A343" s="18"/>
      <c r="B343" s="18"/>
      <c r="C343" s="18"/>
      <c r="D343" s="18"/>
      <c r="E343" s="78"/>
    </row>
    <row r="344" spans="1:7" ht="15" customHeight="1" x14ac:dyDescent="0.25">
      <c r="A344" s="140"/>
      <c r="B344" s="140"/>
      <c r="C344" s="140"/>
      <c r="D344" s="140"/>
      <c r="E344" s="140"/>
    </row>
    <row r="345" spans="1:7" x14ac:dyDescent="0.25">
      <c r="C345" s="79" t="s">
        <v>129</v>
      </c>
      <c r="E345" s="80">
        <f>E199+E214+E252+E267+E313</f>
        <v>341175.69</v>
      </c>
    </row>
    <row r="346" spans="1:7" x14ac:dyDescent="0.25">
      <c r="C346" s="79" t="s">
        <v>122</v>
      </c>
      <c r="E346" s="80">
        <f>E247+E262+E285</f>
        <v>21197.439999999999</v>
      </c>
    </row>
    <row r="347" spans="1:7" x14ac:dyDescent="0.25">
      <c r="C347" s="79" t="s">
        <v>114</v>
      </c>
      <c r="E347" s="80">
        <f>E190</f>
        <v>475</v>
      </c>
    </row>
    <row r="348" spans="1:7" x14ac:dyDescent="0.25">
      <c r="C348" s="79" t="s">
        <v>161</v>
      </c>
      <c r="E348" s="80">
        <f>E322</f>
        <v>561</v>
      </c>
    </row>
    <row r="349" spans="1:7" x14ac:dyDescent="0.25">
      <c r="C349" s="79" t="s">
        <v>43</v>
      </c>
      <c r="E349" s="80">
        <f>E144+E155+E304+E335</f>
        <v>20058.510000000002</v>
      </c>
    </row>
    <row r="350" spans="1:7" x14ac:dyDescent="0.25">
      <c r="C350" s="79" t="s">
        <v>31</v>
      </c>
      <c r="E350" s="80">
        <f>E67+E328</f>
        <v>17769.2</v>
      </c>
    </row>
    <row r="351" spans="1:7" x14ac:dyDescent="0.25">
      <c r="C351" s="79" t="s">
        <v>84</v>
      </c>
      <c r="E351" s="80">
        <f>E149+E169+E175+E184</f>
        <v>21671.5</v>
      </c>
    </row>
    <row r="352" spans="1:7" x14ac:dyDescent="0.25">
      <c r="C352" s="79" t="s">
        <v>64</v>
      </c>
      <c r="E352" s="80">
        <f>E87</f>
        <v>4947</v>
      </c>
    </row>
    <row r="353" spans="3:5" x14ac:dyDescent="0.25">
      <c r="C353" s="79" t="s">
        <v>525</v>
      </c>
      <c r="E353" s="80">
        <f>E97</f>
        <v>331</v>
      </c>
    </row>
    <row r="354" spans="3:5" x14ac:dyDescent="0.25">
      <c r="C354" s="79" t="s">
        <v>14</v>
      </c>
      <c r="E354" s="80">
        <f>E15+E20+E35+E42+E47+E62+E101+E127+E133+E139+E299</f>
        <v>44006.02</v>
      </c>
    </row>
    <row r="355" spans="3:5" x14ac:dyDescent="0.25">
      <c r="C355" s="79"/>
      <c r="E355" s="80">
        <f>SUM(E345:E354)</f>
        <v>472192.36000000004</v>
      </c>
    </row>
    <row r="356" spans="3:5" x14ac:dyDescent="0.25">
      <c r="C356" s="79"/>
    </row>
    <row r="357" spans="3:5" x14ac:dyDescent="0.25">
      <c r="C357" s="79"/>
      <c r="E357" s="80">
        <f>E342-E355</f>
        <v>0</v>
      </c>
    </row>
    <row r="358" spans="3:5" x14ac:dyDescent="0.25">
      <c r="C358" s="79"/>
    </row>
    <row r="359" spans="3:5" x14ac:dyDescent="0.25">
      <c r="C359" s="79" t="s">
        <v>471</v>
      </c>
      <c r="E359" s="80">
        <f>E204+E207+E210</f>
        <v>73130.86</v>
      </c>
    </row>
    <row r="360" spans="3:5" x14ac:dyDescent="0.25">
      <c r="C360" s="79" t="s">
        <v>473</v>
      </c>
      <c r="E360" s="80">
        <f>E201+E254</f>
        <v>153.1</v>
      </c>
    </row>
    <row r="361" spans="3:5" x14ac:dyDescent="0.25">
      <c r="C361" s="79" t="s">
        <v>501</v>
      </c>
      <c r="E361" s="80">
        <f>E315</f>
        <v>2206</v>
      </c>
    </row>
    <row r="362" spans="3:5" x14ac:dyDescent="0.25">
      <c r="C362" s="79" t="s">
        <v>474</v>
      </c>
      <c r="E362" s="80">
        <f>E216+E222+E225+E234</f>
        <v>227359.73</v>
      </c>
    </row>
    <row r="363" spans="3:5" x14ac:dyDescent="0.25">
      <c r="C363" s="79" t="s">
        <v>472</v>
      </c>
      <c r="E363" s="80">
        <f>E228</f>
        <v>2000</v>
      </c>
    </row>
    <row r="364" spans="3:5" x14ac:dyDescent="0.25">
      <c r="C364" s="79" t="s">
        <v>475</v>
      </c>
      <c r="E364" s="80">
        <f>E219</f>
        <v>328</v>
      </c>
    </row>
    <row r="365" spans="3:5" x14ac:dyDescent="0.25">
      <c r="C365" s="79" t="s">
        <v>476</v>
      </c>
      <c r="E365" s="80">
        <f>E257+E231</f>
        <v>6016</v>
      </c>
    </row>
    <row r="366" spans="3:5" x14ac:dyDescent="0.25">
      <c r="C366" s="79" t="s">
        <v>477</v>
      </c>
      <c r="E366" s="80">
        <f>E238+E244</f>
        <v>16255.300000000001</v>
      </c>
    </row>
    <row r="367" spans="3:5" x14ac:dyDescent="0.25">
      <c r="C367" s="79" t="s">
        <v>478</v>
      </c>
      <c r="E367" s="80">
        <f>E241</f>
        <v>34.799999999999997</v>
      </c>
    </row>
    <row r="368" spans="3:5" x14ac:dyDescent="0.25">
      <c r="C368" s="79" t="s">
        <v>479</v>
      </c>
      <c r="E368" s="80">
        <f>E268+E273+E280</f>
        <v>13691.9</v>
      </c>
    </row>
    <row r="369" spans="3:5" x14ac:dyDescent="0.25">
      <c r="C369" s="79" t="s">
        <v>480</v>
      </c>
      <c r="E369" s="80">
        <f>E291+E263</f>
        <v>6521.05</v>
      </c>
    </row>
    <row r="370" spans="3:5" x14ac:dyDescent="0.25">
      <c r="C370" s="79" t="s">
        <v>481</v>
      </c>
      <c r="E370" s="80">
        <f>E248</f>
        <v>12358.39</v>
      </c>
    </row>
    <row r="371" spans="3:5" x14ac:dyDescent="0.25">
      <c r="C371" s="79" t="s">
        <v>482</v>
      </c>
      <c r="E371" s="80">
        <f>E294+E286</f>
        <v>2318</v>
      </c>
    </row>
    <row r="372" spans="3:5" x14ac:dyDescent="0.25">
      <c r="C372" s="79" t="s">
        <v>483</v>
      </c>
      <c r="E372" s="80">
        <f>E194</f>
        <v>430</v>
      </c>
    </row>
    <row r="373" spans="3:5" x14ac:dyDescent="0.25">
      <c r="C373" s="79" t="s">
        <v>484</v>
      </c>
      <c r="E373" s="80">
        <f>E191</f>
        <v>45</v>
      </c>
    </row>
    <row r="374" spans="3:5" x14ac:dyDescent="0.25">
      <c r="C374" s="79" t="s">
        <v>485</v>
      </c>
      <c r="E374" s="80">
        <f>E323</f>
        <v>561</v>
      </c>
    </row>
    <row r="375" spans="3:5" x14ac:dyDescent="0.25">
      <c r="C375" s="79" t="s">
        <v>486</v>
      </c>
      <c r="E375" s="80">
        <f>E309+E306</f>
        <v>683.5</v>
      </c>
    </row>
    <row r="376" spans="3:5" x14ac:dyDescent="0.25">
      <c r="C376" s="79" t="s">
        <v>487</v>
      </c>
      <c r="E376" s="80">
        <f>E157</f>
        <v>250</v>
      </c>
    </row>
    <row r="377" spans="3:5" x14ac:dyDescent="0.25">
      <c r="C377" s="79" t="s">
        <v>488</v>
      </c>
      <c r="E377" s="80">
        <f>E164+E161</f>
        <v>1447.01</v>
      </c>
    </row>
    <row r="378" spans="3:5" x14ac:dyDescent="0.25">
      <c r="C378" s="79" t="s">
        <v>489</v>
      </c>
      <c r="E378" s="80">
        <f>E145</f>
        <v>3590</v>
      </c>
    </row>
    <row r="379" spans="3:5" x14ac:dyDescent="0.25">
      <c r="C379" s="79" t="s">
        <v>490</v>
      </c>
    </row>
    <row r="380" spans="3:5" x14ac:dyDescent="0.25">
      <c r="C380" s="79" t="s">
        <v>491</v>
      </c>
      <c r="E380" s="80">
        <f>E336+E339</f>
        <v>14088</v>
      </c>
    </row>
    <row r="381" spans="3:5" x14ac:dyDescent="0.25">
      <c r="C381" s="79" t="s">
        <v>492</v>
      </c>
      <c r="E381" s="80">
        <f>E330+E72+E69</f>
        <v>2598.4499999999998</v>
      </c>
    </row>
    <row r="382" spans="3:5" x14ac:dyDescent="0.25">
      <c r="C382" s="79" t="s">
        <v>493</v>
      </c>
    </row>
    <row r="383" spans="3:5" x14ac:dyDescent="0.25">
      <c r="C383" s="79" t="s">
        <v>494</v>
      </c>
      <c r="E383" s="80">
        <f>E75</f>
        <v>1042.4099999999999</v>
      </c>
    </row>
    <row r="384" spans="3:5" x14ac:dyDescent="0.25">
      <c r="C384" s="79" t="s">
        <v>495</v>
      </c>
      <c r="E384" s="80">
        <f>E80</f>
        <v>14128.34</v>
      </c>
    </row>
    <row r="385" spans="3:7" x14ac:dyDescent="0.25">
      <c r="C385" s="79" t="s">
        <v>496</v>
      </c>
    </row>
    <row r="386" spans="3:7" x14ac:dyDescent="0.25">
      <c r="C386" s="79" t="s">
        <v>497</v>
      </c>
      <c r="E386" s="80">
        <f>E171+E177</f>
        <v>9488.23</v>
      </c>
    </row>
    <row r="387" spans="3:7" x14ac:dyDescent="0.25">
      <c r="C387" s="79" t="s">
        <v>498</v>
      </c>
      <c r="E387" s="80">
        <f>E151</f>
        <v>11970</v>
      </c>
    </row>
    <row r="388" spans="3:7" x14ac:dyDescent="0.25">
      <c r="C388" s="79" t="s">
        <v>499</v>
      </c>
      <c r="E388" s="80">
        <f>E185</f>
        <v>213.27</v>
      </c>
    </row>
    <row r="389" spans="3:7" x14ac:dyDescent="0.25">
      <c r="C389" s="79" t="s">
        <v>500</v>
      </c>
      <c r="E389" s="80">
        <f>E91+E94+E88</f>
        <v>4947</v>
      </c>
    </row>
    <row r="390" spans="3:7" x14ac:dyDescent="0.25">
      <c r="C390" s="79" t="s">
        <v>527</v>
      </c>
      <c r="E390" s="80">
        <f>E98</f>
        <v>331</v>
      </c>
    </row>
    <row r="391" spans="3:7" x14ac:dyDescent="0.25">
      <c r="C391" s="79" t="s">
        <v>212</v>
      </c>
      <c r="E391" s="80">
        <f>E15+E20+E35+E42+E47+E62+E101+E127+E133+E139+E299</f>
        <v>44006.02</v>
      </c>
    </row>
    <row r="392" spans="3:7" x14ac:dyDescent="0.25">
      <c r="C392" s="79"/>
      <c r="E392" s="80">
        <f>SUM(E359:E391)</f>
        <v>472192.36000000004</v>
      </c>
      <c r="F392" s="80">
        <f>E355-E392</f>
        <v>0</v>
      </c>
      <c r="G392" s="80"/>
    </row>
    <row r="393" spans="3:7" x14ac:dyDescent="0.25">
      <c r="C393" s="79"/>
    </row>
    <row r="394" spans="3:7" x14ac:dyDescent="0.25">
      <c r="C394" s="79"/>
    </row>
    <row r="395" spans="3:7" x14ac:dyDescent="0.25">
      <c r="C395" s="79"/>
    </row>
    <row r="396" spans="3:7" x14ac:dyDescent="0.25">
      <c r="C396" s="79"/>
    </row>
    <row r="397" spans="3:7" x14ac:dyDescent="0.25">
      <c r="C397" s="79"/>
    </row>
    <row r="398" spans="3:7" x14ac:dyDescent="0.25">
      <c r="C398" s="79"/>
    </row>
    <row r="399" spans="3:7" x14ac:dyDescent="0.25">
      <c r="C399" s="79"/>
    </row>
    <row r="400" spans="3:7" x14ac:dyDescent="0.25">
      <c r="C400" s="79"/>
    </row>
    <row r="401" spans="3:3" x14ac:dyDescent="0.25">
      <c r="C401" s="79"/>
    </row>
  </sheetData>
  <mergeCells count="4">
    <mergeCell ref="A344:E344"/>
    <mergeCell ref="A9:E9"/>
    <mergeCell ref="A10:E10"/>
    <mergeCell ref="A342:D342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view="pageBreakPreview" zoomScale="93" zoomScaleNormal="100" zoomScaleSheetLayoutView="93" workbookViewId="0">
      <selection activeCell="A51" sqref="A51:C60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5" width="9.140625" style="94"/>
    <col min="6" max="6" width="13.5703125" style="94" customWidth="1"/>
    <col min="7" max="7" width="9.140625" style="1"/>
    <col min="8" max="8" width="11.28515625" style="1" bestFit="1" customWidth="1"/>
    <col min="9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23" t="s">
        <v>529</v>
      </c>
    </row>
    <row r="2" spans="1:11" x14ac:dyDescent="0.25">
      <c r="C2" s="37" t="s">
        <v>528</v>
      </c>
    </row>
    <row r="3" spans="1:11" x14ac:dyDescent="0.25">
      <c r="C3" s="124" t="s">
        <v>514</v>
      </c>
    </row>
    <row r="5" spans="1:11" x14ac:dyDescent="0.25">
      <c r="C5" s="123" t="s">
        <v>470</v>
      </c>
    </row>
    <row r="6" spans="1:11" ht="15.75" customHeight="1" x14ac:dyDescent="0.25">
      <c r="C6" s="37" t="s">
        <v>510</v>
      </c>
      <c r="D6" s="95"/>
      <c r="E6" s="95"/>
      <c r="F6" s="95"/>
    </row>
    <row r="7" spans="1:11" x14ac:dyDescent="0.25">
      <c r="B7" s="125"/>
      <c r="C7" s="124" t="s">
        <v>511</v>
      </c>
      <c r="D7" s="95"/>
      <c r="E7" s="95"/>
      <c r="F7" s="95"/>
    </row>
    <row r="8" spans="1:11" x14ac:dyDescent="0.25">
      <c r="B8" s="125"/>
      <c r="C8" s="124" t="s">
        <v>512</v>
      </c>
      <c r="D8" s="95"/>
      <c r="E8" s="95"/>
      <c r="F8" s="95"/>
    </row>
    <row r="9" spans="1:11" ht="18.75" x14ac:dyDescent="0.3">
      <c r="A9" s="144" t="s">
        <v>390</v>
      </c>
      <c r="B9" s="145"/>
      <c r="C9" s="145"/>
    </row>
    <row r="10" spans="1:11" ht="33" customHeight="1" x14ac:dyDescent="0.25">
      <c r="A10" s="146" t="s">
        <v>502</v>
      </c>
      <c r="B10" s="147"/>
      <c r="C10" s="147"/>
    </row>
    <row r="11" spans="1:11" s="83" customFormat="1" x14ac:dyDescent="0.25">
      <c r="A11" s="81"/>
      <c r="B11" s="82"/>
      <c r="C11" s="118" t="s">
        <v>508</v>
      </c>
      <c r="D11" s="96"/>
      <c r="E11" s="96"/>
      <c r="F11" s="96"/>
    </row>
    <row r="12" spans="1:11" x14ac:dyDescent="0.25">
      <c r="A12" s="8" t="s">
        <v>410</v>
      </c>
      <c r="B12" s="8" t="s">
        <v>4</v>
      </c>
      <c r="C12" s="8" t="s">
        <v>391</v>
      </c>
    </row>
    <row r="13" spans="1:11" ht="34.5" customHeight="1" x14ac:dyDescent="0.25">
      <c r="A13" s="10" t="s">
        <v>128</v>
      </c>
      <c r="B13" s="11" t="s">
        <v>262</v>
      </c>
      <c r="C13" s="28">
        <f>C14+C18+C23+C26</f>
        <v>341175.69</v>
      </c>
      <c r="E13" s="97" t="s">
        <v>129</v>
      </c>
      <c r="F13" s="25">
        <f>прил9!E345</f>
        <v>341175.69</v>
      </c>
      <c r="G13" s="9"/>
      <c r="H13" s="9"/>
      <c r="I13" s="9"/>
      <c r="J13" s="9"/>
      <c r="K13" s="16"/>
    </row>
    <row r="14" spans="1:11" ht="35.25" customHeight="1" x14ac:dyDescent="0.25">
      <c r="A14" s="98" t="s">
        <v>178</v>
      </c>
      <c r="B14" s="100" t="s">
        <v>263</v>
      </c>
      <c r="C14" s="105">
        <f>C15+C16+C17</f>
        <v>75489.960000000006</v>
      </c>
      <c r="E14" s="97"/>
      <c r="F14" s="25"/>
      <c r="G14" s="9"/>
      <c r="H14" s="9"/>
      <c r="I14" s="9"/>
      <c r="J14" s="9"/>
      <c r="K14" s="16"/>
    </row>
    <row r="15" spans="1:11" ht="35.25" customHeight="1" x14ac:dyDescent="0.25">
      <c r="A15" s="89" t="s">
        <v>437</v>
      </c>
      <c r="B15" s="103" t="s">
        <v>471</v>
      </c>
      <c r="C15" s="104">
        <v>73130.86</v>
      </c>
      <c r="E15" s="97"/>
      <c r="F15" s="25"/>
      <c r="G15" s="9"/>
      <c r="H15" s="9"/>
      <c r="I15" s="9"/>
      <c r="J15" s="9"/>
      <c r="K15" s="16"/>
    </row>
    <row r="16" spans="1:11" ht="36" customHeight="1" x14ac:dyDescent="0.25">
      <c r="A16" s="89" t="s">
        <v>438</v>
      </c>
      <c r="B16" s="103" t="s">
        <v>473</v>
      </c>
      <c r="C16" s="104">
        <v>153.1</v>
      </c>
      <c r="E16" s="97"/>
      <c r="F16" s="25"/>
      <c r="G16" s="9"/>
      <c r="H16" s="9"/>
      <c r="I16" s="9"/>
      <c r="J16" s="9"/>
      <c r="K16" s="16"/>
    </row>
    <row r="17" spans="1:11" ht="30.75" customHeight="1" x14ac:dyDescent="0.25">
      <c r="A17" s="90" t="s">
        <v>439</v>
      </c>
      <c r="B17" s="103" t="s">
        <v>501</v>
      </c>
      <c r="C17" s="104">
        <v>2206</v>
      </c>
      <c r="E17" s="97"/>
      <c r="F17" s="25"/>
      <c r="G17" s="9"/>
      <c r="H17" s="9"/>
      <c r="I17" s="9"/>
      <c r="J17" s="9"/>
      <c r="K17" s="16"/>
    </row>
    <row r="18" spans="1:11" ht="34.5" customHeight="1" x14ac:dyDescent="0.25">
      <c r="A18" s="99" t="s">
        <v>464</v>
      </c>
      <c r="B18" s="100" t="s">
        <v>279</v>
      </c>
      <c r="C18" s="105">
        <f>C19+C20+C21+C22</f>
        <v>235703.73</v>
      </c>
      <c r="E18" s="97"/>
      <c r="F18" s="25"/>
      <c r="G18" s="9"/>
      <c r="H18" s="9"/>
      <c r="I18" s="9"/>
      <c r="J18" s="9"/>
      <c r="K18" s="16"/>
    </row>
    <row r="19" spans="1:11" ht="35.25" customHeight="1" x14ac:dyDescent="0.25">
      <c r="A19" s="89" t="s">
        <v>440</v>
      </c>
      <c r="B19" s="103" t="s">
        <v>474</v>
      </c>
      <c r="C19" s="104">
        <v>227359.73</v>
      </c>
      <c r="E19" s="97"/>
      <c r="F19" s="25"/>
      <c r="G19" s="9"/>
      <c r="H19" s="9"/>
      <c r="I19" s="9"/>
      <c r="J19" s="9"/>
      <c r="K19" s="16"/>
    </row>
    <row r="20" spans="1:11" ht="34.5" customHeight="1" x14ac:dyDescent="0.25">
      <c r="A20" s="90" t="s">
        <v>441</v>
      </c>
      <c r="B20" s="103" t="s">
        <v>472</v>
      </c>
      <c r="C20" s="104">
        <v>2000</v>
      </c>
      <c r="E20" s="97"/>
      <c r="F20" s="25"/>
      <c r="G20" s="9"/>
      <c r="H20" s="9"/>
      <c r="I20" s="9"/>
      <c r="J20" s="9"/>
      <c r="K20" s="16"/>
    </row>
    <row r="21" spans="1:11" ht="37.5" customHeight="1" x14ac:dyDescent="0.25">
      <c r="A21" s="90" t="s">
        <v>442</v>
      </c>
      <c r="B21" s="103" t="s">
        <v>475</v>
      </c>
      <c r="C21" s="104">
        <v>328</v>
      </c>
      <c r="E21" s="97"/>
      <c r="F21" s="25"/>
      <c r="G21" s="9"/>
      <c r="H21" s="9"/>
      <c r="I21" s="9"/>
      <c r="J21" s="9"/>
      <c r="K21" s="16"/>
    </row>
    <row r="22" spans="1:11" ht="34.5" customHeight="1" x14ac:dyDescent="0.25">
      <c r="A22" s="90" t="s">
        <v>443</v>
      </c>
      <c r="B22" s="103" t="s">
        <v>476</v>
      </c>
      <c r="C22" s="104">
        <v>6016</v>
      </c>
      <c r="E22" s="97"/>
      <c r="F22" s="25"/>
      <c r="G22" s="9"/>
      <c r="H22" s="9"/>
      <c r="I22" s="9"/>
      <c r="J22" s="9"/>
      <c r="K22" s="16"/>
    </row>
    <row r="23" spans="1:11" ht="33.75" customHeight="1" x14ac:dyDescent="0.25">
      <c r="A23" s="99" t="s">
        <v>184</v>
      </c>
      <c r="B23" s="100" t="s">
        <v>290</v>
      </c>
      <c r="C23" s="105">
        <f>C24+C25</f>
        <v>16290.099999999999</v>
      </c>
      <c r="E23" s="97"/>
      <c r="F23" s="25"/>
      <c r="G23" s="9"/>
      <c r="H23" s="9"/>
      <c r="I23" s="9"/>
      <c r="J23" s="9"/>
      <c r="K23" s="16"/>
    </row>
    <row r="24" spans="1:11" ht="35.25" customHeight="1" x14ac:dyDescent="0.25">
      <c r="A24" s="91" t="s">
        <v>444</v>
      </c>
      <c r="B24" s="103" t="s">
        <v>477</v>
      </c>
      <c r="C24" s="104">
        <v>16255.3</v>
      </c>
      <c r="E24" s="97"/>
      <c r="F24" s="25"/>
      <c r="G24" s="9"/>
      <c r="H24" s="9"/>
      <c r="I24" s="9"/>
      <c r="J24" s="9"/>
      <c r="K24" s="16"/>
    </row>
    <row r="25" spans="1:11" ht="35.25" customHeight="1" x14ac:dyDescent="0.25">
      <c r="A25" s="89" t="s">
        <v>445</v>
      </c>
      <c r="B25" s="103" t="s">
        <v>478</v>
      </c>
      <c r="C25" s="104">
        <v>34.799999999999997</v>
      </c>
      <c r="E25" s="97"/>
      <c r="F25" s="25"/>
      <c r="G25" s="9"/>
      <c r="H25" s="9"/>
      <c r="I25" s="9"/>
      <c r="J25" s="9"/>
      <c r="K25" s="16"/>
    </row>
    <row r="26" spans="1:11" ht="35.25" customHeight="1" x14ac:dyDescent="0.25">
      <c r="A26" s="89" t="s">
        <v>446</v>
      </c>
      <c r="B26" s="103" t="s">
        <v>479</v>
      </c>
      <c r="C26" s="104">
        <v>13691.9</v>
      </c>
      <c r="E26" s="97"/>
      <c r="F26" s="25"/>
      <c r="G26" s="9"/>
      <c r="H26" s="9"/>
      <c r="I26" s="9"/>
      <c r="J26" s="9"/>
      <c r="K26" s="16"/>
    </row>
    <row r="27" spans="1:11" ht="34.5" customHeight="1" x14ac:dyDescent="0.25">
      <c r="A27" s="10" t="s">
        <v>121</v>
      </c>
      <c r="B27" s="11" t="s">
        <v>260</v>
      </c>
      <c r="C27" s="28">
        <f>C28+C29+C30</f>
        <v>21197.439999999999</v>
      </c>
      <c r="E27" s="97" t="s">
        <v>122</v>
      </c>
      <c r="F27" s="25">
        <f>прил9!E346</f>
        <v>21197.439999999999</v>
      </c>
      <c r="G27" s="9"/>
      <c r="H27" s="9"/>
      <c r="I27" s="9"/>
      <c r="J27" s="9"/>
      <c r="K27" s="16"/>
    </row>
    <row r="28" spans="1:11" ht="34.5" customHeight="1" x14ac:dyDescent="0.25">
      <c r="A28" s="89" t="s">
        <v>447</v>
      </c>
      <c r="B28" s="103" t="s">
        <v>480</v>
      </c>
      <c r="C28" s="104">
        <v>6521.05</v>
      </c>
      <c r="E28" s="97"/>
      <c r="F28" s="25"/>
      <c r="G28" s="9"/>
      <c r="H28" s="9"/>
      <c r="I28" s="9"/>
      <c r="J28" s="9"/>
      <c r="K28" s="16"/>
    </row>
    <row r="29" spans="1:11" ht="33.75" customHeight="1" x14ac:dyDescent="0.25">
      <c r="A29" s="89" t="s">
        <v>444</v>
      </c>
      <c r="B29" s="103" t="s">
        <v>481</v>
      </c>
      <c r="C29" s="104">
        <v>12358.39</v>
      </c>
      <c r="E29" s="97"/>
      <c r="F29" s="25"/>
      <c r="G29" s="9"/>
      <c r="H29" s="9"/>
      <c r="I29" s="9"/>
      <c r="J29" s="9"/>
      <c r="K29" s="16"/>
    </row>
    <row r="30" spans="1:11" ht="35.25" customHeight="1" x14ac:dyDescent="0.25">
      <c r="A30" s="89" t="s">
        <v>448</v>
      </c>
      <c r="B30" s="103" t="s">
        <v>482</v>
      </c>
      <c r="C30" s="104">
        <v>2318</v>
      </c>
      <c r="E30" s="97"/>
      <c r="F30" s="25"/>
      <c r="G30" s="9"/>
      <c r="H30" s="9"/>
      <c r="I30" s="9"/>
      <c r="J30" s="9"/>
      <c r="K30" s="16"/>
    </row>
    <row r="31" spans="1:11" ht="38.25" customHeight="1" x14ac:dyDescent="0.25">
      <c r="A31" s="10" t="s">
        <v>113</v>
      </c>
      <c r="B31" s="11" t="s">
        <v>257</v>
      </c>
      <c r="C31" s="28">
        <f>C32+C33</f>
        <v>475</v>
      </c>
      <c r="E31" s="97" t="s">
        <v>114</v>
      </c>
      <c r="F31" s="25">
        <f>прил9!E347</f>
        <v>475</v>
      </c>
      <c r="G31" s="9"/>
      <c r="H31" s="9"/>
      <c r="I31" s="9"/>
      <c r="J31" s="9"/>
      <c r="K31" s="16"/>
    </row>
    <row r="32" spans="1:11" ht="54.75" customHeight="1" x14ac:dyDescent="0.25">
      <c r="A32" s="89" t="s">
        <v>449</v>
      </c>
      <c r="B32" s="103" t="s">
        <v>483</v>
      </c>
      <c r="C32" s="104">
        <v>430</v>
      </c>
      <c r="E32" s="97"/>
      <c r="F32" s="25"/>
      <c r="G32" s="9"/>
      <c r="H32" s="9"/>
      <c r="I32" s="9"/>
      <c r="J32" s="9"/>
      <c r="K32" s="16"/>
    </row>
    <row r="33" spans="1:11" ht="39" customHeight="1" x14ac:dyDescent="0.25">
      <c r="A33" s="89" t="s">
        <v>450</v>
      </c>
      <c r="B33" s="103" t="s">
        <v>484</v>
      </c>
      <c r="C33" s="104">
        <v>45</v>
      </c>
      <c r="E33" s="97"/>
      <c r="F33" s="25"/>
      <c r="G33" s="9"/>
      <c r="H33" s="9"/>
      <c r="I33" s="9"/>
      <c r="J33" s="9"/>
      <c r="K33" s="16"/>
    </row>
    <row r="34" spans="1:11" ht="36" customHeight="1" x14ac:dyDescent="0.25">
      <c r="A34" s="10" t="s">
        <v>408</v>
      </c>
      <c r="B34" s="11" t="s">
        <v>422</v>
      </c>
      <c r="C34" s="28">
        <f>C35</f>
        <v>561</v>
      </c>
      <c r="E34" s="97" t="s">
        <v>161</v>
      </c>
      <c r="F34" s="25">
        <f>прил9!E348</f>
        <v>561</v>
      </c>
      <c r="G34" s="9"/>
      <c r="H34" s="9"/>
      <c r="I34" s="9"/>
      <c r="J34" s="9"/>
      <c r="K34" s="16"/>
    </row>
    <row r="35" spans="1:11" ht="36" customHeight="1" x14ac:dyDescent="0.25">
      <c r="A35" s="89" t="s">
        <v>451</v>
      </c>
      <c r="B35" s="103" t="s">
        <v>485</v>
      </c>
      <c r="C35" s="104">
        <v>561</v>
      </c>
      <c r="E35" s="97"/>
      <c r="F35" s="25"/>
      <c r="G35" s="9"/>
      <c r="H35" s="9"/>
      <c r="I35" s="9"/>
      <c r="J35" s="9"/>
      <c r="K35" s="16"/>
    </row>
    <row r="36" spans="1:11" ht="35.25" customHeight="1" x14ac:dyDescent="0.25">
      <c r="A36" s="10" t="s">
        <v>42</v>
      </c>
      <c r="B36" s="11" t="s">
        <v>218</v>
      </c>
      <c r="C36" s="28">
        <f>C37+C39+C41+C43+C44</f>
        <v>20058.510000000002</v>
      </c>
      <c r="E36" s="97" t="s">
        <v>43</v>
      </c>
      <c r="F36" s="25">
        <f>прил9!E349</f>
        <v>20058.510000000002</v>
      </c>
      <c r="G36" s="9"/>
      <c r="H36" s="9"/>
      <c r="I36" s="9"/>
      <c r="J36" s="9"/>
      <c r="K36" s="16"/>
    </row>
    <row r="37" spans="1:11" ht="18.75" customHeight="1" x14ac:dyDescent="0.25">
      <c r="A37" s="99" t="s">
        <v>465</v>
      </c>
      <c r="B37" s="100" t="s">
        <v>268</v>
      </c>
      <c r="C37" s="105">
        <f>C38</f>
        <v>683.5</v>
      </c>
      <c r="E37" s="97"/>
      <c r="F37" s="25"/>
      <c r="G37" s="9"/>
      <c r="H37" s="9"/>
      <c r="I37" s="9"/>
      <c r="J37" s="9"/>
      <c r="K37" s="16"/>
    </row>
    <row r="38" spans="1:11" ht="18.75" customHeight="1" x14ac:dyDescent="0.25">
      <c r="A38" s="90" t="s">
        <v>452</v>
      </c>
      <c r="B38" s="103" t="s">
        <v>486</v>
      </c>
      <c r="C38" s="104">
        <v>683.5</v>
      </c>
      <c r="E38" s="97"/>
      <c r="F38" s="25"/>
      <c r="G38" s="9"/>
      <c r="H38" s="9"/>
      <c r="I38" s="9"/>
      <c r="J38" s="9"/>
      <c r="K38" s="16"/>
    </row>
    <row r="39" spans="1:11" ht="51" customHeight="1" x14ac:dyDescent="0.25">
      <c r="A39" s="99" t="s">
        <v>466</v>
      </c>
      <c r="B39" s="100" t="s">
        <v>250</v>
      </c>
      <c r="C39" s="105">
        <f>C40</f>
        <v>250</v>
      </c>
      <c r="E39" s="97"/>
      <c r="F39" s="25"/>
      <c r="G39" s="9"/>
      <c r="H39" s="9"/>
      <c r="I39" s="9"/>
      <c r="J39" s="9"/>
      <c r="K39" s="16"/>
    </row>
    <row r="40" spans="1:11" ht="34.5" customHeight="1" x14ac:dyDescent="0.25">
      <c r="A40" s="90" t="s">
        <v>453</v>
      </c>
      <c r="B40" s="103" t="s">
        <v>487</v>
      </c>
      <c r="C40" s="104">
        <v>250</v>
      </c>
      <c r="E40" s="97"/>
      <c r="F40" s="25"/>
      <c r="G40" s="9"/>
      <c r="H40" s="9"/>
      <c r="I40" s="9"/>
      <c r="J40" s="9"/>
      <c r="K40" s="16"/>
    </row>
    <row r="41" spans="1:11" ht="50.25" customHeight="1" x14ac:dyDescent="0.25">
      <c r="A41" s="99" t="s">
        <v>467</v>
      </c>
      <c r="B41" s="100" t="s">
        <v>435</v>
      </c>
      <c r="C41" s="105">
        <f>C42</f>
        <v>1447.01</v>
      </c>
      <c r="E41" s="97"/>
      <c r="F41" s="25"/>
      <c r="G41" s="9"/>
      <c r="H41" s="9"/>
      <c r="I41" s="9"/>
      <c r="J41" s="9"/>
      <c r="K41" s="16"/>
    </row>
    <row r="42" spans="1:11" ht="34.5" customHeight="1" x14ac:dyDescent="0.25">
      <c r="A42" s="90" t="s">
        <v>454</v>
      </c>
      <c r="B42" s="103" t="s">
        <v>488</v>
      </c>
      <c r="C42" s="104">
        <v>1447.01</v>
      </c>
      <c r="E42" s="97"/>
      <c r="F42" s="25"/>
      <c r="G42" s="9"/>
      <c r="H42" s="9"/>
      <c r="I42" s="9"/>
      <c r="J42" s="9"/>
      <c r="K42" s="16"/>
    </row>
    <row r="43" spans="1:11" ht="36" customHeight="1" x14ac:dyDescent="0.25">
      <c r="A43" s="92" t="s">
        <v>455</v>
      </c>
      <c r="B43" s="103" t="s">
        <v>489</v>
      </c>
      <c r="C43" s="104">
        <v>3590</v>
      </c>
      <c r="E43" s="97"/>
      <c r="F43" s="25"/>
      <c r="G43" s="9"/>
      <c r="H43" s="9"/>
      <c r="I43" s="9"/>
      <c r="J43" s="9"/>
      <c r="K43" s="16"/>
    </row>
    <row r="44" spans="1:11" ht="35.25" customHeight="1" x14ac:dyDescent="0.25">
      <c r="A44" s="90" t="s">
        <v>456</v>
      </c>
      <c r="B44" s="103" t="s">
        <v>491</v>
      </c>
      <c r="C44" s="104">
        <v>14088</v>
      </c>
      <c r="E44" s="97"/>
      <c r="F44" s="25"/>
      <c r="G44" s="9"/>
      <c r="H44" s="9"/>
      <c r="I44" s="9"/>
      <c r="J44" s="9"/>
      <c r="K44" s="16"/>
    </row>
    <row r="45" spans="1:11" ht="49.5" customHeight="1" x14ac:dyDescent="0.25">
      <c r="A45" s="10" t="s">
        <v>30</v>
      </c>
      <c r="B45" s="11" t="s">
        <v>214</v>
      </c>
      <c r="C45" s="28">
        <f>C46+C48</f>
        <v>17769.2</v>
      </c>
      <c r="E45" s="97" t="s">
        <v>31</v>
      </c>
      <c r="F45" s="25">
        <f>прил9!E350</f>
        <v>17769.2</v>
      </c>
      <c r="G45" s="9"/>
      <c r="H45" s="9"/>
      <c r="I45" s="9"/>
      <c r="J45" s="9"/>
      <c r="K45" s="16"/>
    </row>
    <row r="46" spans="1:11" ht="35.25" customHeight="1" x14ac:dyDescent="0.25">
      <c r="A46" s="99" t="s">
        <v>32</v>
      </c>
      <c r="B46" s="100" t="s">
        <v>225</v>
      </c>
      <c r="C46" s="105">
        <f>C47</f>
        <v>2598.4499999999998</v>
      </c>
      <c r="E46" s="97"/>
      <c r="F46" s="25"/>
      <c r="G46" s="9"/>
      <c r="H46" s="9"/>
      <c r="I46" s="9"/>
      <c r="J46" s="9"/>
      <c r="K46" s="16"/>
    </row>
    <row r="47" spans="1:11" ht="34.5" customHeight="1" x14ac:dyDescent="0.25">
      <c r="A47" s="90" t="s">
        <v>457</v>
      </c>
      <c r="B47" s="103" t="s">
        <v>492</v>
      </c>
      <c r="C47" s="104">
        <v>2598.4499999999998</v>
      </c>
      <c r="E47" s="97"/>
      <c r="F47" s="25"/>
      <c r="G47" s="9"/>
      <c r="H47" s="9"/>
      <c r="I47" s="9"/>
      <c r="J47" s="9"/>
      <c r="K47" s="16"/>
    </row>
    <row r="48" spans="1:11" ht="47.25" x14ac:dyDescent="0.25">
      <c r="A48" s="101" t="s">
        <v>468</v>
      </c>
      <c r="B48" s="100" t="s">
        <v>469</v>
      </c>
      <c r="C48" s="105">
        <f>C49+C50</f>
        <v>15170.75</v>
      </c>
      <c r="E48" s="97"/>
      <c r="F48" s="25"/>
      <c r="G48" s="9"/>
      <c r="H48" s="9"/>
      <c r="I48" s="9"/>
      <c r="J48" s="9"/>
      <c r="K48" s="16"/>
    </row>
    <row r="49" spans="1:11" ht="33.75" customHeight="1" x14ac:dyDescent="0.25">
      <c r="A49" s="89" t="s">
        <v>458</v>
      </c>
      <c r="B49" s="103" t="s">
        <v>494</v>
      </c>
      <c r="C49" s="104">
        <v>1042.4100000000001</v>
      </c>
      <c r="E49" s="97"/>
      <c r="F49" s="25"/>
      <c r="G49" s="9"/>
      <c r="H49" s="9"/>
      <c r="I49" s="9"/>
      <c r="J49" s="9"/>
      <c r="K49" s="16"/>
    </row>
    <row r="50" spans="1:11" ht="35.25" customHeight="1" x14ac:dyDescent="0.25">
      <c r="A50" s="89" t="s">
        <v>459</v>
      </c>
      <c r="B50" s="103" t="s">
        <v>495</v>
      </c>
      <c r="C50" s="104">
        <v>14128.34</v>
      </c>
      <c r="E50" s="97"/>
      <c r="F50" s="25"/>
      <c r="G50" s="9"/>
      <c r="H50" s="9"/>
      <c r="I50" s="9"/>
      <c r="J50" s="9"/>
      <c r="K50" s="16"/>
    </row>
    <row r="51" spans="1:11" ht="50.25" customHeight="1" x14ac:dyDescent="0.25">
      <c r="A51" s="10" t="s">
        <v>83</v>
      </c>
      <c r="B51" s="11" t="s">
        <v>247</v>
      </c>
      <c r="C51" s="28">
        <f>C52+C54+C56</f>
        <v>21671.5</v>
      </c>
      <c r="E51" s="97" t="s">
        <v>84</v>
      </c>
      <c r="F51" s="25">
        <f>прил9!E351</f>
        <v>21671.5</v>
      </c>
      <c r="G51" s="9"/>
      <c r="H51" s="9"/>
      <c r="I51" s="9"/>
      <c r="J51" s="9"/>
      <c r="K51" s="16"/>
    </row>
    <row r="52" spans="1:11" ht="47.25" x14ac:dyDescent="0.25">
      <c r="A52" s="102" t="s">
        <v>97</v>
      </c>
      <c r="B52" s="100" t="s">
        <v>253</v>
      </c>
      <c r="C52" s="105">
        <f>C53</f>
        <v>9488.23</v>
      </c>
      <c r="E52" s="97"/>
      <c r="F52" s="25"/>
      <c r="G52" s="9"/>
      <c r="H52" s="9"/>
      <c r="I52" s="9"/>
      <c r="J52" s="9"/>
      <c r="K52" s="16"/>
    </row>
    <row r="53" spans="1:11" ht="31.5" x14ac:dyDescent="0.25">
      <c r="A53" s="89" t="s">
        <v>460</v>
      </c>
      <c r="B53" s="103" t="s">
        <v>497</v>
      </c>
      <c r="C53" s="104">
        <v>9488.23</v>
      </c>
      <c r="E53" s="97"/>
      <c r="F53" s="25"/>
      <c r="G53" s="9"/>
      <c r="H53" s="9"/>
      <c r="I53" s="9"/>
      <c r="J53" s="9"/>
      <c r="K53" s="16"/>
    </row>
    <row r="54" spans="1:11" ht="36" customHeight="1" x14ac:dyDescent="0.25">
      <c r="A54" s="102" t="s">
        <v>85</v>
      </c>
      <c r="B54" s="100" t="s">
        <v>248</v>
      </c>
      <c r="C54" s="105">
        <f>C55</f>
        <v>11970</v>
      </c>
      <c r="E54" s="97"/>
      <c r="F54" s="25"/>
      <c r="G54" s="9"/>
      <c r="H54" s="9"/>
      <c r="I54" s="9"/>
      <c r="J54" s="9"/>
      <c r="K54" s="16"/>
    </row>
    <row r="55" spans="1:11" ht="33" customHeight="1" x14ac:dyDescent="0.25">
      <c r="A55" s="93" t="s">
        <v>461</v>
      </c>
      <c r="B55" s="103" t="s">
        <v>498</v>
      </c>
      <c r="C55" s="104">
        <v>11970</v>
      </c>
      <c r="E55" s="97"/>
      <c r="F55" s="25"/>
      <c r="G55" s="9"/>
      <c r="H55" s="9"/>
      <c r="I55" s="9"/>
      <c r="J55" s="9"/>
      <c r="K55" s="16"/>
    </row>
    <row r="56" spans="1:11" ht="18" customHeight="1" x14ac:dyDescent="0.25">
      <c r="A56" s="93" t="s">
        <v>462</v>
      </c>
      <c r="B56" s="103" t="s">
        <v>499</v>
      </c>
      <c r="C56" s="104">
        <v>213.27</v>
      </c>
      <c r="E56" s="97"/>
      <c r="F56" s="25"/>
      <c r="G56" s="9"/>
      <c r="H56" s="9"/>
      <c r="I56" s="9"/>
      <c r="J56" s="9"/>
      <c r="K56" s="16"/>
    </row>
    <row r="57" spans="1:11" ht="65.25" customHeight="1" x14ac:dyDescent="0.25">
      <c r="A57" s="129" t="s">
        <v>506</v>
      </c>
      <c r="B57" s="11" t="s">
        <v>228</v>
      </c>
      <c r="C57" s="28">
        <f>C58</f>
        <v>4947</v>
      </c>
      <c r="E57" s="97" t="s">
        <v>64</v>
      </c>
      <c r="F57" s="25">
        <f>прил9!E352</f>
        <v>4947</v>
      </c>
      <c r="G57" s="9"/>
      <c r="H57" s="9"/>
      <c r="I57" s="9"/>
      <c r="J57" s="9"/>
      <c r="K57" s="16"/>
    </row>
    <row r="58" spans="1:11" ht="54.75" customHeight="1" x14ac:dyDescent="0.25">
      <c r="A58" s="93" t="s">
        <v>463</v>
      </c>
      <c r="B58" s="103" t="s">
        <v>500</v>
      </c>
      <c r="C58" s="104">
        <v>4947</v>
      </c>
      <c r="E58" s="97"/>
      <c r="F58" s="25"/>
      <c r="G58" s="9"/>
      <c r="H58" s="9"/>
      <c r="I58" s="9"/>
      <c r="J58" s="9"/>
      <c r="K58" s="16"/>
    </row>
    <row r="59" spans="1:11" ht="34.5" customHeight="1" x14ac:dyDescent="0.25">
      <c r="A59" s="129" t="s">
        <v>519</v>
      </c>
      <c r="B59" s="11" t="s">
        <v>520</v>
      </c>
      <c r="C59" s="28">
        <f>C60</f>
        <v>331</v>
      </c>
      <c r="E59" s="97"/>
      <c r="F59" s="25"/>
      <c r="G59" s="9"/>
      <c r="H59" s="9"/>
      <c r="I59" s="9"/>
      <c r="J59" s="9"/>
      <c r="K59" s="16"/>
    </row>
    <row r="60" spans="1:11" ht="22.5" customHeight="1" x14ac:dyDescent="0.25">
      <c r="A60" s="93" t="s">
        <v>530</v>
      </c>
      <c r="B60" s="103" t="s">
        <v>527</v>
      </c>
      <c r="C60" s="104">
        <v>331</v>
      </c>
      <c r="E60" s="97"/>
      <c r="F60" s="25"/>
      <c r="G60" s="9"/>
      <c r="H60" s="9"/>
      <c r="I60" s="9"/>
      <c r="J60" s="9"/>
      <c r="K60" s="16"/>
    </row>
    <row r="61" spans="1:11" x14ac:dyDescent="0.25">
      <c r="A61" s="139" t="s">
        <v>188</v>
      </c>
      <c r="B61" s="139"/>
      <c r="C61" s="76">
        <f>C13+C27+C31+C34+C36+C45+C51+C57+C59</f>
        <v>428186.34</v>
      </c>
      <c r="G61" s="9"/>
      <c r="H61" s="9"/>
      <c r="I61" s="9"/>
      <c r="J61" s="9"/>
      <c r="K61" s="16"/>
    </row>
    <row r="62" spans="1:11" x14ac:dyDescent="0.25">
      <c r="A62" s="18"/>
      <c r="B62" s="18"/>
      <c r="C62" s="18"/>
      <c r="E62" s="97" t="s">
        <v>14</v>
      </c>
      <c r="F62" s="25">
        <f>прил9!E354</f>
        <v>44006.02</v>
      </c>
      <c r="G62" s="9"/>
      <c r="H62" s="9"/>
      <c r="I62" s="9"/>
      <c r="J62" s="9"/>
      <c r="K62" s="16"/>
    </row>
    <row r="63" spans="1:11" x14ac:dyDescent="0.25">
      <c r="A63" s="140"/>
      <c r="B63" s="140"/>
      <c r="C63" s="140"/>
      <c r="E63" s="97"/>
      <c r="F63" s="25">
        <f>SUM(F13:F62)</f>
        <v>471861.36000000004</v>
      </c>
      <c r="G63" s="9"/>
      <c r="H63" s="16">
        <f>C61+F62</f>
        <v>472192.36000000004</v>
      </c>
      <c r="I63" s="9"/>
      <c r="J63" s="9"/>
      <c r="K63" s="16"/>
    </row>
    <row r="68" spans="1:1" x14ac:dyDescent="0.25">
      <c r="A68" s="1" t="s">
        <v>87</v>
      </c>
    </row>
  </sheetData>
  <mergeCells count="4">
    <mergeCell ref="A63:C63"/>
    <mergeCell ref="A9:C9"/>
    <mergeCell ref="A10:C10"/>
    <mergeCell ref="A61:B61"/>
  </mergeCells>
  <pageMargins left="0.7" right="0.7" top="0.75" bottom="0.75" header="0.3" footer="0.3"/>
  <pageSetup paperSize="9" scale="85" orientation="portrait" r:id="rId1"/>
  <rowBreaks count="1" manualBreakCount="1">
    <brk id="31" max="2" man="1"/>
  </rowBreaks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прил8</vt:lpstr>
      <vt:lpstr>прил9</vt:lpstr>
      <vt:lpstr>прил10</vt:lpstr>
      <vt:lpstr>Лист1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2016-02-09T23:19:44Z</dcterms:modified>
</cp:coreProperties>
</file>