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14 " sheetId="1" r:id="rId1"/>
  </sheets>
  <externalReferences>
    <externalReference r:id="rId2"/>
    <externalReference r:id="rId3"/>
  </externalReferences>
  <definedNames>
    <definedName name="_xlnm._FilterDatabase" localSheetId="0" hidden="1">'прил 14 '!$A$15:$I$611</definedName>
    <definedName name="_xlnm.Print_Area" localSheetId="0">'прил 14 '!$A$1:$F$611</definedName>
  </definedNames>
  <calcPr calcId="145621"/>
</workbook>
</file>

<file path=xl/calcChain.xml><?xml version="1.0" encoding="utf-8"?>
<calcChain xmlns="http://schemas.openxmlformats.org/spreadsheetml/2006/main">
  <c r="E598" i="1" l="1"/>
  <c r="E41" i="1"/>
  <c r="F664" i="1" l="1"/>
  <c r="E664" i="1"/>
  <c r="H611" i="1"/>
  <c r="G611" i="1"/>
  <c r="F610" i="1"/>
  <c r="F609" i="1" s="1"/>
  <c r="F608" i="1" s="1"/>
  <c r="F607" i="1" s="1"/>
  <c r="F606" i="1" s="1"/>
  <c r="F605" i="1" s="1"/>
  <c r="F604" i="1" s="1"/>
  <c r="E610" i="1"/>
  <c r="E609" i="1"/>
  <c r="E608" i="1" s="1"/>
  <c r="E607" i="1"/>
  <c r="E606" i="1" s="1"/>
  <c r="E605" i="1" s="1"/>
  <c r="E604" i="1" s="1"/>
  <c r="H604" i="1"/>
  <c r="G604" i="1"/>
  <c r="F603" i="1"/>
  <c r="F602" i="1" s="1"/>
  <c r="F601" i="1" s="1"/>
  <c r="F600" i="1" s="1"/>
  <c r="E603" i="1"/>
  <c r="E602" i="1"/>
  <c r="E601" i="1" s="1"/>
  <c r="E600" i="1"/>
  <c r="E597" i="1"/>
  <c r="E596" i="1"/>
  <c r="E595" i="1" s="1"/>
  <c r="E593" i="1"/>
  <c r="E592" i="1" s="1"/>
  <c r="E591" i="1" s="1"/>
  <c r="E590" i="1"/>
  <c r="E589" i="1"/>
  <c r="E588" i="1" s="1"/>
  <c r="F587" i="1"/>
  <c r="E587" i="1"/>
  <c r="F586" i="1"/>
  <c r="F585" i="1" s="1"/>
  <c r="E586" i="1"/>
  <c r="E585" i="1" s="1"/>
  <c r="F584" i="1"/>
  <c r="F583" i="1" s="1"/>
  <c r="E584" i="1"/>
  <c r="E583" i="1" s="1"/>
  <c r="E582" i="1" s="1"/>
  <c r="F582" i="1"/>
  <c r="F580" i="1"/>
  <c r="E580" i="1"/>
  <c r="E578" i="1"/>
  <c r="E577" i="1" s="1"/>
  <c r="F575" i="1"/>
  <c r="E575" i="1"/>
  <c r="F574" i="1"/>
  <c r="E574" i="1"/>
  <c r="F573" i="1"/>
  <c r="E573" i="1"/>
  <c r="F572" i="1"/>
  <c r="F571" i="1" s="1"/>
  <c r="E572" i="1"/>
  <c r="E571" i="1" s="1"/>
  <c r="F570" i="1"/>
  <c r="H567" i="1"/>
  <c r="G567" i="1"/>
  <c r="F566" i="1"/>
  <c r="E566" i="1"/>
  <c r="F565" i="1"/>
  <c r="F564" i="1" s="1"/>
  <c r="E565" i="1"/>
  <c r="E564" i="1" s="1"/>
  <c r="F563" i="1"/>
  <c r="F562" i="1" s="1"/>
  <c r="E563" i="1"/>
  <c r="E562" i="1" s="1"/>
  <c r="E561" i="1" s="1"/>
  <c r="F561" i="1"/>
  <c r="F560" i="1"/>
  <c r="E560" i="1"/>
  <c r="F559" i="1"/>
  <c r="F558" i="1" s="1"/>
  <c r="E559" i="1"/>
  <c r="E558" i="1" s="1"/>
  <c r="F557" i="1"/>
  <c r="F556" i="1" s="1"/>
  <c r="F555" i="1" s="1"/>
  <c r="E557" i="1"/>
  <c r="E556" i="1" s="1"/>
  <c r="F554" i="1"/>
  <c r="E554" i="1"/>
  <c r="F553" i="1"/>
  <c r="F552" i="1" s="1"/>
  <c r="F551" i="1" s="1"/>
  <c r="F550" i="1" s="1"/>
  <c r="E553" i="1"/>
  <c r="E552" i="1" s="1"/>
  <c r="F549" i="1"/>
  <c r="F548" i="1" s="1"/>
  <c r="F547" i="1" s="1"/>
  <c r="F546" i="1" s="1"/>
  <c r="F643" i="1" s="1"/>
  <c r="E549" i="1"/>
  <c r="E548" i="1" s="1"/>
  <c r="E547" i="1" s="1"/>
  <c r="E546" i="1" s="1"/>
  <c r="F542" i="1"/>
  <c r="E542" i="1"/>
  <c r="F541" i="1"/>
  <c r="F540" i="1" s="1"/>
  <c r="F539" i="1" s="1"/>
  <c r="E541" i="1"/>
  <c r="E540" i="1" s="1"/>
  <c r="E539" i="1" s="1"/>
  <c r="F538" i="1"/>
  <c r="E538" i="1"/>
  <c r="F537" i="1"/>
  <c r="F536" i="1" s="1"/>
  <c r="F535" i="1" s="1"/>
  <c r="E537" i="1"/>
  <c r="E536" i="1" s="1"/>
  <c r="E535" i="1" s="1"/>
  <c r="F533" i="1"/>
  <c r="F532" i="1" s="1"/>
  <c r="F531" i="1" s="1"/>
  <c r="F530" i="1" s="1"/>
  <c r="E533" i="1"/>
  <c r="E532" i="1" s="1"/>
  <c r="E531" i="1" s="1"/>
  <c r="E530" i="1" s="1"/>
  <c r="F528" i="1"/>
  <c r="E528" i="1"/>
  <c r="F527" i="1"/>
  <c r="F526" i="1" s="1"/>
  <c r="F525" i="1" s="1"/>
  <c r="E527" i="1"/>
  <c r="E526" i="1" s="1"/>
  <c r="E525" i="1" s="1"/>
  <c r="F522" i="1"/>
  <c r="E522" i="1"/>
  <c r="F521" i="1"/>
  <c r="F520" i="1" s="1"/>
  <c r="E521" i="1"/>
  <c r="E520" i="1" s="1"/>
  <c r="E519" i="1" s="1"/>
  <c r="E518" i="1" s="1"/>
  <c r="F519" i="1"/>
  <c r="F518" i="1" s="1"/>
  <c r="H517" i="1"/>
  <c r="G517" i="1"/>
  <c r="E515" i="1"/>
  <c r="E514" i="1" s="1"/>
  <c r="E513" i="1" s="1"/>
  <c r="E512" i="1" s="1"/>
  <c r="F511" i="1"/>
  <c r="F510" i="1" s="1"/>
  <c r="F509" i="1" s="1"/>
  <c r="E511" i="1"/>
  <c r="E510" i="1" s="1"/>
  <c r="E509" i="1" s="1"/>
  <c r="F507" i="1"/>
  <c r="E507" i="1"/>
  <c r="F506" i="1"/>
  <c r="E506" i="1"/>
  <c r="E505" i="1" s="1"/>
  <c r="E504" i="1"/>
  <c r="E503" i="1" s="1"/>
  <c r="F502" i="1"/>
  <c r="F501" i="1"/>
  <c r="F500" i="1" s="1"/>
  <c r="F499" i="1"/>
  <c r="E499" i="1"/>
  <c r="E497" i="1" s="1"/>
  <c r="E496" i="1" s="1"/>
  <c r="E495" i="1" s="1"/>
  <c r="E658" i="1" s="1"/>
  <c r="F498" i="1"/>
  <c r="F497" i="1" s="1"/>
  <c r="E498" i="1"/>
  <c r="F496" i="1"/>
  <c r="F494" i="1"/>
  <c r="F493" i="1" s="1"/>
  <c r="F492" i="1" s="1"/>
  <c r="F478" i="1" s="1"/>
  <c r="E494" i="1"/>
  <c r="E493" i="1"/>
  <c r="E492" i="1" s="1"/>
  <c r="F491" i="1"/>
  <c r="E491" i="1"/>
  <c r="E490" i="1" s="1"/>
  <c r="E489" i="1" s="1"/>
  <c r="F490" i="1"/>
  <c r="F489" i="1" s="1"/>
  <c r="F488" i="1"/>
  <c r="F487" i="1" s="1"/>
  <c r="F486" i="1" s="1"/>
  <c r="F482" i="1" s="1"/>
  <c r="F659" i="1" s="1"/>
  <c r="E488" i="1"/>
  <c r="E487" i="1"/>
  <c r="E486" i="1" s="1"/>
  <c r="F485" i="1"/>
  <c r="E485" i="1"/>
  <c r="E484" i="1" s="1"/>
  <c r="E483" i="1" s="1"/>
  <c r="E482" i="1" s="1"/>
  <c r="E659" i="1" s="1"/>
  <c r="F484" i="1"/>
  <c r="F483" i="1" s="1"/>
  <c r="F481" i="1"/>
  <c r="E481" i="1"/>
  <c r="E480" i="1" s="1"/>
  <c r="E479" i="1" s="1"/>
  <c r="F480" i="1"/>
  <c r="F479" i="1" s="1"/>
  <c r="H475" i="1"/>
  <c r="G475" i="1"/>
  <c r="F474" i="1"/>
  <c r="E474" i="1"/>
  <c r="E473" i="1" s="1"/>
  <c r="F473" i="1"/>
  <c r="F472" i="1" s="1"/>
  <c r="F471" i="1" s="1"/>
  <c r="F470" i="1" s="1"/>
  <c r="E472" i="1"/>
  <c r="E471" i="1" s="1"/>
  <c r="E470" i="1"/>
  <c r="F469" i="1"/>
  <c r="F468" i="1" s="1"/>
  <c r="E469" i="1"/>
  <c r="E468" i="1"/>
  <c r="E467" i="1" s="1"/>
  <c r="F467" i="1"/>
  <c r="F466" i="1"/>
  <c r="E466" i="1"/>
  <c r="E465" i="1" s="1"/>
  <c r="F465" i="1"/>
  <c r="F464" i="1"/>
  <c r="E464" i="1"/>
  <c r="E463" i="1" s="1"/>
  <c r="F463" i="1"/>
  <c r="F462" i="1"/>
  <c r="E462" i="1"/>
  <c r="E461" i="1" s="1"/>
  <c r="E460" i="1" s="1"/>
  <c r="E452" i="1" s="1"/>
  <c r="F461" i="1"/>
  <c r="F460" i="1"/>
  <c r="F459" i="1"/>
  <c r="F458" i="1" s="1"/>
  <c r="E459" i="1"/>
  <c r="E458" i="1"/>
  <c r="F457" i="1"/>
  <c r="F456" i="1" s="1"/>
  <c r="E457" i="1"/>
  <c r="E456" i="1"/>
  <c r="F455" i="1"/>
  <c r="F454" i="1" s="1"/>
  <c r="F453" i="1" s="1"/>
  <c r="F452" i="1" s="1"/>
  <c r="E455" i="1"/>
  <c r="E454" i="1"/>
  <c r="E453" i="1" s="1"/>
  <c r="F449" i="1"/>
  <c r="E449" i="1"/>
  <c r="F448" i="1"/>
  <c r="F447" i="1" s="1"/>
  <c r="F446" i="1" s="1"/>
  <c r="F654" i="1" s="1"/>
  <c r="E448" i="1"/>
  <c r="E447" i="1" s="1"/>
  <c r="E446" i="1"/>
  <c r="E654" i="1" s="1"/>
  <c r="F444" i="1"/>
  <c r="E444" i="1"/>
  <c r="F443" i="1"/>
  <c r="F442" i="1" s="1"/>
  <c r="E443" i="1"/>
  <c r="E442" i="1" s="1"/>
  <c r="F440" i="1"/>
  <c r="E440" i="1"/>
  <c r="F439" i="1"/>
  <c r="F438" i="1" s="1"/>
  <c r="F437" i="1"/>
  <c r="F436" i="1" s="1"/>
  <c r="F435" i="1" s="1"/>
  <c r="E437" i="1"/>
  <c r="E436" i="1"/>
  <c r="E435" i="1" s="1"/>
  <c r="E434" i="1" s="1"/>
  <c r="F434" i="1"/>
  <c r="F430" i="1"/>
  <c r="F429" i="1" s="1"/>
  <c r="F428" i="1" s="1"/>
  <c r="F427" i="1" s="1"/>
  <c r="F660" i="1" s="1"/>
  <c r="E429" i="1"/>
  <c r="E428" i="1" s="1"/>
  <c r="E427" i="1" s="1"/>
  <c r="E660" i="1" s="1"/>
  <c r="E425" i="1"/>
  <c r="E424" i="1"/>
  <c r="F423" i="1"/>
  <c r="F422" i="1" s="1"/>
  <c r="F421" i="1" s="1"/>
  <c r="F420" i="1" s="1"/>
  <c r="F657" i="1" s="1"/>
  <c r="E423" i="1"/>
  <c r="E422" i="1"/>
  <c r="E421" i="1" s="1"/>
  <c r="E420" i="1" s="1"/>
  <c r="F418" i="1"/>
  <c r="E418" i="1"/>
  <c r="E417" i="1" s="1"/>
  <c r="E416" i="1" s="1"/>
  <c r="E415" i="1" s="1"/>
  <c r="E652" i="1" s="1"/>
  <c r="F417" i="1"/>
  <c r="F416" i="1" s="1"/>
  <c r="F415" i="1" s="1"/>
  <c r="F652" i="1" s="1"/>
  <c r="F414" i="1"/>
  <c r="E414" i="1"/>
  <c r="F413" i="1"/>
  <c r="F412" i="1" s="1"/>
  <c r="E413" i="1"/>
  <c r="E412" i="1" s="1"/>
  <c r="E411" i="1" s="1"/>
  <c r="E651" i="1" s="1"/>
  <c r="F411" i="1"/>
  <c r="F651" i="1" s="1"/>
  <c r="E410" i="1"/>
  <c r="F409" i="1"/>
  <c r="E409" i="1"/>
  <c r="E408" i="1" s="1"/>
  <c r="F408" i="1"/>
  <c r="F407" i="1"/>
  <c r="F406" i="1" s="1"/>
  <c r="F405" i="1" s="1"/>
  <c r="F404" i="1" s="1"/>
  <c r="F650" i="1" s="1"/>
  <c r="E407" i="1"/>
  <c r="E406" i="1" s="1"/>
  <c r="E405" i="1"/>
  <c r="E404" i="1" s="1"/>
  <c r="E650" i="1" s="1"/>
  <c r="F403" i="1"/>
  <c r="E403" i="1"/>
  <c r="E402" i="1" s="1"/>
  <c r="F402" i="1"/>
  <c r="F401" i="1" s="1"/>
  <c r="F400" i="1" s="1"/>
  <c r="F649" i="1" s="1"/>
  <c r="E401" i="1"/>
  <c r="E400" i="1" s="1"/>
  <c r="E649" i="1" s="1"/>
  <c r="F396" i="1"/>
  <c r="E396" i="1"/>
  <c r="F395" i="1"/>
  <c r="F394" i="1" s="1"/>
  <c r="F393" i="1" s="1"/>
  <c r="F648" i="1" s="1"/>
  <c r="E395" i="1"/>
  <c r="E394" i="1" s="1"/>
  <c r="E393" i="1" s="1"/>
  <c r="E648" i="1" s="1"/>
  <c r="F392" i="1"/>
  <c r="F391" i="1" s="1"/>
  <c r="F390" i="1" s="1"/>
  <c r="E392" i="1"/>
  <c r="E391" i="1"/>
  <c r="E390" i="1" s="1"/>
  <c r="F389" i="1"/>
  <c r="E389" i="1"/>
  <c r="E388" i="1" s="1"/>
  <c r="E387" i="1" s="1"/>
  <c r="E386" i="1" s="1"/>
  <c r="E647" i="1" s="1"/>
  <c r="F388" i="1"/>
  <c r="F387" i="1"/>
  <c r="F385" i="1"/>
  <c r="F384" i="1" s="1"/>
  <c r="F383" i="1" s="1"/>
  <c r="F382" i="1" s="1"/>
  <c r="F646" i="1" s="1"/>
  <c r="E385" i="1"/>
  <c r="E384" i="1" s="1"/>
  <c r="E383" i="1" s="1"/>
  <c r="E382" i="1" s="1"/>
  <c r="F381" i="1"/>
  <c r="E381" i="1"/>
  <c r="E380" i="1" s="1"/>
  <c r="E379" i="1" s="1"/>
  <c r="E369" i="1" s="1"/>
  <c r="F380" i="1"/>
  <c r="F379" i="1"/>
  <c r="F369" i="1" s="1"/>
  <c r="F377" i="1"/>
  <c r="E377" i="1"/>
  <c r="F376" i="1"/>
  <c r="E376" i="1"/>
  <c r="F374" i="1"/>
  <c r="E374" i="1"/>
  <c r="F373" i="1"/>
  <c r="E373" i="1"/>
  <c r="F372" i="1"/>
  <c r="E372" i="1"/>
  <c r="F371" i="1"/>
  <c r="F370" i="1" s="1"/>
  <c r="E371" i="1"/>
  <c r="E370" i="1" s="1"/>
  <c r="F368" i="1"/>
  <c r="E368" i="1"/>
  <c r="F367" i="1"/>
  <c r="F366" i="1" s="1"/>
  <c r="E367" i="1"/>
  <c r="E366" i="1" s="1"/>
  <c r="F365" i="1"/>
  <c r="E365" i="1"/>
  <c r="E364" i="1" s="1"/>
  <c r="F364" i="1"/>
  <c r="F363" i="1" s="1"/>
  <c r="E363" i="1"/>
  <c r="F362" i="1"/>
  <c r="F361" i="1" s="1"/>
  <c r="F360" i="1" s="1"/>
  <c r="E362" i="1"/>
  <c r="E361" i="1"/>
  <c r="E360" i="1" s="1"/>
  <c r="F359" i="1"/>
  <c r="F358" i="1" s="1"/>
  <c r="F357" i="1" s="1"/>
  <c r="E359" i="1"/>
  <c r="E358" i="1" s="1"/>
  <c r="E357" i="1"/>
  <c r="E352" i="1"/>
  <c r="E351" i="1" s="1"/>
  <c r="E350" i="1" s="1"/>
  <c r="E337" i="1" s="1"/>
  <c r="E642" i="1" s="1"/>
  <c r="F351" i="1"/>
  <c r="F350" i="1"/>
  <c r="F348" i="1"/>
  <c r="E348" i="1"/>
  <c r="F347" i="1"/>
  <c r="E347" i="1"/>
  <c r="F346" i="1"/>
  <c r="E346" i="1"/>
  <c r="F345" i="1"/>
  <c r="F344" i="1" s="1"/>
  <c r="E345" i="1"/>
  <c r="E344" i="1"/>
  <c r="F343" i="1"/>
  <c r="F342" i="1" s="1"/>
  <c r="E343" i="1"/>
  <c r="E342" i="1" s="1"/>
  <c r="E341" i="1" s="1"/>
  <c r="F341" i="1"/>
  <c r="F340" i="1"/>
  <c r="E340" i="1"/>
  <c r="E339" i="1" s="1"/>
  <c r="E338" i="1" s="1"/>
  <c r="F339" i="1"/>
  <c r="F338" i="1" s="1"/>
  <c r="F336" i="1"/>
  <c r="E336" i="1"/>
  <c r="F335" i="1"/>
  <c r="F334" i="1" s="1"/>
  <c r="E335" i="1"/>
  <c r="E334" i="1" s="1"/>
  <c r="F333" i="1"/>
  <c r="F332" i="1" s="1"/>
  <c r="F331" i="1" s="1"/>
  <c r="F330" i="1" s="1"/>
  <c r="F641" i="1" s="1"/>
  <c r="E333" i="1"/>
  <c r="E332" i="1"/>
  <c r="E331" i="1" s="1"/>
  <c r="E330" i="1" s="1"/>
  <c r="H326" i="1"/>
  <c r="G326" i="1"/>
  <c r="F325" i="1"/>
  <c r="F324" i="1" s="1"/>
  <c r="F323" i="1" s="1"/>
  <c r="F322" i="1" s="1"/>
  <c r="E325" i="1"/>
  <c r="E324" i="1" s="1"/>
  <c r="E323" i="1"/>
  <c r="E322" i="1" s="1"/>
  <c r="F320" i="1"/>
  <c r="F319" i="1" s="1"/>
  <c r="F318" i="1" s="1"/>
  <c r="F317" i="1" s="1"/>
  <c r="F662" i="1" s="1"/>
  <c r="E320" i="1"/>
  <c r="E319" i="1"/>
  <c r="E318" i="1" s="1"/>
  <c r="E317" i="1"/>
  <c r="E662" i="1" s="1"/>
  <c r="F316" i="1"/>
  <c r="F315" i="1" s="1"/>
  <c r="F314" i="1" s="1"/>
  <c r="E316" i="1"/>
  <c r="E315" i="1"/>
  <c r="E314" i="1" s="1"/>
  <c r="E313" i="1" s="1"/>
  <c r="F313" i="1"/>
  <c r="H310" i="1"/>
  <c r="G310" i="1"/>
  <c r="F309" i="1"/>
  <c r="E309" i="1"/>
  <c r="F308" i="1"/>
  <c r="F307" i="1" s="1"/>
  <c r="F303" i="1" s="1"/>
  <c r="F302" i="1" s="1"/>
  <c r="F301" i="1" s="1"/>
  <c r="E308" i="1"/>
  <c r="E307" i="1" s="1"/>
  <c r="E303" i="1" s="1"/>
  <c r="E302" i="1" s="1"/>
  <c r="E301" i="1" s="1"/>
  <c r="F300" i="1"/>
  <c r="F299" i="1" s="1"/>
  <c r="F298" i="1" s="1"/>
  <c r="E300" i="1"/>
  <c r="E299" i="1"/>
  <c r="E298" i="1" s="1"/>
  <c r="F297" i="1"/>
  <c r="F296" i="1" s="1"/>
  <c r="F295" i="1" s="1"/>
  <c r="E297" i="1"/>
  <c r="E296" i="1" s="1"/>
  <c r="E295" i="1"/>
  <c r="E294" i="1" s="1"/>
  <c r="F292" i="1"/>
  <c r="F291" i="1" s="1"/>
  <c r="F290" i="1" s="1"/>
  <c r="F289" i="1" s="1"/>
  <c r="E292" i="1"/>
  <c r="E291" i="1"/>
  <c r="E290" i="1" s="1"/>
  <c r="E289" i="1"/>
  <c r="F286" i="1"/>
  <c r="E286" i="1"/>
  <c r="F285" i="1"/>
  <c r="F284" i="1" s="1"/>
  <c r="E285" i="1"/>
  <c r="E284" i="1" s="1"/>
  <c r="F283" i="1"/>
  <c r="F282" i="1" s="1"/>
  <c r="F281" i="1" s="1"/>
  <c r="E283" i="1"/>
  <c r="E282" i="1" s="1"/>
  <c r="E281" i="1" s="1"/>
  <c r="E277" i="1" s="1"/>
  <c r="F280" i="1"/>
  <c r="F279" i="1" s="1"/>
  <c r="F278" i="1" s="1"/>
  <c r="F277" i="1" s="1"/>
  <c r="E280" i="1"/>
  <c r="E279" i="1"/>
  <c r="E278" i="1" s="1"/>
  <c r="F274" i="1"/>
  <c r="F273" i="1" s="1"/>
  <c r="E274" i="1"/>
  <c r="E273" i="1" s="1"/>
  <c r="F272" i="1"/>
  <c r="F271" i="1" s="1"/>
  <c r="F270" i="1" s="1"/>
  <c r="E272" i="1"/>
  <c r="E271" i="1" s="1"/>
  <c r="E270" i="1" s="1"/>
  <c r="F269" i="1"/>
  <c r="F268" i="1" s="1"/>
  <c r="F267" i="1" s="1"/>
  <c r="F266" i="1" s="1"/>
  <c r="E269" i="1"/>
  <c r="E268" i="1"/>
  <c r="E267" i="1" s="1"/>
  <c r="E266" i="1" s="1"/>
  <c r="F262" i="1"/>
  <c r="F261" i="1" s="1"/>
  <c r="E262" i="1"/>
  <c r="E261" i="1"/>
  <c r="F260" i="1"/>
  <c r="F259" i="1" s="1"/>
  <c r="F258" i="1" s="1"/>
  <c r="E259" i="1"/>
  <c r="E258" i="1"/>
  <c r="F257" i="1"/>
  <c r="F256" i="1"/>
  <c r="E256" i="1"/>
  <c r="E255" i="1" s="1"/>
  <c r="F255" i="1"/>
  <c r="F254" i="1"/>
  <c r="E254" i="1"/>
  <c r="E253" i="1" s="1"/>
  <c r="E252" i="1" s="1"/>
  <c r="F253" i="1"/>
  <c r="F252" i="1" s="1"/>
  <c r="F250" i="1"/>
  <c r="E250" i="1"/>
  <c r="F249" i="1"/>
  <c r="E249" i="1"/>
  <c r="E248" i="1" s="1"/>
  <c r="F248" i="1"/>
  <c r="F247" i="1"/>
  <c r="E247" i="1"/>
  <c r="E246" i="1" s="1"/>
  <c r="E245" i="1" s="1"/>
  <c r="E244" i="1" s="1"/>
  <c r="F246" i="1"/>
  <c r="F240" i="1"/>
  <c r="E240" i="1"/>
  <c r="E239" i="1" s="1"/>
  <c r="E238" i="1" s="1"/>
  <c r="E237" i="1" s="1"/>
  <c r="F239" i="1"/>
  <c r="F238" i="1" s="1"/>
  <c r="F237" i="1" s="1"/>
  <c r="F236" i="1"/>
  <c r="E236" i="1"/>
  <c r="E235" i="1" s="1"/>
  <c r="E234" i="1" s="1"/>
  <c r="E233" i="1" s="1"/>
  <c r="F235" i="1"/>
  <c r="F234" i="1" s="1"/>
  <c r="F233" i="1" s="1"/>
  <c r="H230" i="1"/>
  <c r="G230" i="1"/>
  <c r="F229" i="1"/>
  <c r="E229" i="1"/>
  <c r="E228" i="1" s="1"/>
  <c r="E227" i="1" s="1"/>
  <c r="E226" i="1" s="1"/>
  <c r="E680" i="1" s="1"/>
  <c r="F228" i="1"/>
  <c r="F227" i="1" s="1"/>
  <c r="F226" i="1"/>
  <c r="F680" i="1" s="1"/>
  <c r="F225" i="1"/>
  <c r="E225" i="1"/>
  <c r="E224" i="1" s="1"/>
  <c r="E223" i="1" s="1"/>
  <c r="E222" i="1" s="1"/>
  <c r="F224" i="1"/>
  <c r="F223" i="1" s="1"/>
  <c r="F222" i="1"/>
  <c r="F220" i="1"/>
  <c r="F219" i="1" s="1"/>
  <c r="F218" i="1" s="1"/>
  <c r="F217" i="1" s="1"/>
  <c r="E220" i="1"/>
  <c r="E219" i="1"/>
  <c r="E218" i="1" s="1"/>
  <c r="E217" i="1" s="1"/>
  <c r="F213" i="1"/>
  <c r="F212" i="1" s="1"/>
  <c r="E213" i="1"/>
  <c r="E212" i="1"/>
  <c r="F211" i="1"/>
  <c r="F210" i="1" s="1"/>
  <c r="F209" i="1" s="1"/>
  <c r="F208" i="1" s="1"/>
  <c r="E211" i="1"/>
  <c r="E210" i="1"/>
  <c r="E209" i="1" s="1"/>
  <c r="E208" i="1" s="1"/>
  <c r="E205" i="1"/>
  <c r="E204" i="1" s="1"/>
  <c r="E203" i="1" s="1"/>
  <c r="F202" i="1"/>
  <c r="F201" i="1" s="1"/>
  <c r="F200" i="1" s="1"/>
  <c r="F199" i="1" s="1"/>
  <c r="E202" i="1"/>
  <c r="E201" i="1" s="1"/>
  <c r="E200" i="1"/>
  <c r="E199" i="1" s="1"/>
  <c r="E198" i="1" s="1"/>
  <c r="E192" i="1" s="1"/>
  <c r="F197" i="1"/>
  <c r="E197" i="1"/>
  <c r="F196" i="1"/>
  <c r="F195" i="1" s="1"/>
  <c r="F194" i="1" s="1"/>
  <c r="F193" i="1" s="1"/>
  <c r="E196" i="1"/>
  <c r="E195" i="1" s="1"/>
  <c r="E194" i="1"/>
  <c r="E193" i="1" s="1"/>
  <c r="F191" i="1"/>
  <c r="E191" i="1"/>
  <c r="F190" i="1"/>
  <c r="F189" i="1" s="1"/>
  <c r="F188" i="1" s="1"/>
  <c r="F187" i="1" s="1"/>
  <c r="F186" i="1" s="1"/>
  <c r="E190" i="1"/>
  <c r="E189" i="1" s="1"/>
  <c r="E188" i="1"/>
  <c r="E187" i="1" s="1"/>
  <c r="E186" i="1" s="1"/>
  <c r="H185" i="1"/>
  <c r="G185" i="1"/>
  <c r="F184" i="1"/>
  <c r="E184" i="1"/>
  <c r="F183" i="1"/>
  <c r="F182" i="1" s="1"/>
  <c r="F181" i="1" s="1"/>
  <c r="F180" i="1" s="1"/>
  <c r="E183" i="1"/>
  <c r="E182" i="1" s="1"/>
  <c r="E181" i="1" s="1"/>
  <c r="E180" i="1" s="1"/>
  <c r="F179" i="1"/>
  <c r="F178" i="1" s="1"/>
  <c r="F177" i="1" s="1"/>
  <c r="F176" i="1" s="1"/>
  <c r="F175" i="1" s="1"/>
  <c r="E179" i="1"/>
  <c r="E178" i="1" s="1"/>
  <c r="E177" i="1"/>
  <c r="E176" i="1" s="1"/>
  <c r="E175" i="1" s="1"/>
  <c r="H174" i="1"/>
  <c r="G174" i="1"/>
  <c r="F173" i="1"/>
  <c r="E173" i="1"/>
  <c r="F172" i="1"/>
  <c r="F171" i="1" s="1"/>
  <c r="E172" i="1"/>
  <c r="E171" i="1" s="1"/>
  <c r="F170" i="1"/>
  <c r="F169" i="1" s="1"/>
  <c r="F168" i="1" s="1"/>
  <c r="E170" i="1"/>
  <c r="E169" i="1" s="1"/>
  <c r="E168" i="1"/>
  <c r="F163" i="1"/>
  <c r="E163" i="1"/>
  <c r="F162" i="1"/>
  <c r="E162" i="1"/>
  <c r="F161" i="1"/>
  <c r="E161" i="1"/>
  <c r="F160" i="1"/>
  <c r="F159" i="1" s="1"/>
  <c r="E160" i="1"/>
  <c r="E159" i="1" s="1"/>
  <c r="F158" i="1"/>
  <c r="F157" i="1" s="1"/>
  <c r="E158" i="1"/>
  <c r="E157" i="1" s="1"/>
  <c r="E154" i="1" s="1"/>
  <c r="F156" i="1"/>
  <c r="F155" i="1" s="1"/>
  <c r="F154" i="1" s="1"/>
  <c r="E156" i="1"/>
  <c r="E155" i="1" s="1"/>
  <c r="F153" i="1"/>
  <c r="E153" i="1"/>
  <c r="F152" i="1"/>
  <c r="E152" i="1"/>
  <c r="F151" i="1"/>
  <c r="E151" i="1"/>
  <c r="F150" i="1"/>
  <c r="F149" i="1" s="1"/>
  <c r="E150" i="1"/>
  <c r="E149" i="1" s="1"/>
  <c r="F148" i="1"/>
  <c r="F147" i="1" s="1"/>
  <c r="F146" i="1" s="1"/>
  <c r="E148" i="1"/>
  <c r="E147" i="1" s="1"/>
  <c r="E146" i="1" s="1"/>
  <c r="F145" i="1"/>
  <c r="E145" i="1"/>
  <c r="F144" i="1"/>
  <c r="E144" i="1"/>
  <c r="F143" i="1"/>
  <c r="E143" i="1"/>
  <c r="F142" i="1"/>
  <c r="F141" i="1" s="1"/>
  <c r="E142" i="1"/>
  <c r="E141" i="1" s="1"/>
  <c r="F140" i="1"/>
  <c r="F139" i="1" s="1"/>
  <c r="F138" i="1" s="1"/>
  <c r="E140" i="1"/>
  <c r="E139" i="1" s="1"/>
  <c r="E138" i="1"/>
  <c r="F137" i="1"/>
  <c r="E137" i="1"/>
  <c r="F136" i="1"/>
  <c r="E136" i="1"/>
  <c r="F135" i="1"/>
  <c r="E135" i="1"/>
  <c r="F134" i="1"/>
  <c r="F133" i="1" s="1"/>
  <c r="E134" i="1"/>
  <c r="E133" i="1" s="1"/>
  <c r="F131" i="1"/>
  <c r="E131" i="1"/>
  <c r="F130" i="1"/>
  <c r="F129" i="1" s="1"/>
  <c r="E130" i="1"/>
  <c r="E129" i="1" s="1"/>
  <c r="F128" i="1"/>
  <c r="F127" i="1" s="1"/>
  <c r="F126" i="1" s="1"/>
  <c r="E128" i="1"/>
  <c r="E127" i="1" s="1"/>
  <c r="E126" i="1"/>
  <c r="F123" i="1"/>
  <c r="E123" i="1"/>
  <c r="F122" i="1"/>
  <c r="E122" i="1"/>
  <c r="F121" i="1"/>
  <c r="E121" i="1"/>
  <c r="F120" i="1"/>
  <c r="E120" i="1"/>
  <c r="F119" i="1"/>
  <c r="E119" i="1"/>
  <c r="F118" i="1"/>
  <c r="F117" i="1" s="1"/>
  <c r="E118" i="1"/>
  <c r="E117" i="1" s="1"/>
  <c r="F115" i="1"/>
  <c r="E115" i="1"/>
  <c r="F114" i="1"/>
  <c r="F113" i="1" s="1"/>
  <c r="F112" i="1" s="1"/>
  <c r="E114" i="1"/>
  <c r="E113" i="1" s="1"/>
  <c r="E112" i="1"/>
  <c r="F110" i="1"/>
  <c r="F109" i="1" s="1"/>
  <c r="E110" i="1"/>
  <c r="E109" i="1" s="1"/>
  <c r="E106" i="1" s="1"/>
  <c r="E105" i="1" s="1"/>
  <c r="E104" i="1" s="1"/>
  <c r="F108" i="1"/>
  <c r="F107" i="1" s="1"/>
  <c r="E108" i="1"/>
  <c r="E107" i="1" s="1"/>
  <c r="F103" i="1"/>
  <c r="E103" i="1"/>
  <c r="E102" i="1" s="1"/>
  <c r="E101" i="1" s="1"/>
  <c r="F102" i="1"/>
  <c r="F101" i="1" s="1"/>
  <c r="F100" i="1"/>
  <c r="F99" i="1" s="1"/>
  <c r="F98" i="1" s="1"/>
  <c r="E100" i="1"/>
  <c r="E99" i="1" s="1"/>
  <c r="E98" i="1" s="1"/>
  <c r="E97" i="1" s="1"/>
  <c r="F95" i="1"/>
  <c r="E95" i="1"/>
  <c r="E94" i="1" s="1"/>
  <c r="E93" i="1" s="1"/>
  <c r="E92" i="1" s="1"/>
  <c r="F94" i="1"/>
  <c r="F93" i="1" s="1"/>
  <c r="F92" i="1" s="1"/>
  <c r="F90" i="1"/>
  <c r="F89" i="1" s="1"/>
  <c r="E90" i="1"/>
  <c r="E89" i="1"/>
  <c r="E86" i="1" s="1"/>
  <c r="F88" i="1"/>
  <c r="F87" i="1" s="1"/>
  <c r="E88" i="1"/>
  <c r="E87" i="1"/>
  <c r="F86" i="1"/>
  <c r="F84" i="1"/>
  <c r="E84" i="1"/>
  <c r="E83" i="1" s="1"/>
  <c r="F83" i="1"/>
  <c r="F82" i="1" s="1"/>
  <c r="F668" i="1" s="1"/>
  <c r="F81" i="1"/>
  <c r="F80" i="1" s="1"/>
  <c r="E81" i="1"/>
  <c r="E80" i="1" s="1"/>
  <c r="F79" i="1"/>
  <c r="F78" i="1" s="1"/>
  <c r="E79" i="1"/>
  <c r="E78" i="1"/>
  <c r="F77" i="1"/>
  <c r="F76" i="1" s="1"/>
  <c r="E77" i="1"/>
  <c r="E76" i="1"/>
  <c r="F75" i="1"/>
  <c r="F74" i="1" s="1"/>
  <c r="F667" i="1" s="1"/>
  <c r="F73" i="1"/>
  <c r="F72" i="1" s="1"/>
  <c r="F71" i="1" s="1"/>
  <c r="E73" i="1"/>
  <c r="E72" i="1" s="1"/>
  <c r="E71" i="1" s="1"/>
  <c r="F70" i="1"/>
  <c r="E70" i="1"/>
  <c r="F69" i="1"/>
  <c r="F68" i="1" s="1"/>
  <c r="F67" i="1" s="1"/>
  <c r="E69" i="1"/>
  <c r="E68" i="1"/>
  <c r="F64" i="1"/>
  <c r="E64" i="1"/>
  <c r="E63" i="1" s="1"/>
  <c r="E62" i="1" s="1"/>
  <c r="F63" i="1"/>
  <c r="F62" i="1" s="1"/>
  <c r="F61" i="1"/>
  <c r="F60" i="1" s="1"/>
  <c r="F59" i="1" s="1"/>
  <c r="E61" i="1"/>
  <c r="E60" i="1" s="1"/>
  <c r="E59" i="1" s="1"/>
  <c r="F58" i="1"/>
  <c r="E58" i="1"/>
  <c r="F57" i="1"/>
  <c r="E57" i="1"/>
  <c r="F56" i="1"/>
  <c r="E56" i="1"/>
  <c r="F55" i="1"/>
  <c r="E55" i="1"/>
  <c r="F54" i="1"/>
  <c r="E54" i="1"/>
  <c r="F53" i="1"/>
  <c r="F52" i="1" s="1"/>
  <c r="F51" i="1" s="1"/>
  <c r="F50" i="1" s="1"/>
  <c r="E53" i="1"/>
  <c r="E52" i="1"/>
  <c r="F49" i="1"/>
  <c r="F48" i="1" s="1"/>
  <c r="F47" i="1" s="1"/>
  <c r="F46" i="1" s="1"/>
  <c r="F45" i="1" s="1"/>
  <c r="F44" i="1" s="1"/>
  <c r="E49" i="1"/>
  <c r="E48" i="1"/>
  <c r="E47" i="1"/>
  <c r="E46" i="1" s="1"/>
  <c r="E45" i="1" s="1"/>
  <c r="E44" i="1" s="1"/>
  <c r="F43" i="1"/>
  <c r="F42" i="1" s="1"/>
  <c r="E43" i="1"/>
  <c r="E42" i="1"/>
  <c r="F41" i="1"/>
  <c r="F40" i="1" s="1"/>
  <c r="F39" i="1" s="1"/>
  <c r="F38" i="1" s="1"/>
  <c r="F37" i="1" s="1"/>
  <c r="E40" i="1"/>
  <c r="E39" i="1"/>
  <c r="E38" i="1" s="1"/>
  <c r="E37" i="1" s="1"/>
  <c r="F36" i="1"/>
  <c r="E36" i="1"/>
  <c r="F35" i="1"/>
  <c r="F34" i="1" s="1"/>
  <c r="E35" i="1"/>
  <c r="E34" i="1"/>
  <c r="F33" i="1"/>
  <c r="F32" i="1" s="1"/>
  <c r="E33" i="1"/>
  <c r="E32" i="1"/>
  <c r="F31" i="1"/>
  <c r="F30" i="1" s="1"/>
  <c r="E31" i="1"/>
  <c r="E30" i="1"/>
  <c r="F29" i="1"/>
  <c r="F28" i="1" s="1"/>
  <c r="F27" i="1" s="1"/>
  <c r="E29" i="1"/>
  <c r="E28" i="1" s="1"/>
  <c r="E27" i="1" s="1"/>
  <c r="F26" i="1"/>
  <c r="E26" i="1"/>
  <c r="F25" i="1"/>
  <c r="F24" i="1" s="1"/>
  <c r="F23" i="1" s="1"/>
  <c r="F22" i="1" s="1"/>
  <c r="E25" i="1"/>
  <c r="E24" i="1"/>
  <c r="E23" i="1" s="1"/>
  <c r="E22" i="1" s="1"/>
  <c r="F21" i="1"/>
  <c r="F20" i="1" s="1"/>
  <c r="F19" i="1" s="1"/>
  <c r="F18" i="1" s="1"/>
  <c r="E21" i="1"/>
  <c r="E20" i="1"/>
  <c r="E19" i="1"/>
  <c r="E18" i="1" s="1"/>
  <c r="H16" i="1"/>
  <c r="G16" i="1"/>
  <c r="E17" i="1" l="1"/>
  <c r="E82" i="1"/>
  <c r="E668" i="1" s="1"/>
  <c r="E675" i="1"/>
  <c r="E96" i="1"/>
  <c r="E626" i="1" s="1"/>
  <c r="F676" i="1"/>
  <c r="F207" i="1"/>
  <c r="E51" i="1"/>
  <c r="E50" i="1" s="1"/>
  <c r="F666" i="1"/>
  <c r="F66" i="1"/>
  <c r="F672" i="1"/>
  <c r="F91" i="1"/>
  <c r="F623" i="1" s="1"/>
  <c r="E132" i="1"/>
  <c r="E116" i="1" s="1"/>
  <c r="E636" i="1" s="1"/>
  <c r="F232" i="1"/>
  <c r="F231" i="1" s="1"/>
  <c r="F684" i="1"/>
  <c r="F276" i="1"/>
  <c r="F633" i="1" s="1"/>
  <c r="F653" i="1"/>
  <c r="F451" i="1"/>
  <c r="F450" i="1" s="1"/>
  <c r="E672" i="1"/>
  <c r="E91" i="1"/>
  <c r="E623" i="1" s="1"/>
  <c r="F673" i="1"/>
  <c r="F216" i="1"/>
  <c r="F624" i="1" s="1"/>
  <c r="F670" i="1"/>
  <c r="F265" i="1"/>
  <c r="F17" i="1"/>
  <c r="E67" i="1"/>
  <c r="E75" i="1"/>
  <c r="E74" i="1" s="1"/>
  <c r="E667" i="1" s="1"/>
  <c r="E174" i="1"/>
  <c r="F685" i="1"/>
  <c r="F288" i="1"/>
  <c r="F132" i="1"/>
  <c r="F192" i="1"/>
  <c r="F661" i="1"/>
  <c r="F312" i="1"/>
  <c r="F645" i="1"/>
  <c r="F433" i="1"/>
  <c r="F432" i="1" s="1"/>
  <c r="F431" i="1" s="1"/>
  <c r="E545" i="1"/>
  <c r="E544" i="1" s="1"/>
  <c r="E643" i="1"/>
  <c r="E676" i="1"/>
  <c r="E207" i="1"/>
  <c r="E670" i="1"/>
  <c r="E265" i="1"/>
  <c r="F399" i="1"/>
  <c r="F398" i="1" s="1"/>
  <c r="F106" i="1"/>
  <c r="F105" i="1" s="1"/>
  <c r="F104" i="1" s="1"/>
  <c r="F630" i="1" s="1"/>
  <c r="F167" i="1"/>
  <c r="F166" i="1" s="1"/>
  <c r="F165" i="1" s="1"/>
  <c r="F164" i="1" s="1"/>
  <c r="E679" i="1"/>
  <c r="E221" i="1"/>
  <c r="E681" i="1"/>
  <c r="E232" i="1"/>
  <c r="E231" i="1" s="1"/>
  <c r="F245" i="1"/>
  <c r="F244" i="1" s="1"/>
  <c r="F294" i="1"/>
  <c r="F677" i="1"/>
  <c r="F321" i="1"/>
  <c r="F628" i="1" s="1"/>
  <c r="F329" i="1"/>
  <c r="F328" i="1" s="1"/>
  <c r="F337" i="1"/>
  <c r="F642" i="1" s="1"/>
  <c r="E356" i="1"/>
  <c r="F419" i="1"/>
  <c r="F617" i="1" s="1"/>
  <c r="F656" i="1"/>
  <c r="F477" i="1"/>
  <c r="F476" i="1" s="1"/>
  <c r="F655" i="1"/>
  <c r="F524" i="1"/>
  <c r="F523" i="1" s="1"/>
  <c r="F517" i="1" s="1"/>
  <c r="F665" i="1"/>
  <c r="F529" i="1"/>
  <c r="F620" i="1" s="1"/>
  <c r="E682" i="1"/>
  <c r="E631" i="1"/>
  <c r="E641" i="1"/>
  <c r="E329" i="1"/>
  <c r="E328" i="1" s="1"/>
  <c r="F97" i="1"/>
  <c r="F116" i="1"/>
  <c r="F636" i="1" s="1"/>
  <c r="E167" i="1"/>
  <c r="E166" i="1" s="1"/>
  <c r="E165" i="1" s="1"/>
  <c r="E164" i="1" s="1"/>
  <c r="F679" i="1"/>
  <c r="F221" i="1"/>
  <c r="E684" i="1"/>
  <c r="E276" i="1"/>
  <c r="E633" i="1" s="1"/>
  <c r="E686" i="1"/>
  <c r="E293" i="1"/>
  <c r="E661" i="1"/>
  <c r="E312" i="1"/>
  <c r="E677" i="1"/>
  <c r="E321" i="1"/>
  <c r="E628" i="1" s="1"/>
  <c r="F356" i="1"/>
  <c r="F386" i="1"/>
  <c r="F647" i="1" s="1"/>
  <c r="E645" i="1"/>
  <c r="E653" i="1"/>
  <c r="E451" i="1"/>
  <c r="E450" i="1" s="1"/>
  <c r="E478" i="1"/>
  <c r="F687" i="1"/>
  <c r="F111" i="1"/>
  <c r="F635" i="1" s="1"/>
  <c r="E669" i="1"/>
  <c r="E243" i="1"/>
  <c r="E657" i="1"/>
  <c r="E419" i="1"/>
  <c r="E687" i="1"/>
  <c r="E111" i="1"/>
  <c r="E635" i="1" s="1"/>
  <c r="F174" i="1"/>
  <c r="F682" i="1"/>
  <c r="F631" i="1"/>
  <c r="F198" i="1"/>
  <c r="E673" i="1"/>
  <c r="E216" i="1"/>
  <c r="E624" i="1" s="1"/>
  <c r="E399" i="1"/>
  <c r="E398" i="1" s="1"/>
  <c r="F495" i="1"/>
  <c r="F674" i="1"/>
  <c r="F534" i="1"/>
  <c r="F625" i="1" s="1"/>
  <c r="F545" i="1"/>
  <c r="F544" i="1" s="1"/>
  <c r="F543" i="1" s="1"/>
  <c r="E555" i="1"/>
  <c r="E439" i="1"/>
  <c r="E438" i="1" s="1"/>
  <c r="E646" i="1" s="1"/>
  <c r="E685" i="1"/>
  <c r="E288" i="1"/>
  <c r="E287" i="1" s="1"/>
  <c r="E634" i="1" s="1"/>
  <c r="E674" i="1"/>
  <c r="E534" i="1"/>
  <c r="E625" i="1" s="1"/>
  <c r="F505" i="1"/>
  <c r="F504" i="1" s="1"/>
  <c r="F503" i="1" s="1"/>
  <c r="E655" i="1"/>
  <c r="E524" i="1"/>
  <c r="E551" i="1"/>
  <c r="E550" i="1" s="1"/>
  <c r="E594" i="1"/>
  <c r="E570" i="1" s="1"/>
  <c r="E529" i="1"/>
  <c r="E620" i="1" s="1"/>
  <c r="E665" i="1"/>
  <c r="F663" i="1"/>
  <c r="F569" i="1"/>
  <c r="F683" i="1"/>
  <c r="F599" i="1"/>
  <c r="F632" i="1" s="1"/>
  <c r="E683" i="1"/>
  <c r="E599" i="1"/>
  <c r="E632" i="1" s="1"/>
  <c r="E663" i="1" l="1"/>
  <c r="E569" i="1"/>
  <c r="F669" i="1"/>
  <c r="F243" i="1"/>
  <c r="E523" i="1"/>
  <c r="E618" i="1"/>
  <c r="E311" i="1"/>
  <c r="E310" i="1" s="1"/>
  <c r="F686" i="1"/>
  <c r="F293" i="1"/>
  <c r="E629" i="1"/>
  <c r="E215" i="1"/>
  <c r="F397" i="1"/>
  <c r="E627" i="1"/>
  <c r="E206" i="1"/>
  <c r="E185" i="1" s="1"/>
  <c r="E543" i="1"/>
  <c r="E517" i="1" s="1"/>
  <c r="E666" i="1"/>
  <c r="E66" i="1"/>
  <c r="F264" i="1"/>
  <c r="F681" i="1"/>
  <c r="F621" i="1"/>
  <c r="E617" i="1"/>
  <c r="F327" i="1"/>
  <c r="F658" i="1"/>
  <c r="E433" i="1"/>
  <c r="E432" i="1" s="1"/>
  <c r="E431" i="1" s="1"/>
  <c r="F629" i="1"/>
  <c r="F215" i="1"/>
  <c r="F675" i="1"/>
  <c r="F690" i="1" s="1"/>
  <c r="F96" i="1"/>
  <c r="F626" i="1" s="1"/>
  <c r="E264" i="1"/>
  <c r="E630" i="1"/>
  <c r="F688" i="1"/>
  <c r="E688" i="1"/>
  <c r="F619" i="1"/>
  <c r="F568" i="1"/>
  <c r="F567" i="1" s="1"/>
  <c r="F644" i="1"/>
  <c r="F355" i="1"/>
  <c r="F354" i="1" s="1"/>
  <c r="F353" i="1" s="1"/>
  <c r="E397" i="1"/>
  <c r="E622" i="1"/>
  <c r="E242" i="1"/>
  <c r="E230" i="1" s="1"/>
  <c r="E656" i="1"/>
  <c r="E477" i="1"/>
  <c r="E476" i="1" s="1"/>
  <c r="E475" i="1" s="1"/>
  <c r="E327" i="1"/>
  <c r="F475" i="1"/>
  <c r="E644" i="1"/>
  <c r="E355" i="1"/>
  <c r="E354" i="1" s="1"/>
  <c r="E353" i="1" s="1"/>
  <c r="F618" i="1"/>
  <c r="F311" i="1"/>
  <c r="F310" i="1" s="1"/>
  <c r="F287" i="1"/>
  <c r="F634" i="1" s="1"/>
  <c r="F627" i="1"/>
  <c r="F206" i="1"/>
  <c r="F185" i="1" s="1"/>
  <c r="E690" i="1" l="1"/>
  <c r="E689" i="1"/>
  <c r="E326" i="1"/>
  <c r="G327" i="1" s="1"/>
  <c r="F689" i="1"/>
  <c r="F65" i="1"/>
  <c r="F16" i="1" s="1"/>
  <c r="E65" i="1"/>
  <c r="E16" i="1" s="1"/>
  <c r="E621" i="1"/>
  <c r="E616" i="1"/>
  <c r="F326" i="1"/>
  <c r="F616" i="1"/>
  <c r="E568" i="1"/>
  <c r="E567" i="1" s="1"/>
  <c r="E619" i="1"/>
  <c r="F622" i="1"/>
  <c r="F242" i="1"/>
  <c r="F230" i="1" s="1"/>
  <c r="F611" i="1" l="1"/>
  <c r="E638" i="1"/>
  <c r="E637" i="1"/>
  <c r="E692" i="1" s="1"/>
  <c r="F638" i="1"/>
  <c r="F637" i="1"/>
  <c r="F692" i="1" s="1"/>
  <c r="E611" i="1"/>
  <c r="E639" i="1" l="1"/>
  <c r="E613" i="1"/>
  <c r="F639" i="1"/>
  <c r="F613" i="1"/>
</calcChain>
</file>

<file path=xl/sharedStrings.xml><?xml version="1.0" encoding="utf-8"?>
<sst xmlns="http://schemas.openxmlformats.org/spreadsheetml/2006/main" count="2469" uniqueCount="540">
  <si>
    <t>Приложение № 10</t>
  </si>
  <si>
    <t>к проекту решения Думы Ханкайского</t>
  </si>
  <si>
    <t xml:space="preserve"> муниципального округа</t>
  </si>
  <si>
    <t>от  __.__.__ №___</t>
  </si>
  <si>
    <t>Приложение 14</t>
  </si>
  <si>
    <t>к  решению Думы Ханкайского</t>
  </si>
  <si>
    <t>от 20.12.2022 №489</t>
  </si>
  <si>
    <t>Распределение</t>
  </si>
  <si>
    <t xml:space="preserve"> бюджетных ассигнований из бюджета Ханкайского муниципального округа на 2024 и 2025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</si>
  <si>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</si>
  <si>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</si>
  <si>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</si>
  <si>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</si>
  <si>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</si>
  <si>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</si>
  <si>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</si>
  <si>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</si>
  <si>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на 2024 год </t>
  </si>
  <si>
    <t xml:space="preserve">Сумма на 2025 год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</si>
  <si>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</si>
  <si>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</si>
  <si>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</si>
  <si>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</si>
  <si>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</si>
  <si>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</si>
  <si>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</si>
  <si>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</si>
  <si>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</si>
  <si>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</si>
  <si>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</si>
  <si>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</si>
  <si>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</si>
  <si>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</si>
  <si>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</si>
  <si>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</si>
  <si>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</si>
  <si>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</si>
  <si>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</si>
  <si>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</si>
  <si>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</si>
  <si>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</si>
  <si>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</si>
  <si>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</si>
  <si>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</si>
  <si>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</si>
  <si>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</si>
  <si>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</si>
  <si>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</si>
  <si>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</si>
  <si>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</si>
  <si>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</si>
  <si>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</si>
  <si>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</si>
  <si>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</si>
  <si>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</si>
  <si>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</si>
  <si>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</si>
  <si>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</si>
  <si>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</si>
  <si>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</si>
  <si>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</si>
  <si>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</si>
  <si>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</si>
  <si>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</si>
  <si>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</si>
  <si>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</si>
  <si>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2020-2025 годы</t>
  </si>
  <si>
    <t>0600000000</t>
  </si>
  <si>
    <t>Основное мероприятие: "Совершенствование деятельности муниципальной службы в Ханкайском муниципальном районе"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</si>
  <si>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</si>
  <si>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</si>
  <si>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</si>
  <si>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</si>
  <si>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</si>
  <si>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</si>
  <si>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</si>
  <si>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</si>
  <si>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</si>
  <si>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</si>
  <si>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</si>
  <si>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</si>
  <si>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</si>
  <si>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и приобретение имущества для нужд Администрации округа</t>
  </si>
  <si>
    <t>0696570300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</si>
  <si>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</si>
  <si>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</si>
  <si>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</si>
  <si>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</si>
  <si>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</si>
  <si>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</si>
  <si>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</si>
  <si>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</si>
  <si>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</si>
  <si>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</si>
  <si>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</si>
  <si>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</si>
  <si>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</si>
  <si>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</si>
  <si>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</si>
  <si>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</si>
  <si>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</si>
  <si>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</si>
  <si>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</si>
  <si>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</si>
  <si>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</si>
  <si>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</si>
  <si>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2020-2025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</si>
  <si>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</si>
  <si>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</si>
  <si>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</si>
  <si>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</si>
  <si>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</si>
  <si>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</si>
  <si>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</si>
  <si>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</si>
  <si>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</si>
  <si>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</si>
  <si>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</si>
  <si>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</si>
  <si>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</si>
  <si>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</si>
  <si>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</si>
  <si>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</si>
  <si>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</si>
  <si>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</si>
  <si>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</si>
  <si>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</si>
  <si>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</si>
  <si>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</si>
  <si>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</si>
  <si>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</si>
  <si>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</si>
  <si>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</si>
  <si>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</si>
  <si>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</si>
  <si>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</si>
  <si>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</si>
  <si>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</si>
  <si>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</si>
  <si>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</si>
  <si>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</si>
  <si>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</si>
  <si>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</si>
  <si>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</si>
  <si>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</si>
  <si>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</si>
  <si>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</si>
  <si>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</si>
  <si>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</si>
  <si>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</si>
  <si>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</si>
  <si>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</si>
  <si>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</si>
  <si>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</si>
  <si>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</si>
  <si>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</si>
  <si>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</si>
  <si>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</si>
  <si>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</si>
  <si>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</si>
  <si>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</si>
  <si>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</si>
  <si>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</si>
  <si>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</si>
  <si>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</si>
  <si>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</si>
  <si>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 xml:space="preserve">Субсидии   на организацию предоставления транспортных услуг населению </t>
  </si>
  <si>
    <t>1696140801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</si>
  <si>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</si>
  <si>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</si>
  <si>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</si>
  <si>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</si>
  <si>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</si>
  <si>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</si>
  <si>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</si>
  <si>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</si>
  <si>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</si>
  <si>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</si>
  <si>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</si>
  <si>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</si>
  <si>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</si>
  <si>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</si>
  <si>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</si>
  <si>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</si>
  <si>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</si>
  <si>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</si>
  <si>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</si>
  <si>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</si>
  <si>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</si>
  <si>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</si>
  <si>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</si>
  <si>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</si>
  <si>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</si>
  <si>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</si>
  <si>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</si>
  <si>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</si>
  <si>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</si>
  <si>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</si>
  <si>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</si>
  <si>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</si>
  <si>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</si>
  <si>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</si>
  <si>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</si>
  <si>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</si>
  <si>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2020-2025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</si>
  <si>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</si>
  <si>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</si>
  <si>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</si>
  <si>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</si>
  <si>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</si>
  <si>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</si>
  <si>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</si>
  <si>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</si>
  <si>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</si>
  <si>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</si>
  <si>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</si>
  <si>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</si>
  <si>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</si>
  <si>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</si>
  <si>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</si>
  <si>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</si>
  <si>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</si>
  <si>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</si>
  <si>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</si>
  <si>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</si>
  <si>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</si>
  <si>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</si>
  <si>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</si>
  <si>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</si>
  <si>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</si>
  <si>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</si>
  <si>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</si>
  <si>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</si>
  <si>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</si>
  <si>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</si>
  <si>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</si>
  <si>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Расходы по организации ритуальных услуг и содержания мест захоронения</t>
  </si>
  <si>
    <t>0797443300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</si>
  <si>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</si>
  <si>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07974L5762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</si>
  <si>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</si>
  <si>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</si>
  <si>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</si>
  <si>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</si>
  <si>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</si>
  <si>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</si>
  <si>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</si>
  <si>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</si>
  <si>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</si>
  <si>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</si>
  <si>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</si>
  <si>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</si>
  <si>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</si>
  <si>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</si>
  <si>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</si>
  <si>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</si>
  <si>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</si>
  <si>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</si>
  <si>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</si>
  <si>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</si>
  <si>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</si>
  <si>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</si>
  <si>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</si>
  <si>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</si>
  <si>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</si>
  <si>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</si>
  <si>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</si>
  <si>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</si>
  <si>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</si>
  <si>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</si>
  <si>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</si>
  <si>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</si>
  <si>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</si>
  <si>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</si>
  <si>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 xml:space="preserve"> 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</si>
  <si>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</si>
  <si>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</si>
  <si>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</si>
  <si>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</si>
  <si>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2020-2025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</si>
  <si>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</si>
  <si>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</si>
  <si>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</si>
  <si>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</si>
  <si>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</si>
  <si>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</si>
  <si>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</si>
  <si>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</si>
  <si>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</si>
  <si>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2020-2025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</si>
  <si>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</si>
  <si>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</si>
  <si>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</si>
  <si>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</si>
  <si>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</si>
  <si>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</si>
  <si>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</si>
  <si>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</si>
  <si>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</si>
  <si>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</si>
  <si>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</si>
  <si>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</si>
  <si>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</si>
  <si>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</si>
  <si>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</si>
  <si>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</si>
  <si>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</si>
  <si>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</si>
  <si>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</si>
  <si>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</si>
  <si>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</si>
  <si>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</si>
  <si>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</si>
  <si>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</si>
  <si>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</si>
  <si>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</si>
  <si>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</si>
  <si>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</si>
  <si>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</si>
  <si>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</si>
  <si>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</si>
  <si>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</si>
  <si>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</si>
  <si>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</si>
  <si>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</si>
  <si>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</si>
  <si>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</si>
  <si>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</si>
  <si>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</si>
  <si>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</si>
  <si>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</si>
  <si>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</si>
  <si>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</si>
  <si>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</si>
  <si>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</si>
  <si>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</si>
  <si>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</si>
  <si>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</si>
  <si>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</si>
  <si>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</si>
  <si>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</si>
  <si>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</si>
  <si>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</si>
  <si>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</si>
  <si>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Расходы на проведение ремонтных работ общеобразовательных учреждений</t>
  </si>
  <si>
    <t>01212S2340</t>
  </si>
  <si>
    <t>Основное мероприятие: "Создание условий для получения качественного общего образовани"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</si>
  <si>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</si>
  <si>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</si>
  <si>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</si>
  <si>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Региональный проект "Успех каждого ребенка"</t>
  </si>
  <si>
    <t>012E200000</t>
  </si>
  <si>
    <t>Мероприятия по созданию в общеобразовательных организациях условий для занятий физической культурой и спортом</t>
  </si>
  <si>
    <t>012E250970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</si>
  <si>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</si>
  <si>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012E250980</t>
  </si>
  <si>
    <t>Региональный проект "Патриотическое воспитание граждан Российской Федерации"</t>
  </si>
  <si>
    <t>012EB51790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</si>
  <si>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</si>
  <si>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</si>
  <si>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</si>
  <si>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</si>
  <si>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</si>
  <si>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</si>
  <si>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</si>
  <si>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</si>
  <si>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</si>
  <si>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</si>
  <si>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</si>
  <si>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</si>
  <si>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Программно-техническое обслуживание сети интернет</t>
  </si>
  <si>
    <t>0131220500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</si>
  <si>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</si>
  <si>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</si>
  <si>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</si>
  <si>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</si>
  <si>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</si>
  <si>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</si>
  <si>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</si>
  <si>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Муниципальная программа "Развитие культуры и туризма в Ханкайском муниципальном округе" на 2020-2025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</si>
  <si>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</si>
  <si>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</si>
  <si>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</si>
  <si>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</si>
  <si>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</si>
  <si>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</si>
  <si>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</si>
  <si>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Федеральный проект "Культурная среда"</t>
  </si>
  <si>
    <t>029A100000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</si>
  <si>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</si>
  <si>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029A155191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</si>
  <si>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</si>
  <si>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</si>
  <si>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районе" в 2020-2025 годы</t>
  </si>
  <si>
    <t>Мероприятия по профилактике правонарушений</t>
  </si>
  <si>
    <t>0121220050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</si>
  <si>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</si>
  <si>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0121493080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</si>
  <si>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</si>
  <si>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</si>
  <si>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</si>
  <si>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</si>
  <si>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</si>
  <si>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</si>
  <si>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</si>
  <si>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</si>
  <si>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</si>
  <si>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</si>
  <si>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2020-2025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</si>
  <si>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</si>
  <si>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</si>
  <si>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</si>
  <si>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</si>
  <si>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</si>
  <si>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</si>
  <si>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</si>
  <si>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</si>
  <si>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Подпрограмма "Развитие системы общего образования в  Ханкайском муниципальном округе" в 2020-2025 годы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</si>
  <si>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</si>
  <si>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</si>
  <si>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</si>
  <si>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</si>
  <si>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</si>
  <si>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окурге" на 2020-2025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</si>
  <si>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</si>
  <si>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</si>
  <si>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</si>
  <si>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</si>
  <si>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</si>
  <si>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</si>
  <si>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</si>
  <si>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02924S2050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</si>
  <si>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</si>
  <si>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</si>
  <si>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</si>
  <si>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</si>
  <si>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</si>
  <si>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</si>
  <si>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</si>
  <si>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</si>
  <si>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Субсидии некоммерческих организациям (за исключением государственных (муниципальных) учреждений)</t>
  </si>
  <si>
    <t>630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</si>
  <si>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</si>
  <si>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02923L4670</t>
  </si>
  <si>
    <t>Другие вопросы в области культуры, кинематографии</t>
  </si>
  <si>
    <t>0804</t>
  </si>
  <si>
    <t>Муниципальная программа "Развитие культуры и туризма в Ханкайском муниципальном районе" на 2020-2025 годы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</si>
  <si>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2019 - 2025 годы"</t>
  </si>
  <si>
    <t>02923R2990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</si>
  <si>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</t>
  </si>
  <si>
    <t>02923L5763</t>
  </si>
  <si>
    <t>Содержание и обслуживание муниципальных объектов культуры</t>
  </si>
  <si>
    <t>15963L2990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</si>
  <si>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</si>
  <si>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</si>
  <si>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</si>
  <si>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</si>
  <si>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</si>
  <si>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</si>
  <si>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</si>
  <si>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</si>
  <si>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</si>
  <si>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</si>
  <si>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Региональный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</si>
  <si>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</si>
  <si>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</si>
  <si>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</si>
  <si>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2020-2025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</si>
  <si>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</si>
  <si>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</si>
  <si>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</si>
  <si>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</si>
  <si>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</si>
  <si>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2020- 2025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</si>
  <si>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</si>
  <si>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</si>
  <si>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</si>
  <si>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</si>
  <si>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</si>
  <si>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Резервный фонды Администрации Ханкайского муниципального округа</t>
  </si>
  <si>
    <t>9909900011</t>
  </si>
  <si>
    <t>Иные выплаты населению</t>
  </si>
  <si>
    <t>360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</si>
  <si>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</si>
  <si>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</si>
  <si>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</si>
  <si>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</si>
  <si>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</si>
  <si>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</si>
  <si>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</si>
  <si>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</si>
  <si>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</si>
  <si>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</si>
  <si>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</si>
  <si>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99199R0820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</si>
  <si>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</si>
  <si>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</si>
  <si>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</si>
  <si>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</si>
  <si>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2020-2025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</si>
  <si>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</si>
  <si>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</si>
  <si>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</si>
  <si>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</si>
  <si>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</si>
  <si>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</si>
  <si>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</si>
  <si>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Федеральный проект "Спорт- норма жизни"</t>
  </si>
  <si>
    <t>049P500000</t>
  </si>
  <si>
    <t xml:space="preserve">Развитие спортивной инфраструктуры, находящейся в муниципальной собственности </t>
  </si>
  <si>
    <t>049P5S2190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</si>
  <si>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</si>
  <si>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</si>
  <si>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>Софинансирование расходов на организацию физкультурно-спортивной работы по месту жительства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</si>
  <si>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 за счет средств краевого бюджета</t>
  </si>
  <si>
    <t>04941Q5766</t>
  </si>
  <si>
    <t>Расходы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организаций), осуществляемые на условиях софинансирования  за счет средств местного бюджета</t>
  </si>
  <si>
    <t>04941S5766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</si>
  <si>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</si>
  <si>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</si>
  <si>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</si>
  <si>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</si>
  <si>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</si>
  <si>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</si>
  <si>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</si>
  <si>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</si>
  <si>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</si>
  <si>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</si>
  <si>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</si>
  <si>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</si>
  <si>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</si>
  <si>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</si>
  <si>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условно утв</t>
  </si>
  <si>
    <t>210000000</t>
  </si>
  <si>
    <t>012EB00000</t>
  </si>
  <si>
    <t>013140000</t>
  </si>
  <si>
    <t>019E500000</t>
  </si>
  <si>
    <t>0696500000</t>
  </si>
  <si>
    <t>079G500000</t>
  </si>
  <si>
    <t>1393300000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</si>
</sst>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9" fillId="2" borderId="6">
      <alignment horizontal="right" vertical="top" shrinkToFit="1"/>
    </xf>
    <xf numFmtId="0" fontId="10" fillId="3" borderId="6">
      <alignment vertical="top" wrapText="1"/>
    </xf>
    <xf numFmtId="4" fontId="10" fillId="0" borderId="7">
      <alignment horizontal="right" wrapText="1"/>
    </xf>
    <xf numFmtId="0" fontId="11" fillId="0" borderId="0">
      <alignment vertical="top" wrapText="1"/>
    </xf>
  </cellStyleXfs>
  <cellXfs count="46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164" fontId="5" fillId="0" borderId="0" xfId="0" applyNumberFormat="1" applyFont="1" applyFill="1"/>
    <xf numFmtId="164" fontId="4" fillId="0" borderId="0" xfId="0" applyNumberFormat="1" applyFont="1" applyFill="1"/>
    <xf numFmtId="0" fontId="1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vertical="top" wrapText="1"/>
    </xf>
    <xf numFmtId="0" fontId="5" fillId="0" borderId="0" xfId="0" applyFont="1" applyFill="1"/>
    <xf numFmtId="0" fontId="1" fillId="0" borderId="1" xfId="0" applyFont="1" applyFill="1" applyBorder="1" applyAlignment="1">
      <alignment wrapText="1"/>
    </xf>
    <xf numFmtId="0" fontId="7" fillId="0" borderId="0" xfId="0" applyFont="1" applyFill="1"/>
    <xf numFmtId="4" fontId="2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4" fontId="8" fillId="0" borderId="5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right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59;&#1090;&#1086;&#1095;&#1085;&#1077;&#1085;&#1080;&#1077;_&#1076;&#1077;&#1082;&#1072;&#1073;&#1088;&#1100;_2/&#1055;&#1088;&#1080;&#1083;&#1086;&#1078;&#1077;&#1085;&#1080;&#1077;%20&#1082;%20&#1088;&#1077;&#1096;&#1077;&#1085;&#1080;&#1102;%201,2,6-16_&#1076;&#1077;&#1082;&#1072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  <sheetName val="прил 72022"/>
      <sheetName val="прил 7  динамика"/>
      <sheetName val="прил 1"/>
      <sheetName val="прил 2 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69">
          <cell r="C69">
            <v>923006546.50999999</v>
          </cell>
          <cell r="D69">
            <v>889509741.88999999</v>
          </cell>
        </row>
      </sheetData>
      <sheetData sheetId="7"/>
      <sheetData sheetId="8"/>
      <sheetData sheetId="9"/>
      <sheetData sheetId="10"/>
      <sheetData sheetId="11">
        <row r="688">
          <cell r="G688">
            <v>99324525.599999994</v>
          </cell>
        </row>
        <row r="690">
          <cell r="G690">
            <v>440000</v>
          </cell>
          <cell r="H690">
            <v>1805000</v>
          </cell>
        </row>
        <row r="691">
          <cell r="G691">
            <v>12961514.17</v>
          </cell>
          <cell r="H691">
            <v>16011114.17</v>
          </cell>
        </row>
        <row r="692">
          <cell r="G692">
            <v>30324715.140000001</v>
          </cell>
          <cell r="H692">
            <v>47118494.18</v>
          </cell>
        </row>
        <row r="693">
          <cell r="G693">
            <v>515000</v>
          </cell>
          <cell r="H693">
            <v>515000</v>
          </cell>
        </row>
        <row r="694">
          <cell r="G694">
            <v>512100956.51000005</v>
          </cell>
          <cell r="H694">
            <v>612665896.35000002</v>
          </cell>
        </row>
        <row r="695">
          <cell r="G695">
            <v>25799948.490000002</v>
          </cell>
          <cell r="H695">
            <v>33962060.940000005</v>
          </cell>
        </row>
        <row r="696">
          <cell r="G696">
            <v>26150817.98</v>
          </cell>
          <cell r="H696">
            <v>46812788.289999999</v>
          </cell>
        </row>
        <row r="697">
          <cell r="G697">
            <v>2249284</v>
          </cell>
          <cell r="H697">
            <v>2974533</v>
          </cell>
        </row>
        <row r="698">
          <cell r="G698">
            <v>1000000</v>
          </cell>
          <cell r="H698">
            <v>2500000</v>
          </cell>
        </row>
      </sheetData>
      <sheetData sheetId="12">
        <row r="242">
          <cell r="F242">
            <v>0</v>
          </cell>
          <cell r="G242">
            <v>0</v>
          </cell>
        </row>
        <row r="250">
          <cell r="G250">
            <v>0</v>
          </cell>
        </row>
        <row r="253">
          <cell r="G253">
            <v>0</v>
          </cell>
        </row>
        <row r="354">
          <cell r="G354">
            <v>0</v>
          </cell>
        </row>
        <row r="368">
          <cell r="F368">
            <v>0</v>
          </cell>
          <cell r="G368">
            <v>0</v>
          </cell>
        </row>
        <row r="420">
          <cell r="F420">
            <v>0</v>
          </cell>
          <cell r="G420">
            <v>0</v>
          </cell>
        </row>
        <row r="631">
          <cell r="F631">
            <v>0</v>
          </cell>
          <cell r="G631">
            <v>0</v>
          </cell>
        </row>
      </sheetData>
      <sheetData sheetId="13">
        <row r="20">
          <cell r="F20">
            <v>7603584.3799999999</v>
          </cell>
          <cell r="G20">
            <v>7707727.75</v>
          </cell>
        </row>
        <row r="22">
          <cell r="F22">
            <v>294074</v>
          </cell>
          <cell r="G22">
            <v>305837</v>
          </cell>
        </row>
        <row r="24">
          <cell r="F24">
            <v>1000</v>
          </cell>
          <cell r="G24">
            <v>1000</v>
          </cell>
        </row>
        <row r="30">
          <cell r="F30">
            <v>63000</v>
          </cell>
          <cell r="G30">
            <v>65520</v>
          </cell>
        </row>
        <row r="35">
          <cell r="F35">
            <v>538528</v>
          </cell>
          <cell r="G35">
            <v>460070</v>
          </cell>
        </row>
        <row r="42">
          <cell r="F42">
            <v>2819261</v>
          </cell>
          <cell r="G42">
            <v>2846110</v>
          </cell>
        </row>
        <row r="47">
          <cell r="F47">
            <v>13257299.08</v>
          </cell>
          <cell r="G47">
            <v>21615190</v>
          </cell>
        </row>
        <row r="49">
          <cell r="F49">
            <v>102000</v>
          </cell>
          <cell r="G49">
            <v>102000</v>
          </cell>
        </row>
        <row r="55">
          <cell r="F55">
            <v>4237</v>
          </cell>
          <cell r="G55">
            <v>3775</v>
          </cell>
        </row>
        <row r="60">
          <cell r="F60">
            <v>866195</v>
          </cell>
          <cell r="G60">
            <v>874860</v>
          </cell>
        </row>
        <row r="71">
          <cell r="F71">
            <v>745385</v>
          </cell>
          <cell r="G71">
            <v>645385</v>
          </cell>
        </row>
        <row r="74">
          <cell r="F74">
            <v>100000</v>
          </cell>
          <cell r="G74">
            <v>100000</v>
          </cell>
        </row>
        <row r="78">
          <cell r="F78">
            <v>11824960</v>
          </cell>
          <cell r="G78">
            <v>9869965</v>
          </cell>
        </row>
        <row r="80">
          <cell r="F80">
            <v>10088000</v>
          </cell>
          <cell r="G80">
            <v>8791520</v>
          </cell>
        </row>
        <row r="82">
          <cell r="F82">
            <v>799250</v>
          </cell>
          <cell r="G82">
            <v>831225</v>
          </cell>
        </row>
        <row r="89">
          <cell r="F89">
            <v>116000</v>
          </cell>
          <cell r="G89">
            <v>116000</v>
          </cell>
        </row>
        <row r="91">
          <cell r="F91">
            <v>1335100</v>
          </cell>
          <cell r="G91">
            <v>1035100</v>
          </cell>
        </row>
        <row r="96">
          <cell r="F96">
            <v>50000</v>
          </cell>
          <cell r="G96">
            <v>50000</v>
          </cell>
        </row>
        <row r="101">
          <cell r="F101">
            <v>1130340</v>
          </cell>
          <cell r="G101">
            <v>1047430</v>
          </cell>
        </row>
        <row r="104">
          <cell r="F104">
            <v>47765</v>
          </cell>
          <cell r="G104">
            <v>49675</v>
          </cell>
        </row>
        <row r="109">
          <cell r="F109">
            <v>1160000</v>
          </cell>
          <cell r="G109">
            <v>460000</v>
          </cell>
        </row>
        <row r="111">
          <cell r="F111">
            <v>140000</v>
          </cell>
          <cell r="G111">
            <v>140000</v>
          </cell>
        </row>
        <row r="116">
          <cell r="F116">
            <v>30000</v>
          </cell>
          <cell r="G116">
            <v>30000</v>
          </cell>
        </row>
        <row r="120">
          <cell r="F120">
            <v>38365000</v>
          </cell>
          <cell r="G120">
            <v>37362120</v>
          </cell>
        </row>
        <row r="122">
          <cell r="F122">
            <v>20000</v>
          </cell>
          <cell r="G122">
            <v>20000</v>
          </cell>
        </row>
        <row r="134">
          <cell r="F134">
            <v>200000</v>
          </cell>
          <cell r="G134">
            <v>0</v>
          </cell>
        </row>
        <row r="138">
          <cell r="F138">
            <v>1475622</v>
          </cell>
          <cell r="G138">
            <v>1475622</v>
          </cell>
        </row>
        <row r="140">
          <cell r="F140">
            <v>15000</v>
          </cell>
          <cell r="G140">
            <v>15000</v>
          </cell>
        </row>
        <row r="143">
          <cell r="F143">
            <v>353579</v>
          </cell>
          <cell r="G143">
            <v>353579</v>
          </cell>
        </row>
        <row r="146">
          <cell r="F146">
            <v>1376123</v>
          </cell>
          <cell r="G146">
            <v>1421767</v>
          </cell>
        </row>
        <row r="148">
          <cell r="F148">
            <v>15000</v>
          </cell>
          <cell r="G148">
            <v>15000</v>
          </cell>
        </row>
        <row r="151">
          <cell r="F151">
            <v>1000000</v>
          </cell>
          <cell r="G151">
            <v>1050000</v>
          </cell>
        </row>
        <row r="154">
          <cell r="F154">
            <v>947018</v>
          </cell>
          <cell r="G154">
            <v>984099</v>
          </cell>
        </row>
        <row r="156">
          <cell r="F156">
            <v>45000</v>
          </cell>
          <cell r="G156">
            <v>45000</v>
          </cell>
        </row>
        <row r="159">
          <cell r="F159">
            <v>1966942</v>
          </cell>
          <cell r="G159">
            <v>2045620</v>
          </cell>
        </row>
        <row r="161">
          <cell r="F161">
            <v>157600</v>
          </cell>
          <cell r="G161">
            <v>157600</v>
          </cell>
        </row>
        <row r="164">
          <cell r="F164">
            <v>654000</v>
          </cell>
          <cell r="G164">
            <v>654000</v>
          </cell>
        </row>
        <row r="166">
          <cell r="F166">
            <v>60000</v>
          </cell>
          <cell r="G166">
            <v>60000</v>
          </cell>
        </row>
        <row r="173">
          <cell r="F173">
            <v>1804512</v>
          </cell>
          <cell r="G173">
            <v>1869840</v>
          </cell>
        </row>
        <row r="176">
          <cell r="F176">
            <v>280000</v>
          </cell>
          <cell r="G176">
            <v>280000</v>
          </cell>
        </row>
        <row r="182">
          <cell r="F182">
            <v>200000</v>
          </cell>
          <cell r="G182">
            <v>100000</v>
          </cell>
        </row>
        <row r="187">
          <cell r="F187">
            <v>605000</v>
          </cell>
          <cell r="G187">
            <v>405000</v>
          </cell>
        </row>
        <row r="194">
          <cell r="F194">
            <v>1122746.8500000001</v>
          </cell>
          <cell r="G194">
            <v>1122746.8500000001</v>
          </cell>
        </row>
        <row r="200">
          <cell r="F200">
            <v>3387.08</v>
          </cell>
          <cell r="G200">
            <v>3387.08</v>
          </cell>
        </row>
        <row r="205">
          <cell r="F205">
            <v>0</v>
          </cell>
          <cell r="G205">
            <v>100000</v>
          </cell>
        </row>
        <row r="208">
          <cell r="F208">
            <v>1400000</v>
          </cell>
        </row>
        <row r="214">
          <cell r="F214">
            <v>14066000</v>
          </cell>
          <cell r="G214">
            <v>14066000</v>
          </cell>
        </row>
        <row r="226">
          <cell r="F226">
            <v>100000</v>
          </cell>
          <cell r="G226">
            <v>100000</v>
          </cell>
        </row>
        <row r="231">
          <cell r="F231">
            <v>300000</v>
          </cell>
          <cell r="G231">
            <v>100000</v>
          </cell>
        </row>
        <row r="235">
          <cell r="F235">
            <v>130000</v>
          </cell>
          <cell r="G235">
            <v>130000</v>
          </cell>
        </row>
        <row r="242">
          <cell r="F242">
            <v>1000000</v>
          </cell>
          <cell r="G242">
            <v>500000</v>
          </cell>
        </row>
        <row r="253">
          <cell r="F253">
            <v>500000</v>
          </cell>
          <cell r="G253">
            <v>100000</v>
          </cell>
        </row>
        <row r="260">
          <cell r="F260">
            <v>3500000</v>
          </cell>
          <cell r="G260">
            <v>0</v>
          </cell>
        </row>
        <row r="285">
          <cell r="F285">
            <v>400000</v>
          </cell>
          <cell r="G285">
            <v>0</v>
          </cell>
        </row>
        <row r="294">
          <cell r="F294">
            <v>500000</v>
          </cell>
          <cell r="G294">
            <v>200000</v>
          </cell>
        </row>
        <row r="299">
          <cell r="F299">
            <v>2159900</v>
          </cell>
          <cell r="G299">
            <v>1200900</v>
          </cell>
        </row>
        <row r="302">
          <cell r="F302">
            <v>0</v>
          </cell>
          <cell r="G302">
            <v>0</v>
          </cell>
        </row>
        <row r="305">
          <cell r="F305">
            <v>825000</v>
          </cell>
          <cell r="G305">
            <v>0</v>
          </cell>
        </row>
        <row r="311">
          <cell r="F311">
            <v>7321951.8099999996</v>
          </cell>
          <cell r="G311">
            <v>0</v>
          </cell>
        </row>
        <row r="319">
          <cell r="F319">
            <v>12915057.33</v>
          </cell>
          <cell r="G319">
            <v>12915057.33</v>
          </cell>
        </row>
        <row r="322">
          <cell r="F322">
            <v>399434.76</v>
          </cell>
          <cell r="G322">
            <v>399434.76</v>
          </cell>
        </row>
        <row r="337">
          <cell r="F337">
            <v>291829.84000000003</v>
          </cell>
          <cell r="G337">
            <v>291812.5</v>
          </cell>
        </row>
        <row r="344">
          <cell r="F344">
            <v>440000</v>
          </cell>
          <cell r="G344">
            <v>440000</v>
          </cell>
        </row>
        <row r="348">
          <cell r="F348">
            <v>30000</v>
          </cell>
          <cell r="G348">
            <v>30000</v>
          </cell>
        </row>
        <row r="353">
          <cell r="F353">
            <v>45000</v>
          </cell>
          <cell r="G353">
            <v>45000</v>
          </cell>
        </row>
        <row r="360">
          <cell r="F360">
            <v>20237835.43</v>
          </cell>
          <cell r="G360">
            <v>17284021.379999999</v>
          </cell>
        </row>
        <row r="374">
          <cell r="F374">
            <v>10531078.710000001</v>
          </cell>
          <cell r="G374">
            <v>9682125.4100000001</v>
          </cell>
        </row>
        <row r="377">
          <cell r="F377">
            <v>168005</v>
          </cell>
          <cell r="G377">
            <v>168005</v>
          </cell>
        </row>
        <row r="380">
          <cell r="F380">
            <v>5196.03</v>
          </cell>
          <cell r="G380">
            <v>5196.03</v>
          </cell>
        </row>
        <row r="384">
          <cell r="F384">
            <v>27395001.719999999</v>
          </cell>
          <cell r="G384">
            <v>25888294.030000001</v>
          </cell>
        </row>
        <row r="391">
          <cell r="F391">
            <v>632500</v>
          </cell>
          <cell r="G391">
            <v>632500</v>
          </cell>
        </row>
        <row r="392">
          <cell r="F392">
            <v>114000</v>
          </cell>
          <cell r="G392">
            <v>114000</v>
          </cell>
        </row>
        <row r="395">
          <cell r="G395">
            <v>1775316.16</v>
          </cell>
        </row>
        <row r="407">
          <cell r="F407">
            <v>0</v>
          </cell>
          <cell r="G407">
            <v>0</v>
          </cell>
        </row>
        <row r="418">
          <cell r="F418">
            <v>5533145.6699999999</v>
          </cell>
          <cell r="G418">
            <v>5533145.6699999999</v>
          </cell>
        </row>
        <row r="424">
          <cell r="F424">
            <v>150000</v>
          </cell>
          <cell r="G424">
            <v>150000</v>
          </cell>
        </row>
        <row r="429">
          <cell r="F429">
            <v>691689.57000000007</v>
          </cell>
          <cell r="G429">
            <v>359683.75</v>
          </cell>
        </row>
        <row r="433">
          <cell r="F433">
            <v>100000</v>
          </cell>
          <cell r="G433">
            <v>100000</v>
          </cell>
        </row>
        <row r="441">
          <cell r="G441">
            <v>130000</v>
          </cell>
        </row>
        <row r="442">
          <cell r="F442">
            <v>130000</v>
          </cell>
        </row>
        <row r="444">
          <cell r="F444">
            <v>35149299.5</v>
          </cell>
          <cell r="G444">
            <v>36450374.420000002</v>
          </cell>
        </row>
        <row r="445">
          <cell r="F445">
            <v>2000000</v>
          </cell>
          <cell r="G445">
            <v>2000000</v>
          </cell>
        </row>
        <row r="451">
          <cell r="F451">
            <v>26671240.190000001</v>
          </cell>
          <cell r="G451">
            <v>26671240.190000001</v>
          </cell>
        </row>
        <row r="454">
          <cell r="F454">
            <v>13416480</v>
          </cell>
          <cell r="G454">
            <v>13416480</v>
          </cell>
        </row>
        <row r="461">
          <cell r="F461">
            <v>631000</v>
          </cell>
          <cell r="G461">
            <v>631000</v>
          </cell>
        </row>
        <row r="463">
          <cell r="F463">
            <v>30000</v>
          </cell>
          <cell r="G463">
            <v>30000</v>
          </cell>
        </row>
        <row r="469">
          <cell r="F469">
            <v>264168.55</v>
          </cell>
          <cell r="G469">
            <v>264729.28999999998</v>
          </cell>
        </row>
        <row r="472">
          <cell r="F472">
            <v>8170.16</v>
          </cell>
          <cell r="G472">
            <v>8187.5</v>
          </cell>
        </row>
        <row r="475">
          <cell r="F475">
            <v>26326160</v>
          </cell>
        </row>
        <row r="478">
          <cell r="F478">
            <v>132298.29</v>
          </cell>
        </row>
        <row r="481">
          <cell r="F481">
            <v>224481.72</v>
          </cell>
        </row>
        <row r="483">
          <cell r="F483">
            <v>9452450.9100000001</v>
          </cell>
        </row>
        <row r="488">
          <cell r="F488">
            <v>50000</v>
          </cell>
          <cell r="G488">
            <v>50000</v>
          </cell>
        </row>
        <row r="495">
          <cell r="F495">
            <v>2500000</v>
          </cell>
          <cell r="G495">
            <v>2000000</v>
          </cell>
        </row>
        <row r="502">
          <cell r="F502">
            <v>2639493.27</v>
          </cell>
          <cell r="G502">
            <v>2745073.01</v>
          </cell>
        </row>
        <row r="505">
          <cell r="F505">
            <v>2544862.66</v>
          </cell>
          <cell r="G505">
            <v>2546657.17</v>
          </cell>
        </row>
        <row r="507">
          <cell r="F507">
            <v>211840</v>
          </cell>
          <cell r="G507">
            <v>220313.60000000001</v>
          </cell>
        </row>
        <row r="509">
          <cell r="F509">
            <v>5000</v>
          </cell>
          <cell r="G509">
            <v>5000</v>
          </cell>
        </row>
        <row r="512">
          <cell r="F512">
            <v>180000</v>
          </cell>
          <cell r="G512">
            <v>180000</v>
          </cell>
        </row>
        <row r="518">
          <cell r="F518">
            <v>34612</v>
          </cell>
          <cell r="G518">
            <v>36000</v>
          </cell>
        </row>
        <row r="522">
          <cell r="F522">
            <v>108160</v>
          </cell>
          <cell r="G522">
            <v>112480</v>
          </cell>
        </row>
        <row r="531">
          <cell r="F531">
            <v>48688062.089999996</v>
          </cell>
          <cell r="G531">
            <v>46664655.299999997</v>
          </cell>
        </row>
        <row r="534">
          <cell r="F534">
            <v>95578740</v>
          </cell>
          <cell r="G534">
            <v>101331115</v>
          </cell>
        </row>
        <row r="538">
          <cell r="F538">
            <v>100000</v>
          </cell>
          <cell r="G538">
            <v>100000</v>
          </cell>
        </row>
        <row r="541">
          <cell r="F541">
            <v>158000</v>
          </cell>
          <cell r="G541">
            <v>158000</v>
          </cell>
        </row>
        <row r="544">
          <cell r="F544">
            <v>0</v>
          </cell>
          <cell r="G544">
            <v>0</v>
          </cell>
        </row>
        <row r="556">
          <cell r="F556">
            <v>476939.21</v>
          </cell>
        </row>
        <row r="567">
          <cell r="F567">
            <v>23400000</v>
          </cell>
          <cell r="G567">
            <v>23400000</v>
          </cell>
        </row>
        <row r="570">
          <cell r="F570">
            <v>99463771.150000006</v>
          </cell>
          <cell r="G570">
            <v>98732900.75</v>
          </cell>
        </row>
        <row r="573">
          <cell r="F573">
            <v>216905625</v>
          </cell>
          <cell r="G573">
            <v>230509052</v>
          </cell>
        </row>
        <row r="576">
          <cell r="F576">
            <v>14435550</v>
          </cell>
          <cell r="G576">
            <v>14681200</v>
          </cell>
        </row>
        <row r="580">
          <cell r="F580">
            <v>221200</v>
          </cell>
          <cell r="G580">
            <v>221200</v>
          </cell>
        </row>
        <row r="592">
          <cell r="F592">
            <v>2160800.11</v>
          </cell>
        </row>
        <row r="596">
          <cell r="F596">
            <v>7109400</v>
          </cell>
          <cell r="G596">
            <v>7109400</v>
          </cell>
        </row>
        <row r="600">
          <cell r="F600">
            <v>0</v>
          </cell>
          <cell r="G600">
            <v>0</v>
          </cell>
        </row>
        <row r="603">
          <cell r="F603">
            <v>2992959.54</v>
          </cell>
          <cell r="G603">
            <v>0</v>
          </cell>
        </row>
        <row r="607">
          <cell r="F607">
            <v>4081377.3</v>
          </cell>
          <cell r="G607">
            <v>4081377.3</v>
          </cell>
        </row>
        <row r="614">
          <cell r="F614">
            <v>24942762</v>
          </cell>
          <cell r="G614">
            <v>23440299.52</v>
          </cell>
        </row>
        <row r="618">
          <cell r="F618">
            <v>31600</v>
          </cell>
          <cell r="G618">
            <v>31600</v>
          </cell>
        </row>
        <row r="630">
          <cell r="F630">
            <v>0</v>
          </cell>
          <cell r="G630">
            <v>0</v>
          </cell>
        </row>
        <row r="637">
          <cell r="F637">
            <v>1736190</v>
          </cell>
          <cell r="G637">
            <v>1736190</v>
          </cell>
        </row>
        <row r="643">
          <cell r="F643">
            <v>70000</v>
          </cell>
        </row>
        <row r="644">
          <cell r="G644">
            <v>70000</v>
          </cell>
        </row>
        <row r="650">
          <cell r="F650">
            <v>0</v>
          </cell>
          <cell r="G650">
            <v>0</v>
          </cell>
        </row>
        <row r="656">
          <cell r="F656">
            <v>125000</v>
          </cell>
          <cell r="G656">
            <v>125000</v>
          </cell>
        </row>
        <row r="662">
          <cell r="F662">
            <v>5312427</v>
          </cell>
          <cell r="G662">
            <v>5232924</v>
          </cell>
        </row>
        <row r="664">
          <cell r="F664">
            <v>130000</v>
          </cell>
          <cell r="G664">
            <v>130000</v>
          </cell>
        </row>
        <row r="669">
          <cell r="F669">
            <v>12715139</v>
          </cell>
          <cell r="G669">
            <v>12030237.24</v>
          </cell>
        </row>
        <row r="671">
          <cell r="F671">
            <v>2141434</v>
          </cell>
          <cell r="G671">
            <v>2041434</v>
          </cell>
        </row>
        <row r="673">
          <cell r="F673">
            <v>37336</v>
          </cell>
          <cell r="G673">
            <v>36608</v>
          </cell>
        </row>
        <row r="676">
          <cell r="F676">
            <v>2356900</v>
          </cell>
          <cell r="G676">
            <v>2356900</v>
          </cell>
        </row>
        <row r="681">
          <cell r="F681">
            <v>1847300</v>
          </cell>
          <cell r="G681">
            <v>1847300</v>
          </cell>
        </row>
        <row r="688">
          <cell r="F688">
            <v>1310000</v>
          </cell>
          <cell r="G688">
            <v>1310000</v>
          </cell>
        </row>
        <row r="695">
          <cell r="F695">
            <v>3943108</v>
          </cell>
          <cell r="G695">
            <v>4099837</v>
          </cell>
        </row>
        <row r="716">
          <cell r="F716">
            <v>1439461</v>
          </cell>
          <cell r="G716">
            <v>1497040</v>
          </cell>
        </row>
        <row r="719">
          <cell r="F719">
            <v>213387</v>
          </cell>
          <cell r="G719">
            <v>221923</v>
          </cell>
        </row>
        <row r="721">
          <cell r="F721">
            <v>95160</v>
          </cell>
          <cell r="G721">
            <v>98970</v>
          </cell>
        </row>
        <row r="723">
          <cell r="F723">
            <v>500</v>
          </cell>
          <cell r="G723">
            <v>500</v>
          </cell>
        </row>
        <row r="728">
          <cell r="F728">
            <v>10400</v>
          </cell>
          <cell r="G728">
            <v>10816</v>
          </cell>
        </row>
        <row r="733">
          <cell r="F733">
            <v>9100</v>
          </cell>
          <cell r="G733">
            <v>9500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92"/>
  <sheetViews>
    <sheetView tabSelected="1" view="pageBreakPreview" topLeftCell="A603" zoomScaleNormal="100" zoomScaleSheetLayoutView="100" workbookViewId="0">
      <selection activeCell="E599" sqref="E599"/>
    </sheetView>
  </sheetViews>
  <sheetFormatPr defaultRowHeight="18.350000000000001" outlineLevelRow="6" x14ac:dyDescent="0.3"/>
  <cols>
    <col min="1" max="1" width="85.375" style="1" customWidth="1"/>
    <col min="2" max="2" width="6.875" style="2" customWidth="1"/>
    <col min="3" max="3" width="14.375" style="2" customWidth="1"/>
    <col min="4" max="4" width="6.375" style="2" customWidth="1"/>
    <col min="5" max="5" width="18.125" style="2" customWidth="1"/>
    <col min="6" max="6" width="18.125" style="43" customWidth="1"/>
    <col min="7" max="7" width="21" style="4" customWidth="1"/>
    <col min="8" max="8" width="19.375" style="4" customWidth="1"/>
    <col min="9" max="256" width="9" style="4"/>
    <col min="257" max="257" width="76.375" style="4" customWidth="1"/>
    <col min="258" max="258" width="7.625" style="4" customWidth="1"/>
    <col min="259" max="259" width="9.625" style="4" customWidth="1"/>
    <col min="260" max="260" width="7.625" style="4" customWidth="1"/>
    <col min="261" max="261" width="14.375" style="4" customWidth="1"/>
    <col min="262" max="512" width="9" style="4"/>
    <col min="513" max="513" width="76.375" style="4" customWidth="1"/>
    <col min="514" max="514" width="7.625" style="4" customWidth="1"/>
    <col min="515" max="515" width="9.625" style="4" customWidth="1"/>
    <col min="516" max="516" width="7.625" style="4" customWidth="1"/>
    <col min="517" max="517" width="14.375" style="4" customWidth="1"/>
    <col min="518" max="768" width="9" style="4"/>
    <col min="769" max="769" width="76.375" style="4" customWidth="1"/>
    <col min="770" max="770" width="7.625" style="4" customWidth="1"/>
    <col min="771" max="771" width="9.625" style="4" customWidth="1"/>
    <col min="772" max="772" width="7.625" style="4" customWidth="1"/>
    <col min="773" max="773" width="14.375" style="4" customWidth="1"/>
    <col min="774" max="1024" width="9" style="4"/>
    <col min="1025" max="1025" width="76.375" style="4" customWidth="1"/>
    <col min="1026" max="1026" width="7.625" style="4" customWidth="1"/>
    <col min="1027" max="1027" width="9.625" style="4" customWidth="1"/>
    <col min="1028" max="1028" width="7.625" style="4" customWidth="1"/>
    <col min="1029" max="1029" width="14.375" style="4" customWidth="1"/>
    <col min="1030" max="1280" width="9" style="4"/>
    <col min="1281" max="1281" width="76.375" style="4" customWidth="1"/>
    <col min="1282" max="1282" width="7.625" style="4" customWidth="1"/>
    <col min="1283" max="1283" width="9.625" style="4" customWidth="1"/>
    <col min="1284" max="1284" width="7.625" style="4" customWidth="1"/>
    <col min="1285" max="1285" width="14.375" style="4" customWidth="1"/>
    <col min="1286" max="1536" width="9" style="4"/>
    <col min="1537" max="1537" width="76.375" style="4" customWidth="1"/>
    <col min="1538" max="1538" width="7.625" style="4" customWidth="1"/>
    <col min="1539" max="1539" width="9.625" style="4" customWidth="1"/>
    <col min="1540" max="1540" width="7.625" style="4" customWidth="1"/>
    <col min="1541" max="1541" width="14.375" style="4" customWidth="1"/>
    <col min="1542" max="1792" width="9" style="4"/>
    <col min="1793" max="1793" width="76.375" style="4" customWidth="1"/>
    <col min="1794" max="1794" width="7.625" style="4" customWidth="1"/>
    <col min="1795" max="1795" width="9.625" style="4" customWidth="1"/>
    <col min="1796" max="1796" width="7.625" style="4" customWidth="1"/>
    <col min="1797" max="1797" width="14.375" style="4" customWidth="1"/>
    <col min="1798" max="2048" width="9" style="4"/>
    <col min="2049" max="2049" width="76.375" style="4" customWidth="1"/>
    <col min="2050" max="2050" width="7.625" style="4" customWidth="1"/>
    <col min="2051" max="2051" width="9.625" style="4" customWidth="1"/>
    <col min="2052" max="2052" width="7.625" style="4" customWidth="1"/>
    <col min="2053" max="2053" width="14.375" style="4" customWidth="1"/>
    <col min="2054" max="2304" width="9" style="4"/>
    <col min="2305" max="2305" width="76.375" style="4" customWidth="1"/>
    <col min="2306" max="2306" width="7.625" style="4" customWidth="1"/>
    <col min="2307" max="2307" width="9.625" style="4" customWidth="1"/>
    <col min="2308" max="2308" width="7.625" style="4" customWidth="1"/>
    <col min="2309" max="2309" width="14.375" style="4" customWidth="1"/>
    <col min="2310" max="2560" width="9" style="4"/>
    <col min="2561" max="2561" width="76.375" style="4" customWidth="1"/>
    <col min="2562" max="2562" width="7.625" style="4" customWidth="1"/>
    <col min="2563" max="2563" width="9.625" style="4" customWidth="1"/>
    <col min="2564" max="2564" width="7.625" style="4" customWidth="1"/>
    <col min="2565" max="2565" width="14.375" style="4" customWidth="1"/>
    <col min="2566" max="2816" width="9" style="4"/>
    <col min="2817" max="2817" width="76.375" style="4" customWidth="1"/>
    <col min="2818" max="2818" width="7.625" style="4" customWidth="1"/>
    <col min="2819" max="2819" width="9.625" style="4" customWidth="1"/>
    <col min="2820" max="2820" width="7.625" style="4" customWidth="1"/>
    <col min="2821" max="2821" width="14.375" style="4" customWidth="1"/>
    <col min="2822" max="3072" width="9" style="4"/>
    <col min="3073" max="3073" width="76.375" style="4" customWidth="1"/>
    <col min="3074" max="3074" width="7.625" style="4" customWidth="1"/>
    <col min="3075" max="3075" width="9.625" style="4" customWidth="1"/>
    <col min="3076" max="3076" width="7.625" style="4" customWidth="1"/>
    <col min="3077" max="3077" width="14.375" style="4" customWidth="1"/>
    <col min="3078" max="3328" width="9" style="4"/>
    <col min="3329" max="3329" width="76.375" style="4" customWidth="1"/>
    <col min="3330" max="3330" width="7.625" style="4" customWidth="1"/>
    <col min="3331" max="3331" width="9.625" style="4" customWidth="1"/>
    <col min="3332" max="3332" width="7.625" style="4" customWidth="1"/>
    <col min="3333" max="3333" width="14.375" style="4" customWidth="1"/>
    <col min="3334" max="3584" width="9" style="4"/>
    <col min="3585" max="3585" width="76.375" style="4" customWidth="1"/>
    <col min="3586" max="3586" width="7.625" style="4" customWidth="1"/>
    <col min="3587" max="3587" width="9.625" style="4" customWidth="1"/>
    <col min="3588" max="3588" width="7.625" style="4" customWidth="1"/>
    <col min="3589" max="3589" width="14.375" style="4" customWidth="1"/>
    <col min="3590" max="3840" width="9" style="4"/>
    <col min="3841" max="3841" width="76.375" style="4" customWidth="1"/>
    <col min="3842" max="3842" width="7.625" style="4" customWidth="1"/>
    <col min="3843" max="3843" width="9.625" style="4" customWidth="1"/>
    <col min="3844" max="3844" width="7.625" style="4" customWidth="1"/>
    <col min="3845" max="3845" width="14.375" style="4" customWidth="1"/>
    <col min="3846" max="4096" width="9" style="4"/>
    <col min="4097" max="4097" width="76.375" style="4" customWidth="1"/>
    <col min="4098" max="4098" width="7.625" style="4" customWidth="1"/>
    <col min="4099" max="4099" width="9.625" style="4" customWidth="1"/>
    <col min="4100" max="4100" width="7.625" style="4" customWidth="1"/>
    <col min="4101" max="4101" width="14.375" style="4" customWidth="1"/>
    <col min="4102" max="4352" width="9" style="4"/>
    <col min="4353" max="4353" width="76.375" style="4" customWidth="1"/>
    <col min="4354" max="4354" width="7.625" style="4" customWidth="1"/>
    <col min="4355" max="4355" width="9.625" style="4" customWidth="1"/>
    <col min="4356" max="4356" width="7.625" style="4" customWidth="1"/>
    <col min="4357" max="4357" width="14.375" style="4" customWidth="1"/>
    <col min="4358" max="4608" width="9" style="4"/>
    <col min="4609" max="4609" width="76.375" style="4" customWidth="1"/>
    <col min="4610" max="4610" width="7.625" style="4" customWidth="1"/>
    <col min="4611" max="4611" width="9.625" style="4" customWidth="1"/>
    <col min="4612" max="4612" width="7.625" style="4" customWidth="1"/>
    <col min="4613" max="4613" width="14.375" style="4" customWidth="1"/>
    <col min="4614" max="4864" width="9" style="4"/>
    <col min="4865" max="4865" width="76.375" style="4" customWidth="1"/>
    <col min="4866" max="4866" width="7.625" style="4" customWidth="1"/>
    <col min="4867" max="4867" width="9.625" style="4" customWidth="1"/>
    <col min="4868" max="4868" width="7.625" style="4" customWidth="1"/>
    <col min="4869" max="4869" width="14.375" style="4" customWidth="1"/>
    <col min="4870" max="5120" width="9" style="4"/>
    <col min="5121" max="5121" width="76.375" style="4" customWidth="1"/>
    <col min="5122" max="5122" width="7.625" style="4" customWidth="1"/>
    <col min="5123" max="5123" width="9.625" style="4" customWidth="1"/>
    <col min="5124" max="5124" width="7.625" style="4" customWidth="1"/>
    <col min="5125" max="5125" width="14.375" style="4" customWidth="1"/>
    <col min="5126" max="5376" width="9" style="4"/>
    <col min="5377" max="5377" width="76.375" style="4" customWidth="1"/>
    <col min="5378" max="5378" width="7.625" style="4" customWidth="1"/>
    <col min="5379" max="5379" width="9.625" style="4" customWidth="1"/>
    <col min="5380" max="5380" width="7.625" style="4" customWidth="1"/>
    <col min="5381" max="5381" width="14.375" style="4" customWidth="1"/>
    <col min="5382" max="5632" width="9" style="4"/>
    <col min="5633" max="5633" width="76.375" style="4" customWidth="1"/>
    <col min="5634" max="5634" width="7.625" style="4" customWidth="1"/>
    <col min="5635" max="5635" width="9.625" style="4" customWidth="1"/>
    <col min="5636" max="5636" width="7.625" style="4" customWidth="1"/>
    <col min="5637" max="5637" width="14.375" style="4" customWidth="1"/>
    <col min="5638" max="5888" width="9" style="4"/>
    <col min="5889" max="5889" width="76.375" style="4" customWidth="1"/>
    <col min="5890" max="5890" width="7.625" style="4" customWidth="1"/>
    <col min="5891" max="5891" width="9.625" style="4" customWidth="1"/>
    <col min="5892" max="5892" width="7.625" style="4" customWidth="1"/>
    <col min="5893" max="5893" width="14.375" style="4" customWidth="1"/>
    <col min="5894" max="6144" width="9" style="4"/>
    <col min="6145" max="6145" width="76.375" style="4" customWidth="1"/>
    <col min="6146" max="6146" width="7.625" style="4" customWidth="1"/>
    <col min="6147" max="6147" width="9.625" style="4" customWidth="1"/>
    <col min="6148" max="6148" width="7.625" style="4" customWidth="1"/>
    <col min="6149" max="6149" width="14.375" style="4" customWidth="1"/>
    <col min="6150" max="6400" width="9" style="4"/>
    <col min="6401" max="6401" width="76.375" style="4" customWidth="1"/>
    <col min="6402" max="6402" width="7.625" style="4" customWidth="1"/>
    <col min="6403" max="6403" width="9.625" style="4" customWidth="1"/>
    <col min="6404" max="6404" width="7.625" style="4" customWidth="1"/>
    <col min="6405" max="6405" width="14.375" style="4" customWidth="1"/>
    <col min="6406" max="6656" width="9" style="4"/>
    <col min="6657" max="6657" width="76.375" style="4" customWidth="1"/>
    <col min="6658" max="6658" width="7.625" style="4" customWidth="1"/>
    <col min="6659" max="6659" width="9.625" style="4" customWidth="1"/>
    <col min="6660" max="6660" width="7.625" style="4" customWidth="1"/>
    <col min="6661" max="6661" width="14.375" style="4" customWidth="1"/>
    <col min="6662" max="6912" width="9" style="4"/>
    <col min="6913" max="6913" width="76.375" style="4" customWidth="1"/>
    <col min="6914" max="6914" width="7.625" style="4" customWidth="1"/>
    <col min="6915" max="6915" width="9.625" style="4" customWidth="1"/>
    <col min="6916" max="6916" width="7.625" style="4" customWidth="1"/>
    <col min="6917" max="6917" width="14.375" style="4" customWidth="1"/>
    <col min="6918" max="7168" width="9" style="4"/>
    <col min="7169" max="7169" width="76.375" style="4" customWidth="1"/>
    <col min="7170" max="7170" width="7.625" style="4" customWidth="1"/>
    <col min="7171" max="7171" width="9.625" style="4" customWidth="1"/>
    <col min="7172" max="7172" width="7.625" style="4" customWidth="1"/>
    <col min="7173" max="7173" width="14.375" style="4" customWidth="1"/>
    <col min="7174" max="7424" width="9" style="4"/>
    <col min="7425" max="7425" width="76.375" style="4" customWidth="1"/>
    <col min="7426" max="7426" width="7.625" style="4" customWidth="1"/>
    <col min="7427" max="7427" width="9.625" style="4" customWidth="1"/>
    <col min="7428" max="7428" width="7.625" style="4" customWidth="1"/>
    <col min="7429" max="7429" width="14.375" style="4" customWidth="1"/>
    <col min="7430" max="7680" width="9" style="4"/>
    <col min="7681" max="7681" width="76.375" style="4" customWidth="1"/>
    <col min="7682" max="7682" width="7.625" style="4" customWidth="1"/>
    <col min="7683" max="7683" width="9.625" style="4" customWidth="1"/>
    <col min="7684" max="7684" width="7.625" style="4" customWidth="1"/>
    <col min="7685" max="7685" width="14.375" style="4" customWidth="1"/>
    <col min="7686" max="7936" width="9" style="4"/>
    <col min="7937" max="7937" width="76.375" style="4" customWidth="1"/>
    <col min="7938" max="7938" width="7.625" style="4" customWidth="1"/>
    <col min="7939" max="7939" width="9.625" style="4" customWidth="1"/>
    <col min="7940" max="7940" width="7.625" style="4" customWidth="1"/>
    <col min="7941" max="7941" width="14.375" style="4" customWidth="1"/>
    <col min="7942" max="8192" width="9" style="4"/>
    <col min="8193" max="8193" width="76.375" style="4" customWidth="1"/>
    <col min="8194" max="8194" width="7.625" style="4" customWidth="1"/>
    <col min="8195" max="8195" width="9.625" style="4" customWidth="1"/>
    <col min="8196" max="8196" width="7.625" style="4" customWidth="1"/>
    <col min="8197" max="8197" width="14.375" style="4" customWidth="1"/>
    <col min="8198" max="8448" width="9" style="4"/>
    <col min="8449" max="8449" width="76.375" style="4" customWidth="1"/>
    <col min="8450" max="8450" width="7.625" style="4" customWidth="1"/>
    <col min="8451" max="8451" width="9.625" style="4" customWidth="1"/>
    <col min="8452" max="8452" width="7.625" style="4" customWidth="1"/>
    <col min="8453" max="8453" width="14.375" style="4" customWidth="1"/>
    <col min="8454" max="8704" width="9" style="4"/>
    <col min="8705" max="8705" width="76.375" style="4" customWidth="1"/>
    <col min="8706" max="8706" width="7.625" style="4" customWidth="1"/>
    <col min="8707" max="8707" width="9.625" style="4" customWidth="1"/>
    <col min="8708" max="8708" width="7.625" style="4" customWidth="1"/>
    <col min="8709" max="8709" width="14.375" style="4" customWidth="1"/>
    <col min="8710" max="8960" width="9" style="4"/>
    <col min="8961" max="8961" width="76.375" style="4" customWidth="1"/>
    <col min="8962" max="8962" width="7.625" style="4" customWidth="1"/>
    <col min="8963" max="8963" width="9.625" style="4" customWidth="1"/>
    <col min="8964" max="8964" width="7.625" style="4" customWidth="1"/>
    <col min="8965" max="8965" width="14.375" style="4" customWidth="1"/>
    <col min="8966" max="9216" width="9" style="4"/>
    <col min="9217" max="9217" width="76.375" style="4" customWidth="1"/>
    <col min="9218" max="9218" width="7.625" style="4" customWidth="1"/>
    <col min="9219" max="9219" width="9.625" style="4" customWidth="1"/>
    <col min="9220" max="9220" width="7.625" style="4" customWidth="1"/>
    <col min="9221" max="9221" width="14.375" style="4" customWidth="1"/>
    <col min="9222" max="9472" width="9" style="4"/>
    <col min="9473" max="9473" width="76.375" style="4" customWidth="1"/>
    <col min="9474" max="9474" width="7.625" style="4" customWidth="1"/>
    <col min="9475" max="9475" width="9.625" style="4" customWidth="1"/>
    <col min="9476" max="9476" width="7.625" style="4" customWidth="1"/>
    <col min="9477" max="9477" width="14.375" style="4" customWidth="1"/>
    <col min="9478" max="9728" width="9" style="4"/>
    <col min="9729" max="9729" width="76.375" style="4" customWidth="1"/>
    <col min="9730" max="9730" width="7.625" style="4" customWidth="1"/>
    <col min="9731" max="9731" width="9.625" style="4" customWidth="1"/>
    <col min="9732" max="9732" width="7.625" style="4" customWidth="1"/>
    <col min="9733" max="9733" width="14.375" style="4" customWidth="1"/>
    <col min="9734" max="9984" width="9" style="4"/>
    <col min="9985" max="9985" width="76.375" style="4" customWidth="1"/>
    <col min="9986" max="9986" width="7.625" style="4" customWidth="1"/>
    <col min="9987" max="9987" width="9.625" style="4" customWidth="1"/>
    <col min="9988" max="9988" width="7.625" style="4" customWidth="1"/>
    <col min="9989" max="9989" width="14.375" style="4" customWidth="1"/>
    <col min="9990" max="10240" width="9" style="4"/>
    <col min="10241" max="10241" width="76.375" style="4" customWidth="1"/>
    <col min="10242" max="10242" width="7.625" style="4" customWidth="1"/>
    <col min="10243" max="10243" width="9.625" style="4" customWidth="1"/>
    <col min="10244" max="10244" width="7.625" style="4" customWidth="1"/>
    <col min="10245" max="10245" width="14.375" style="4" customWidth="1"/>
    <col min="10246" max="10496" width="9" style="4"/>
    <col min="10497" max="10497" width="76.375" style="4" customWidth="1"/>
    <col min="10498" max="10498" width="7.625" style="4" customWidth="1"/>
    <col min="10499" max="10499" width="9.625" style="4" customWidth="1"/>
    <col min="10500" max="10500" width="7.625" style="4" customWidth="1"/>
    <col min="10501" max="10501" width="14.375" style="4" customWidth="1"/>
    <col min="10502" max="10752" width="9" style="4"/>
    <col min="10753" max="10753" width="76.375" style="4" customWidth="1"/>
    <col min="10754" max="10754" width="7.625" style="4" customWidth="1"/>
    <col min="10755" max="10755" width="9.625" style="4" customWidth="1"/>
    <col min="10756" max="10756" width="7.625" style="4" customWidth="1"/>
    <col min="10757" max="10757" width="14.375" style="4" customWidth="1"/>
    <col min="10758" max="11008" width="9" style="4"/>
    <col min="11009" max="11009" width="76.375" style="4" customWidth="1"/>
    <col min="11010" max="11010" width="7.625" style="4" customWidth="1"/>
    <col min="11011" max="11011" width="9.625" style="4" customWidth="1"/>
    <col min="11012" max="11012" width="7.625" style="4" customWidth="1"/>
    <col min="11013" max="11013" width="14.375" style="4" customWidth="1"/>
    <col min="11014" max="11264" width="9" style="4"/>
    <col min="11265" max="11265" width="76.375" style="4" customWidth="1"/>
    <col min="11266" max="11266" width="7.625" style="4" customWidth="1"/>
    <col min="11267" max="11267" width="9.625" style="4" customWidth="1"/>
    <col min="11268" max="11268" width="7.625" style="4" customWidth="1"/>
    <col min="11269" max="11269" width="14.375" style="4" customWidth="1"/>
    <col min="11270" max="11520" width="9" style="4"/>
    <col min="11521" max="11521" width="76.375" style="4" customWidth="1"/>
    <col min="11522" max="11522" width="7.625" style="4" customWidth="1"/>
    <col min="11523" max="11523" width="9.625" style="4" customWidth="1"/>
    <col min="11524" max="11524" width="7.625" style="4" customWidth="1"/>
    <col min="11525" max="11525" width="14.375" style="4" customWidth="1"/>
    <col min="11526" max="11776" width="9" style="4"/>
    <col min="11777" max="11777" width="76.375" style="4" customWidth="1"/>
    <col min="11778" max="11778" width="7.625" style="4" customWidth="1"/>
    <col min="11779" max="11779" width="9.625" style="4" customWidth="1"/>
    <col min="11780" max="11780" width="7.625" style="4" customWidth="1"/>
    <col min="11781" max="11781" width="14.375" style="4" customWidth="1"/>
    <col min="11782" max="12032" width="9" style="4"/>
    <col min="12033" max="12033" width="76.375" style="4" customWidth="1"/>
    <col min="12034" max="12034" width="7.625" style="4" customWidth="1"/>
    <col min="12035" max="12035" width="9.625" style="4" customWidth="1"/>
    <col min="12036" max="12036" width="7.625" style="4" customWidth="1"/>
    <col min="12037" max="12037" width="14.375" style="4" customWidth="1"/>
    <col min="12038" max="12288" width="9" style="4"/>
    <col min="12289" max="12289" width="76.375" style="4" customWidth="1"/>
    <col min="12290" max="12290" width="7.625" style="4" customWidth="1"/>
    <col min="12291" max="12291" width="9.625" style="4" customWidth="1"/>
    <col min="12292" max="12292" width="7.625" style="4" customWidth="1"/>
    <col min="12293" max="12293" width="14.375" style="4" customWidth="1"/>
    <col min="12294" max="12544" width="9" style="4"/>
    <col min="12545" max="12545" width="76.375" style="4" customWidth="1"/>
    <col min="12546" max="12546" width="7.625" style="4" customWidth="1"/>
    <col min="12547" max="12547" width="9.625" style="4" customWidth="1"/>
    <col min="12548" max="12548" width="7.625" style="4" customWidth="1"/>
    <col min="12549" max="12549" width="14.375" style="4" customWidth="1"/>
    <col min="12550" max="12800" width="9" style="4"/>
    <col min="12801" max="12801" width="76.375" style="4" customWidth="1"/>
    <col min="12802" max="12802" width="7.625" style="4" customWidth="1"/>
    <col min="12803" max="12803" width="9.625" style="4" customWidth="1"/>
    <col min="12804" max="12804" width="7.625" style="4" customWidth="1"/>
    <col min="12805" max="12805" width="14.375" style="4" customWidth="1"/>
    <col min="12806" max="13056" width="9" style="4"/>
    <col min="13057" max="13057" width="76.375" style="4" customWidth="1"/>
    <col min="13058" max="13058" width="7.625" style="4" customWidth="1"/>
    <col min="13059" max="13059" width="9.625" style="4" customWidth="1"/>
    <col min="13060" max="13060" width="7.625" style="4" customWidth="1"/>
    <col min="13061" max="13061" width="14.375" style="4" customWidth="1"/>
    <col min="13062" max="13312" width="9" style="4"/>
    <col min="13313" max="13313" width="76.375" style="4" customWidth="1"/>
    <col min="13314" max="13314" width="7.625" style="4" customWidth="1"/>
    <col min="13315" max="13315" width="9.625" style="4" customWidth="1"/>
    <col min="13316" max="13316" width="7.625" style="4" customWidth="1"/>
    <col min="13317" max="13317" width="14.375" style="4" customWidth="1"/>
    <col min="13318" max="13568" width="9" style="4"/>
    <col min="13569" max="13569" width="76.375" style="4" customWidth="1"/>
    <col min="13570" max="13570" width="7.625" style="4" customWidth="1"/>
    <col min="13571" max="13571" width="9.625" style="4" customWidth="1"/>
    <col min="13572" max="13572" width="7.625" style="4" customWidth="1"/>
    <col min="13573" max="13573" width="14.375" style="4" customWidth="1"/>
    <col min="13574" max="13824" width="9" style="4"/>
    <col min="13825" max="13825" width="76.375" style="4" customWidth="1"/>
    <col min="13826" max="13826" width="7.625" style="4" customWidth="1"/>
    <col min="13827" max="13827" width="9.625" style="4" customWidth="1"/>
    <col min="13828" max="13828" width="7.625" style="4" customWidth="1"/>
    <col min="13829" max="13829" width="14.375" style="4" customWidth="1"/>
    <col min="13830" max="14080" width="9" style="4"/>
    <col min="14081" max="14081" width="76.375" style="4" customWidth="1"/>
    <col min="14082" max="14082" width="7.625" style="4" customWidth="1"/>
    <col min="14083" max="14083" width="9.625" style="4" customWidth="1"/>
    <col min="14084" max="14084" width="7.625" style="4" customWidth="1"/>
    <col min="14085" max="14085" width="14.375" style="4" customWidth="1"/>
    <col min="14086" max="14336" width="9" style="4"/>
    <col min="14337" max="14337" width="76.375" style="4" customWidth="1"/>
    <col min="14338" max="14338" width="7.625" style="4" customWidth="1"/>
    <col min="14339" max="14339" width="9.625" style="4" customWidth="1"/>
    <col min="14340" max="14340" width="7.625" style="4" customWidth="1"/>
    <col min="14341" max="14341" width="14.375" style="4" customWidth="1"/>
    <col min="14342" max="14592" width="9" style="4"/>
    <col min="14593" max="14593" width="76.375" style="4" customWidth="1"/>
    <col min="14594" max="14594" width="7.625" style="4" customWidth="1"/>
    <col min="14595" max="14595" width="9.625" style="4" customWidth="1"/>
    <col min="14596" max="14596" width="7.625" style="4" customWidth="1"/>
    <col min="14597" max="14597" width="14.375" style="4" customWidth="1"/>
    <col min="14598" max="14848" width="9" style="4"/>
    <col min="14849" max="14849" width="76.375" style="4" customWidth="1"/>
    <col min="14850" max="14850" width="7.625" style="4" customWidth="1"/>
    <col min="14851" max="14851" width="9.625" style="4" customWidth="1"/>
    <col min="14852" max="14852" width="7.625" style="4" customWidth="1"/>
    <col min="14853" max="14853" width="14.375" style="4" customWidth="1"/>
    <col min="14854" max="15104" width="9" style="4"/>
    <col min="15105" max="15105" width="76.375" style="4" customWidth="1"/>
    <col min="15106" max="15106" width="7.625" style="4" customWidth="1"/>
    <col min="15107" max="15107" width="9.625" style="4" customWidth="1"/>
    <col min="15108" max="15108" width="7.625" style="4" customWidth="1"/>
    <col min="15109" max="15109" width="14.375" style="4" customWidth="1"/>
    <col min="15110" max="15360" width="9" style="4"/>
    <col min="15361" max="15361" width="76.375" style="4" customWidth="1"/>
    <col min="15362" max="15362" width="7.625" style="4" customWidth="1"/>
    <col min="15363" max="15363" width="9.625" style="4" customWidth="1"/>
    <col min="15364" max="15364" width="7.625" style="4" customWidth="1"/>
    <col min="15365" max="15365" width="14.375" style="4" customWidth="1"/>
    <col min="15366" max="15616" width="9" style="4"/>
    <col min="15617" max="15617" width="76.375" style="4" customWidth="1"/>
    <col min="15618" max="15618" width="7.625" style="4" customWidth="1"/>
    <col min="15619" max="15619" width="9.625" style="4" customWidth="1"/>
    <col min="15620" max="15620" width="7.625" style="4" customWidth="1"/>
    <col min="15621" max="15621" width="14.375" style="4" customWidth="1"/>
    <col min="15622" max="15872" width="9" style="4"/>
    <col min="15873" max="15873" width="76.375" style="4" customWidth="1"/>
    <col min="15874" max="15874" width="7.625" style="4" customWidth="1"/>
    <col min="15875" max="15875" width="9.625" style="4" customWidth="1"/>
    <col min="15876" max="15876" width="7.625" style="4" customWidth="1"/>
    <col min="15877" max="15877" width="14.375" style="4" customWidth="1"/>
    <col min="15878" max="16128" width="9" style="4"/>
    <col min="16129" max="16129" width="76.375" style="4" customWidth="1"/>
    <col min="16130" max="16130" width="7.625" style="4" customWidth="1"/>
    <col min="16131" max="16131" width="9.625" style="4" customWidth="1"/>
    <col min="16132" max="16132" width="7.625" style="4" customWidth="1"/>
    <col min="16133" max="16133" width="14.375" style="4" customWidth="1"/>
    <col min="16134" max="16384" width="9" style="4"/>
  </cols>
  <sheetData>
    <row r="1" spans="1:8" x14ac:dyDescent="0.3">
      <c r="F1" s="3" t="s">
        <v>0</v>
      </c>
    </row>
    <row r="2" spans="1:8" x14ac:dyDescent="0.3">
      <c r="F2" s="3" t="s">
        <v>1</v>
      </c>
    </row>
    <row r="3" spans="1:8" x14ac:dyDescent="0.3">
      <c r="F3" s="3" t="s">
        <v>2</v>
      </c>
    </row>
    <row r="4" spans="1:8" x14ac:dyDescent="0.3">
      <c r="F4" s="3" t="s">
        <v>3</v>
      </c>
    </row>
    <row r="5" spans="1:8" x14ac:dyDescent="0.3">
      <c r="F5" s="3" t="s">
        <v>4</v>
      </c>
    </row>
    <row r="6" spans="1:8" x14ac:dyDescent="0.3">
      <c r="F6" s="3" t="s">
        <v>5</v>
      </c>
    </row>
    <row r="7" spans="1:8" x14ac:dyDescent="0.3">
      <c r="F7" s="3" t="s">
        <v>2</v>
      </c>
    </row>
    <row r="8" spans="1:8" x14ac:dyDescent="0.3">
      <c r="F8" s="3" t="s">
        <v>6</v>
      </c>
    </row>
    <row r="9" spans="1:8" x14ac:dyDescent="0.3">
      <c r="A9" s="44" t="s">
        <v>7</v>
      </c>
      <c r="B9" s="44"/>
      <c r="C9" s="44"/>
      <c r="D9" s="44"/>
      <c r="E9" s="44"/>
      <c r="F9" s="44"/>
    </row>
    <row r="10" spans="1:8" x14ac:dyDescent="0.3">
      <c r="A10" s="44" t="s">
        <v>8</v>
      </c>
      <c r="B10" s="44"/>
      <c r="C10" s="44"/>
      <c r="D10" s="44"/>
      <c r="E10" s="44"/>
      <c r="F10" s="44"/>
    </row>
    <row r="11" spans="1:8" ht="19.55" customHeight="1" x14ac:dyDescent="0.3">
      <c r="A11" s="44" t="s">
        <v>9</v>
      </c>
      <c r="B11" s="44"/>
      <c r="C11" s="44"/>
      <c r="D11" s="44"/>
      <c r="E11" s="44"/>
      <c r="F11" s="44"/>
    </row>
    <row r="12" spans="1:8" ht="19.55" customHeight="1" x14ac:dyDescent="0.3">
      <c r="A12" s="44" t="s">
        <v>10</v>
      </c>
      <c r="B12" s="44"/>
      <c r="C12" s="44"/>
      <c r="D12" s="44"/>
      <c r="E12" s="44"/>
      <c r="F12" s="44"/>
    </row>
    <row r="13" spans="1:8" x14ac:dyDescent="0.3">
      <c r="A13" s="44" t="s">
        <v>11</v>
      </c>
      <c r="B13" s="44"/>
      <c r="C13" s="44"/>
      <c r="D13" s="44"/>
      <c r="E13" s="44"/>
      <c r="F13" s="44"/>
    </row>
    <row r="14" spans="1:8" x14ac:dyDescent="0.3">
      <c r="A14" s="5"/>
      <c r="B14" s="6"/>
      <c r="C14" s="6"/>
      <c r="D14" s="6"/>
      <c r="F14" s="7" t="s">
        <v>12</v>
      </c>
    </row>
    <row r="15" spans="1:8" ht="36.700000000000003" x14ac:dyDescent="0.25">
      <c r="A15" s="8" t="s">
        <v>13</v>
      </c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18</v>
      </c>
      <c r="G15" s="9"/>
    </row>
    <row r="16" spans="1:8" s="14" customFormat="1" x14ac:dyDescent="0.25">
      <c r="A16" s="10" t="s">
        <v>19</v>
      </c>
      <c r="B16" s="11" t="s">
        <v>20</v>
      </c>
      <c r="C16" s="11" t="s">
        <v>21</v>
      </c>
      <c r="D16" s="11" t="s">
        <v>22</v>
      </c>
      <c r="E16" s="12">
        <f>E17+E22+E44+E37+E50+E65</f>
        <v>107258838.39</v>
      </c>
      <c r="F16" s="12">
        <f>F17+F22+F44+F37+F50+F65</f>
        <v>110492069.53</v>
      </c>
      <c r="G16" s="13">
        <f>[1]потребность!G688</f>
        <v>99324525.599999994</v>
      </c>
      <c r="H16" s="13">
        <f>'[2]прил 12'!G478</f>
        <v>72206241.75999999</v>
      </c>
    </row>
    <row r="17" spans="1:7" ht="38.25" customHeight="1" outlineLevel="1" x14ac:dyDescent="0.25">
      <c r="A17" s="15" t="s">
        <v>23</v>
      </c>
      <c r="B17" s="16" t="s">
        <v>24</v>
      </c>
      <c r="C17" s="16" t="s">
        <v>21</v>
      </c>
      <c r="D17" s="16" t="s">
        <v>22</v>
      </c>
      <c r="E17" s="17">
        <f t="shared" ref="E17:F20" si="0">E18</f>
        <v>2819261</v>
      </c>
      <c r="F17" s="17">
        <f t="shared" si="0"/>
        <v>2846110</v>
      </c>
      <c r="G17" s="9"/>
    </row>
    <row r="18" spans="1:7" outlineLevel="2" x14ac:dyDescent="0.25">
      <c r="A18" s="15" t="s">
        <v>25</v>
      </c>
      <c r="B18" s="16" t="s">
        <v>24</v>
      </c>
      <c r="C18" s="16" t="s">
        <v>26</v>
      </c>
      <c r="D18" s="16" t="s">
        <v>22</v>
      </c>
      <c r="E18" s="17">
        <f t="shared" si="0"/>
        <v>2819261</v>
      </c>
      <c r="F18" s="17">
        <f t="shared" si="0"/>
        <v>2846110</v>
      </c>
      <c r="G18" s="9"/>
    </row>
    <row r="19" spans="1:7" outlineLevel="4" x14ac:dyDescent="0.25">
      <c r="A19" s="15" t="s">
        <v>27</v>
      </c>
      <c r="B19" s="16" t="s">
        <v>24</v>
      </c>
      <c r="C19" s="16" t="s">
        <v>28</v>
      </c>
      <c r="D19" s="16" t="s">
        <v>22</v>
      </c>
      <c r="E19" s="17">
        <f t="shared" si="0"/>
        <v>2819261</v>
      </c>
      <c r="F19" s="17">
        <f t="shared" si="0"/>
        <v>2846110</v>
      </c>
      <c r="G19" s="9"/>
    </row>
    <row r="20" spans="1:7" ht="55.55" customHeight="1" outlineLevel="5" x14ac:dyDescent="0.25">
      <c r="A20" s="15" t="s">
        <v>29</v>
      </c>
      <c r="B20" s="16" t="s">
        <v>24</v>
      </c>
      <c r="C20" s="16" t="s">
        <v>28</v>
      </c>
      <c r="D20" s="16" t="s">
        <v>30</v>
      </c>
      <c r="E20" s="17">
        <f t="shared" si="0"/>
        <v>2819261</v>
      </c>
      <c r="F20" s="17">
        <f t="shared" si="0"/>
        <v>2846110</v>
      </c>
      <c r="G20" s="9"/>
    </row>
    <row r="21" spans="1:7" ht="19.55" customHeight="1" outlineLevel="6" x14ac:dyDescent="0.25">
      <c r="A21" s="15" t="s">
        <v>31</v>
      </c>
      <c r="B21" s="16" t="s">
        <v>24</v>
      </c>
      <c r="C21" s="16" t="s">
        <v>28</v>
      </c>
      <c r="D21" s="16" t="s">
        <v>32</v>
      </c>
      <c r="E21" s="17">
        <f>'[1]прил 12 (2)'!F42</f>
        <v>2819261</v>
      </c>
      <c r="F21" s="17">
        <f>'[1]прил 12 (2)'!G42</f>
        <v>2846110</v>
      </c>
      <c r="G21" s="9"/>
    </row>
    <row r="22" spans="1:7" ht="54.7" customHeight="1" outlineLevel="1" x14ac:dyDescent="0.25">
      <c r="A22" s="15" t="s">
        <v>33</v>
      </c>
      <c r="B22" s="16" t="s">
        <v>34</v>
      </c>
      <c r="C22" s="16" t="s">
        <v>21</v>
      </c>
      <c r="D22" s="16" t="s">
        <v>22</v>
      </c>
      <c r="E22" s="17">
        <f>E23</f>
        <v>5581195.9299999997</v>
      </c>
      <c r="F22" s="17">
        <f>F23</f>
        <v>5697043.7799999993</v>
      </c>
      <c r="G22" s="9"/>
    </row>
    <row r="23" spans="1:7" outlineLevel="3" x14ac:dyDescent="0.25">
      <c r="A23" s="15" t="s">
        <v>25</v>
      </c>
      <c r="B23" s="16" t="s">
        <v>34</v>
      </c>
      <c r="C23" s="16" t="s">
        <v>26</v>
      </c>
      <c r="D23" s="16" t="s">
        <v>22</v>
      </c>
      <c r="E23" s="17">
        <f>E24+E27+E34</f>
        <v>5581195.9299999997</v>
      </c>
      <c r="F23" s="17">
        <f>F24+F27+F34</f>
        <v>5697043.7799999993</v>
      </c>
      <c r="G23" s="9"/>
    </row>
    <row r="24" spans="1:7" ht="18.7" customHeight="1" outlineLevel="4" x14ac:dyDescent="0.25">
      <c r="A24" s="15" t="s">
        <v>35</v>
      </c>
      <c r="B24" s="16" t="s">
        <v>34</v>
      </c>
      <c r="C24" s="16" t="s">
        <v>36</v>
      </c>
      <c r="D24" s="16" t="s">
        <v>22</v>
      </c>
      <c r="E24" s="17">
        <f>E25</f>
        <v>2639493.27</v>
      </c>
      <c r="F24" s="17">
        <f>F25</f>
        <v>2745073.01</v>
      </c>
      <c r="G24" s="9"/>
    </row>
    <row r="25" spans="1:7" ht="56.25" customHeight="1" outlineLevel="5" x14ac:dyDescent="0.25">
      <c r="A25" s="15" t="s">
        <v>29</v>
      </c>
      <c r="B25" s="16" t="s">
        <v>34</v>
      </c>
      <c r="C25" s="16" t="s">
        <v>36</v>
      </c>
      <c r="D25" s="16" t="s">
        <v>30</v>
      </c>
      <c r="E25" s="17">
        <f>E26</f>
        <v>2639493.27</v>
      </c>
      <c r="F25" s="17">
        <f>F26</f>
        <v>2745073.01</v>
      </c>
      <c r="G25" s="9"/>
    </row>
    <row r="26" spans="1:7" ht="19.55" customHeight="1" outlineLevel="6" x14ac:dyDescent="0.25">
      <c r="A26" s="15" t="s">
        <v>31</v>
      </c>
      <c r="B26" s="16" t="s">
        <v>34</v>
      </c>
      <c r="C26" s="16" t="s">
        <v>36</v>
      </c>
      <c r="D26" s="16" t="s">
        <v>32</v>
      </c>
      <c r="E26" s="17">
        <f>'[1]прил 12 (2)'!F502</f>
        <v>2639493.27</v>
      </c>
      <c r="F26" s="17">
        <f>'[1]прил 12 (2)'!G502</f>
        <v>2745073.01</v>
      </c>
      <c r="G26" s="9"/>
    </row>
    <row r="27" spans="1:7" ht="39.75" customHeight="1" outlineLevel="4" x14ac:dyDescent="0.25">
      <c r="A27" s="15" t="s">
        <v>37</v>
      </c>
      <c r="B27" s="16" t="s">
        <v>34</v>
      </c>
      <c r="C27" s="16" t="s">
        <v>38</v>
      </c>
      <c r="D27" s="16" t="s">
        <v>22</v>
      </c>
      <c r="E27" s="17">
        <f>E28+E30+E32</f>
        <v>2761702.66</v>
      </c>
      <c r="F27" s="17">
        <f>F28+F30+F32</f>
        <v>2771970.77</v>
      </c>
      <c r="G27" s="9"/>
    </row>
    <row r="28" spans="1:7" ht="54.7" customHeight="1" outlineLevel="5" x14ac:dyDescent="0.25">
      <c r="A28" s="15" t="s">
        <v>29</v>
      </c>
      <c r="B28" s="16" t="s">
        <v>34</v>
      </c>
      <c r="C28" s="16" t="s">
        <v>38</v>
      </c>
      <c r="D28" s="16" t="s">
        <v>30</v>
      </c>
      <c r="E28" s="17">
        <f>E29</f>
        <v>2544862.66</v>
      </c>
      <c r="F28" s="17">
        <f>F29</f>
        <v>2546657.17</v>
      </c>
      <c r="G28" s="9"/>
    </row>
    <row r="29" spans="1:7" ht="17.5" customHeight="1" outlineLevel="6" x14ac:dyDescent="0.25">
      <c r="A29" s="15" t="s">
        <v>31</v>
      </c>
      <c r="B29" s="16" t="s">
        <v>34</v>
      </c>
      <c r="C29" s="16" t="s">
        <v>38</v>
      </c>
      <c r="D29" s="16" t="s">
        <v>32</v>
      </c>
      <c r="E29" s="17">
        <f>'[1]прил 12 (2)'!F505</f>
        <v>2544862.66</v>
      </c>
      <c r="F29" s="17">
        <f>'[1]прил 12 (2)'!G505</f>
        <v>2546657.17</v>
      </c>
      <c r="G29" s="9"/>
    </row>
    <row r="30" spans="1:7" ht="17.5" customHeight="1" outlineLevel="5" x14ac:dyDescent="0.25">
      <c r="A30" s="15" t="s">
        <v>39</v>
      </c>
      <c r="B30" s="16" t="s">
        <v>34</v>
      </c>
      <c r="C30" s="16" t="s">
        <v>38</v>
      </c>
      <c r="D30" s="16" t="s">
        <v>40</v>
      </c>
      <c r="E30" s="17">
        <f>E31</f>
        <v>211840</v>
      </c>
      <c r="F30" s="17">
        <f>F31</f>
        <v>220313.60000000001</v>
      </c>
      <c r="G30" s="9"/>
    </row>
    <row r="31" spans="1:7" ht="36.700000000000003" outlineLevel="6" x14ac:dyDescent="0.25">
      <c r="A31" s="15" t="s">
        <v>41</v>
      </c>
      <c r="B31" s="16" t="s">
        <v>34</v>
      </c>
      <c r="C31" s="16" t="s">
        <v>38</v>
      </c>
      <c r="D31" s="16" t="s">
        <v>42</v>
      </c>
      <c r="E31" s="17">
        <f>'[1]прил 12 (2)'!F507</f>
        <v>211840</v>
      </c>
      <c r="F31" s="17">
        <f>'[1]прил 12 (2)'!G507</f>
        <v>220313.60000000001</v>
      </c>
      <c r="G31" s="9"/>
    </row>
    <row r="32" spans="1:7" outlineLevel="5" x14ac:dyDescent="0.25">
      <c r="A32" s="15" t="s">
        <v>43</v>
      </c>
      <c r="B32" s="16" t="s">
        <v>34</v>
      </c>
      <c r="C32" s="16" t="s">
        <v>38</v>
      </c>
      <c r="D32" s="16" t="s">
        <v>44</v>
      </c>
      <c r="E32" s="17">
        <f>E33</f>
        <v>5000</v>
      </c>
      <c r="F32" s="17">
        <f>F33</f>
        <v>5000</v>
      </c>
      <c r="G32" s="9"/>
    </row>
    <row r="33" spans="1:7" outlineLevel="6" x14ac:dyDescent="0.25">
      <c r="A33" s="15" t="s">
        <v>45</v>
      </c>
      <c r="B33" s="16" t="s">
        <v>34</v>
      </c>
      <c r="C33" s="16" t="s">
        <v>38</v>
      </c>
      <c r="D33" s="16" t="s">
        <v>46</v>
      </c>
      <c r="E33" s="17">
        <f>'[1]прил 12 (2)'!F509</f>
        <v>5000</v>
      </c>
      <c r="F33" s="17">
        <f>'[1]прил 12 (2)'!G509</f>
        <v>5000</v>
      </c>
      <c r="G33" s="9"/>
    </row>
    <row r="34" spans="1:7" outlineLevel="4" x14ac:dyDescent="0.25">
      <c r="A34" s="15" t="s">
        <v>47</v>
      </c>
      <c r="B34" s="16" t="s">
        <v>34</v>
      </c>
      <c r="C34" s="16" t="s">
        <v>48</v>
      </c>
      <c r="D34" s="16" t="s">
        <v>22</v>
      </c>
      <c r="E34" s="17">
        <f>E35</f>
        <v>180000</v>
      </c>
      <c r="F34" s="17">
        <f>F35</f>
        <v>180000</v>
      </c>
      <c r="G34" s="9"/>
    </row>
    <row r="35" spans="1:7" ht="54.7" customHeight="1" outlineLevel="5" x14ac:dyDescent="0.25">
      <c r="A35" s="15" t="s">
        <v>29</v>
      </c>
      <c r="B35" s="16" t="s">
        <v>34</v>
      </c>
      <c r="C35" s="16" t="s">
        <v>48</v>
      </c>
      <c r="D35" s="16" t="s">
        <v>30</v>
      </c>
      <c r="E35" s="17">
        <f>E36</f>
        <v>180000</v>
      </c>
      <c r="F35" s="17">
        <f>F36</f>
        <v>180000</v>
      </c>
      <c r="G35" s="9"/>
    </row>
    <row r="36" spans="1:7" ht="17.5" customHeight="1" outlineLevel="6" x14ac:dyDescent="0.25">
      <c r="A36" s="15" t="s">
        <v>31</v>
      </c>
      <c r="B36" s="16" t="s">
        <v>34</v>
      </c>
      <c r="C36" s="16" t="s">
        <v>48</v>
      </c>
      <c r="D36" s="16" t="s">
        <v>32</v>
      </c>
      <c r="E36" s="17">
        <f>'[1]прил 12 (2)'!F512</f>
        <v>180000</v>
      </c>
      <c r="F36" s="17">
        <f>'[1]прил 12 (2)'!G512</f>
        <v>180000</v>
      </c>
      <c r="G36" s="9"/>
    </row>
    <row r="37" spans="1:7" ht="58.75" customHeight="1" outlineLevel="1" x14ac:dyDescent="0.25">
      <c r="A37" s="15" t="s">
        <v>49</v>
      </c>
      <c r="B37" s="16" t="s">
        <v>50</v>
      </c>
      <c r="C37" s="16" t="s">
        <v>21</v>
      </c>
      <c r="D37" s="16" t="s">
        <v>22</v>
      </c>
      <c r="E37" s="17">
        <f>E38</f>
        <v>13359299.08</v>
      </c>
      <c r="F37" s="17">
        <f>F38</f>
        <v>21717190</v>
      </c>
      <c r="G37" s="9"/>
    </row>
    <row r="38" spans="1:7" outlineLevel="3" x14ac:dyDescent="0.25">
      <c r="A38" s="15" t="s">
        <v>25</v>
      </c>
      <c r="B38" s="16" t="s">
        <v>50</v>
      </c>
      <c r="C38" s="16" t="s">
        <v>26</v>
      </c>
      <c r="D38" s="16" t="s">
        <v>22</v>
      </c>
      <c r="E38" s="17">
        <f>E39</f>
        <v>13359299.08</v>
      </c>
      <c r="F38" s="17">
        <f>F39</f>
        <v>21717190</v>
      </c>
      <c r="G38" s="9"/>
    </row>
    <row r="39" spans="1:7" ht="38.25" customHeight="1" outlineLevel="4" x14ac:dyDescent="0.25">
      <c r="A39" s="15" t="s">
        <v>37</v>
      </c>
      <c r="B39" s="16" t="s">
        <v>50</v>
      </c>
      <c r="C39" s="16" t="s">
        <v>38</v>
      </c>
      <c r="D39" s="16" t="s">
        <v>22</v>
      </c>
      <c r="E39" s="17">
        <f>E40+E42</f>
        <v>13359299.08</v>
      </c>
      <c r="F39" s="17">
        <f>F40+F42</f>
        <v>21717190</v>
      </c>
      <c r="G39" s="9"/>
    </row>
    <row r="40" spans="1:7" ht="54.7" customHeight="1" outlineLevel="5" x14ac:dyDescent="0.25">
      <c r="A40" s="15" t="s">
        <v>29</v>
      </c>
      <c r="B40" s="16" t="s">
        <v>50</v>
      </c>
      <c r="C40" s="16" t="s">
        <v>38</v>
      </c>
      <c r="D40" s="16" t="s">
        <v>30</v>
      </c>
      <c r="E40" s="17">
        <f>E41</f>
        <v>13257299.08</v>
      </c>
      <c r="F40" s="17">
        <f>F41</f>
        <v>21615190</v>
      </c>
      <c r="G40" s="9"/>
    </row>
    <row r="41" spans="1:7" ht="17.5" customHeight="1" outlineLevel="6" x14ac:dyDescent="0.25">
      <c r="A41" s="15" t="s">
        <v>31</v>
      </c>
      <c r="B41" s="16" t="s">
        <v>50</v>
      </c>
      <c r="C41" s="16" t="s">
        <v>38</v>
      </c>
      <c r="D41" s="16" t="s">
        <v>32</v>
      </c>
      <c r="E41" s="17">
        <f>'[1]прил 12 (2)'!F47</f>
        <v>13257299.08</v>
      </c>
      <c r="F41" s="17">
        <f>'[1]прил 12 (2)'!G47</f>
        <v>21615190</v>
      </c>
      <c r="G41" s="9"/>
    </row>
    <row r="42" spans="1:7" ht="17.5" customHeight="1" outlineLevel="5" x14ac:dyDescent="0.25">
      <c r="A42" s="15" t="s">
        <v>39</v>
      </c>
      <c r="B42" s="16" t="s">
        <v>50</v>
      </c>
      <c r="C42" s="16" t="s">
        <v>38</v>
      </c>
      <c r="D42" s="16" t="s">
        <v>40</v>
      </c>
      <c r="E42" s="17">
        <f>E43</f>
        <v>102000</v>
      </c>
      <c r="F42" s="17">
        <f>F43</f>
        <v>102000</v>
      </c>
      <c r="G42" s="9"/>
    </row>
    <row r="43" spans="1:7" ht="36.700000000000003" outlineLevel="6" x14ac:dyDescent="0.25">
      <c r="A43" s="15" t="s">
        <v>41</v>
      </c>
      <c r="B43" s="16" t="s">
        <v>50</v>
      </c>
      <c r="C43" s="16" t="s">
        <v>38</v>
      </c>
      <c r="D43" s="16" t="s">
        <v>42</v>
      </c>
      <c r="E43" s="17">
        <f>'[1]прил 12 (2)'!F49</f>
        <v>102000</v>
      </c>
      <c r="F43" s="17">
        <f>'[1]прил 12 (2)'!G49</f>
        <v>102000</v>
      </c>
      <c r="G43" s="9"/>
    </row>
    <row r="44" spans="1:7" outlineLevel="6" x14ac:dyDescent="0.25">
      <c r="A44" s="15" t="s">
        <v>51</v>
      </c>
      <c r="B44" s="16" t="s">
        <v>52</v>
      </c>
      <c r="C44" s="16" t="s">
        <v>21</v>
      </c>
      <c r="D44" s="16" t="s">
        <v>22</v>
      </c>
      <c r="E44" s="17">
        <f t="shared" ref="E44:F48" si="1">E45</f>
        <v>4237</v>
      </c>
      <c r="F44" s="17">
        <f t="shared" si="1"/>
        <v>3775</v>
      </c>
      <c r="G44" s="9"/>
    </row>
    <row r="45" spans="1:7" ht="18" customHeight="1" outlineLevel="6" x14ac:dyDescent="0.25">
      <c r="A45" s="15" t="s">
        <v>53</v>
      </c>
      <c r="B45" s="16" t="s">
        <v>52</v>
      </c>
      <c r="C45" s="16" t="s">
        <v>26</v>
      </c>
      <c r="D45" s="16" t="s">
        <v>22</v>
      </c>
      <c r="E45" s="17">
        <f t="shared" si="1"/>
        <v>4237</v>
      </c>
      <c r="F45" s="17">
        <f t="shared" si="1"/>
        <v>3775</v>
      </c>
      <c r="G45" s="9"/>
    </row>
    <row r="46" spans="1:7" outlineLevel="6" x14ac:dyDescent="0.25">
      <c r="A46" s="15" t="s">
        <v>54</v>
      </c>
      <c r="B46" s="16" t="s">
        <v>52</v>
      </c>
      <c r="C46" s="16" t="s">
        <v>55</v>
      </c>
      <c r="D46" s="16" t="s">
        <v>22</v>
      </c>
      <c r="E46" s="17">
        <f t="shared" si="1"/>
        <v>4237</v>
      </c>
      <c r="F46" s="17">
        <f t="shared" si="1"/>
        <v>3775</v>
      </c>
      <c r="G46" s="9"/>
    </row>
    <row r="47" spans="1:7" ht="73.55" customHeight="1" outlineLevel="6" x14ac:dyDescent="0.25">
      <c r="A47" s="15" t="s">
        <v>56</v>
      </c>
      <c r="B47" s="16" t="s">
        <v>52</v>
      </c>
      <c r="C47" s="16" t="s">
        <v>57</v>
      </c>
      <c r="D47" s="16" t="s">
        <v>22</v>
      </c>
      <c r="E47" s="17">
        <f t="shared" si="1"/>
        <v>4237</v>
      </c>
      <c r="F47" s="17">
        <f t="shared" si="1"/>
        <v>3775</v>
      </c>
      <c r="G47" s="9"/>
    </row>
    <row r="48" spans="1:7" ht="18" customHeight="1" outlineLevel="6" x14ac:dyDescent="0.25">
      <c r="A48" s="15" t="s">
        <v>39</v>
      </c>
      <c r="B48" s="16" t="s">
        <v>52</v>
      </c>
      <c r="C48" s="16" t="s">
        <v>57</v>
      </c>
      <c r="D48" s="16" t="s">
        <v>40</v>
      </c>
      <c r="E48" s="17">
        <f t="shared" si="1"/>
        <v>4237</v>
      </c>
      <c r="F48" s="17">
        <f t="shared" si="1"/>
        <v>3775</v>
      </c>
      <c r="G48" s="9"/>
    </row>
    <row r="49" spans="1:7" ht="36.700000000000003" outlineLevel="6" x14ac:dyDescent="0.25">
      <c r="A49" s="15" t="s">
        <v>41</v>
      </c>
      <c r="B49" s="16" t="s">
        <v>52</v>
      </c>
      <c r="C49" s="16" t="s">
        <v>57</v>
      </c>
      <c r="D49" s="16" t="s">
        <v>42</v>
      </c>
      <c r="E49" s="17">
        <f>'[1]прил 12 (2)'!F55</f>
        <v>4237</v>
      </c>
      <c r="F49" s="17">
        <f>'[1]прил 12 (2)'!G55</f>
        <v>3775</v>
      </c>
      <c r="G49" s="9"/>
    </row>
    <row r="50" spans="1:7" ht="39.25" customHeight="1" outlineLevel="1" x14ac:dyDescent="0.25">
      <c r="A50" s="15" t="s">
        <v>58</v>
      </c>
      <c r="B50" s="16" t="s">
        <v>59</v>
      </c>
      <c r="C50" s="16" t="s">
        <v>21</v>
      </c>
      <c r="D50" s="16" t="s">
        <v>22</v>
      </c>
      <c r="E50" s="17">
        <f>E51</f>
        <v>10513361.379999999</v>
      </c>
      <c r="F50" s="17">
        <f>F51</f>
        <v>10707857.75</v>
      </c>
      <c r="G50" s="9"/>
    </row>
    <row r="51" spans="1:7" outlineLevel="3" x14ac:dyDescent="0.25">
      <c r="A51" s="15" t="s">
        <v>25</v>
      </c>
      <c r="B51" s="16" t="s">
        <v>59</v>
      </c>
      <c r="C51" s="16" t="s">
        <v>26</v>
      </c>
      <c r="D51" s="16" t="s">
        <v>22</v>
      </c>
      <c r="E51" s="17">
        <f>E52+E59+E62</f>
        <v>10513361.379999999</v>
      </c>
      <c r="F51" s="17">
        <f>F52+F59+F62</f>
        <v>10707857.75</v>
      </c>
      <c r="G51" s="9"/>
    </row>
    <row r="52" spans="1:7" ht="39.25" customHeight="1" outlineLevel="4" x14ac:dyDescent="0.25">
      <c r="A52" s="15" t="s">
        <v>37</v>
      </c>
      <c r="B52" s="16" t="s">
        <v>59</v>
      </c>
      <c r="C52" s="16" t="s">
        <v>38</v>
      </c>
      <c r="D52" s="16" t="s">
        <v>22</v>
      </c>
      <c r="E52" s="17">
        <f>E53+E55+E57</f>
        <v>8207705.3799999999</v>
      </c>
      <c r="F52" s="17">
        <f>F53+F55+F57</f>
        <v>8335957.75</v>
      </c>
      <c r="G52" s="9"/>
    </row>
    <row r="53" spans="1:7" ht="55.55" customHeight="1" outlineLevel="5" x14ac:dyDescent="0.25">
      <c r="A53" s="15" t="s">
        <v>29</v>
      </c>
      <c r="B53" s="16" t="s">
        <v>59</v>
      </c>
      <c r="C53" s="16" t="s">
        <v>38</v>
      </c>
      <c r="D53" s="16" t="s">
        <v>30</v>
      </c>
      <c r="E53" s="17">
        <f>E54</f>
        <v>7816971.3799999999</v>
      </c>
      <c r="F53" s="17">
        <f>F54</f>
        <v>7929650.75</v>
      </c>
      <c r="G53" s="9"/>
    </row>
    <row r="54" spans="1:7" ht="18" customHeight="1" outlineLevel="6" x14ac:dyDescent="0.25">
      <c r="A54" s="15" t="s">
        <v>31</v>
      </c>
      <c r="B54" s="16" t="s">
        <v>59</v>
      </c>
      <c r="C54" s="16" t="s">
        <v>38</v>
      </c>
      <c r="D54" s="16" t="s">
        <v>32</v>
      </c>
      <c r="E54" s="17">
        <f>'[1]прил 12 (2)'!F20+'[1]прил 12 (2)'!F719</f>
        <v>7816971.3799999999</v>
      </c>
      <c r="F54" s="17">
        <f>'[1]прил 12 (2)'!G20+'[1]прил 12 (2)'!G719</f>
        <v>7929650.75</v>
      </c>
      <c r="G54" s="9"/>
    </row>
    <row r="55" spans="1:7" ht="18" customHeight="1" outlineLevel="5" x14ac:dyDescent="0.25">
      <c r="A55" s="15" t="s">
        <v>39</v>
      </c>
      <c r="B55" s="16" t="s">
        <v>59</v>
      </c>
      <c r="C55" s="16" t="s">
        <v>38</v>
      </c>
      <c r="D55" s="16" t="s">
        <v>40</v>
      </c>
      <c r="E55" s="17">
        <f>E56</f>
        <v>389234</v>
      </c>
      <c r="F55" s="17">
        <f>F56</f>
        <v>404807</v>
      </c>
      <c r="G55" s="9"/>
    </row>
    <row r="56" spans="1:7" ht="39.75" customHeight="1" outlineLevel="6" x14ac:dyDescent="0.25">
      <c r="A56" s="15" t="s">
        <v>41</v>
      </c>
      <c r="B56" s="16" t="s">
        <v>59</v>
      </c>
      <c r="C56" s="16" t="s">
        <v>38</v>
      </c>
      <c r="D56" s="16" t="s">
        <v>42</v>
      </c>
      <c r="E56" s="17">
        <f>'[1]прил 12 (2)'!F22+'[1]прил 12 (2)'!F721</f>
        <v>389234</v>
      </c>
      <c r="F56" s="17">
        <f>'[1]прил 12 (2)'!G22+'[1]прил 12 (2)'!G721</f>
        <v>404807</v>
      </c>
      <c r="G56" s="9"/>
    </row>
    <row r="57" spans="1:7" outlineLevel="5" x14ac:dyDescent="0.25">
      <c r="A57" s="15" t="s">
        <v>43</v>
      </c>
      <c r="B57" s="16" t="s">
        <v>59</v>
      </c>
      <c r="C57" s="16" t="s">
        <v>38</v>
      </c>
      <c r="D57" s="16" t="s">
        <v>44</v>
      </c>
      <c r="E57" s="17">
        <f>E58</f>
        <v>1500</v>
      </c>
      <c r="F57" s="17">
        <f>F58</f>
        <v>1500</v>
      </c>
      <c r="G57" s="9"/>
    </row>
    <row r="58" spans="1:7" outlineLevel="6" x14ac:dyDescent="0.25">
      <c r="A58" s="15" t="s">
        <v>45</v>
      </c>
      <c r="B58" s="16" t="s">
        <v>59</v>
      </c>
      <c r="C58" s="16" t="s">
        <v>38</v>
      </c>
      <c r="D58" s="16" t="s">
        <v>46</v>
      </c>
      <c r="E58" s="17">
        <f>'[1]прил 12 (2)'!F24+'[1]прил 12 (2)'!F723</f>
        <v>1500</v>
      </c>
      <c r="F58" s="17">
        <f>'[1]прил 12 (2)'!G24+'[1]прил 12 (2)'!G723</f>
        <v>1500</v>
      </c>
      <c r="G58" s="9"/>
    </row>
    <row r="59" spans="1:7" outlineLevel="4" x14ac:dyDescent="0.25">
      <c r="A59" s="15" t="s">
        <v>60</v>
      </c>
      <c r="B59" s="16" t="s">
        <v>59</v>
      </c>
      <c r="C59" s="16" t="s">
        <v>61</v>
      </c>
      <c r="D59" s="16" t="s">
        <v>22</v>
      </c>
      <c r="E59" s="17">
        <f>E60</f>
        <v>1439461</v>
      </c>
      <c r="F59" s="17">
        <f>F60</f>
        <v>1497040</v>
      </c>
      <c r="G59" s="9"/>
    </row>
    <row r="60" spans="1:7" ht="56.25" customHeight="1" outlineLevel="5" x14ac:dyDescent="0.25">
      <c r="A60" s="15" t="s">
        <v>29</v>
      </c>
      <c r="B60" s="16" t="s">
        <v>59</v>
      </c>
      <c r="C60" s="16" t="s">
        <v>61</v>
      </c>
      <c r="D60" s="16" t="s">
        <v>30</v>
      </c>
      <c r="E60" s="17">
        <f>E61</f>
        <v>1439461</v>
      </c>
      <c r="F60" s="17">
        <f>F61</f>
        <v>1497040</v>
      </c>
      <c r="G60" s="9"/>
    </row>
    <row r="61" spans="1:7" ht="17.5" customHeight="1" outlineLevel="6" x14ac:dyDescent="0.25">
      <c r="A61" s="15" t="s">
        <v>31</v>
      </c>
      <c r="B61" s="16" t="s">
        <v>59</v>
      </c>
      <c r="C61" s="16" t="s">
        <v>61</v>
      </c>
      <c r="D61" s="16" t="s">
        <v>32</v>
      </c>
      <c r="E61" s="17">
        <f>'[1]прил 12 (2)'!F716</f>
        <v>1439461</v>
      </c>
      <c r="F61" s="17">
        <f>'[1]прил 12 (2)'!G716</f>
        <v>1497040</v>
      </c>
      <c r="G61" s="9"/>
    </row>
    <row r="62" spans="1:7" ht="17.5" customHeight="1" outlineLevel="4" x14ac:dyDescent="0.25">
      <c r="A62" s="15" t="s">
        <v>62</v>
      </c>
      <c r="B62" s="16" t="s">
        <v>59</v>
      </c>
      <c r="C62" s="16" t="s">
        <v>63</v>
      </c>
      <c r="D62" s="16" t="s">
        <v>22</v>
      </c>
      <c r="E62" s="17">
        <f>E63</f>
        <v>866195</v>
      </c>
      <c r="F62" s="17">
        <f>F63</f>
        <v>874860</v>
      </c>
      <c r="G62" s="9"/>
    </row>
    <row r="63" spans="1:7" ht="55.55" customHeight="1" outlineLevel="5" x14ac:dyDescent="0.25">
      <c r="A63" s="15" t="s">
        <v>29</v>
      </c>
      <c r="B63" s="16" t="s">
        <v>59</v>
      </c>
      <c r="C63" s="16" t="s">
        <v>63</v>
      </c>
      <c r="D63" s="16" t="s">
        <v>30</v>
      </c>
      <c r="E63" s="17">
        <f>E64</f>
        <v>866195</v>
      </c>
      <c r="F63" s="17">
        <f>F64</f>
        <v>874860</v>
      </c>
      <c r="G63" s="9"/>
    </row>
    <row r="64" spans="1:7" ht="17.5" customHeight="1" outlineLevel="6" x14ac:dyDescent="0.25">
      <c r="A64" s="15" t="s">
        <v>31</v>
      </c>
      <c r="B64" s="16" t="s">
        <v>59</v>
      </c>
      <c r="C64" s="16" t="s">
        <v>63</v>
      </c>
      <c r="D64" s="16" t="s">
        <v>32</v>
      </c>
      <c r="E64" s="17">
        <f>'[1]прил 12 (2)'!F60</f>
        <v>866195</v>
      </c>
      <c r="F64" s="17">
        <f>'[1]прил 12 (2)'!G60</f>
        <v>874860</v>
      </c>
      <c r="G64" s="9"/>
    </row>
    <row r="65" spans="1:7" outlineLevel="6" x14ac:dyDescent="0.25">
      <c r="A65" s="15" t="s">
        <v>64</v>
      </c>
      <c r="B65" s="16" t="s">
        <v>65</v>
      </c>
      <c r="C65" s="16" t="s">
        <v>21</v>
      </c>
      <c r="D65" s="16" t="s">
        <v>22</v>
      </c>
      <c r="E65" s="17">
        <f>E66+E91+E96+E104+E116+E111</f>
        <v>74981484</v>
      </c>
      <c r="F65" s="17">
        <f>F66+F91+F96+F104+F116+F111</f>
        <v>69520093</v>
      </c>
      <c r="G65" s="9"/>
    </row>
    <row r="66" spans="1:7" ht="38.25" customHeight="1" outlineLevel="4" x14ac:dyDescent="0.25">
      <c r="A66" s="10" t="s">
        <v>66</v>
      </c>
      <c r="B66" s="11" t="s">
        <v>65</v>
      </c>
      <c r="C66" s="11" t="s">
        <v>67</v>
      </c>
      <c r="D66" s="11" t="s">
        <v>22</v>
      </c>
      <c r="E66" s="17">
        <f>E67+E74+E82</f>
        <v>25116707</v>
      </c>
      <c r="F66" s="17">
        <f>F67+F74+F82</f>
        <v>21501531</v>
      </c>
      <c r="G66" s="9"/>
    </row>
    <row r="67" spans="1:7" ht="39.75" customHeight="1" outlineLevel="5" x14ac:dyDescent="0.25">
      <c r="A67" s="15" t="s">
        <v>68</v>
      </c>
      <c r="B67" s="16" t="s">
        <v>65</v>
      </c>
      <c r="C67" s="16" t="s">
        <v>69</v>
      </c>
      <c r="D67" s="16" t="s">
        <v>22</v>
      </c>
      <c r="E67" s="17">
        <f>E68+E71</f>
        <v>953397</v>
      </c>
      <c r="F67" s="17">
        <f>F68+F71</f>
        <v>857721</v>
      </c>
      <c r="G67" s="9"/>
    </row>
    <row r="68" spans="1:7" outlineLevel="6" x14ac:dyDescent="0.25">
      <c r="A68" s="15" t="s">
        <v>70</v>
      </c>
      <c r="B68" s="16" t="s">
        <v>65</v>
      </c>
      <c r="C68" s="16" t="s">
        <v>71</v>
      </c>
      <c r="D68" s="16" t="s">
        <v>22</v>
      </c>
      <c r="E68" s="17">
        <f>E69</f>
        <v>853397</v>
      </c>
      <c r="F68" s="17">
        <f>F69</f>
        <v>757721</v>
      </c>
      <c r="G68" s="9"/>
    </row>
    <row r="69" spans="1:7" ht="18" customHeight="1" outlineLevel="4" x14ac:dyDescent="0.25">
      <c r="A69" s="15" t="s">
        <v>39</v>
      </c>
      <c r="B69" s="16" t="s">
        <v>65</v>
      </c>
      <c r="C69" s="16" t="s">
        <v>71</v>
      </c>
      <c r="D69" s="16" t="s">
        <v>40</v>
      </c>
      <c r="E69" s="17">
        <f>E70</f>
        <v>853397</v>
      </c>
      <c r="F69" s="17">
        <f>F70</f>
        <v>757721</v>
      </c>
      <c r="G69" s="9"/>
    </row>
    <row r="70" spans="1:7" ht="36.700000000000003" outlineLevel="5" x14ac:dyDescent="0.25">
      <c r="A70" s="15" t="s">
        <v>41</v>
      </c>
      <c r="B70" s="16" t="s">
        <v>65</v>
      </c>
      <c r="C70" s="16" t="s">
        <v>71</v>
      </c>
      <c r="D70" s="16" t="s">
        <v>42</v>
      </c>
      <c r="E70" s="17">
        <f>'[1]прил 12 (2)'!F30+'[1]прил 12 (2)'!F71+'[1]прил 12 (2)'!F518+'[1]прил 12 (2)'!F728</f>
        <v>853397</v>
      </c>
      <c r="F70" s="17">
        <f>'[1]прил 12 (2)'!G30+'[1]прил 12 (2)'!G71+'[1]прил 12 (2)'!G518+'[1]прил 12 (2)'!G728</f>
        <v>757721</v>
      </c>
      <c r="G70" s="9"/>
    </row>
    <row r="71" spans="1:7" outlineLevel="6" x14ac:dyDescent="0.25">
      <c r="A71" s="15" t="s">
        <v>72</v>
      </c>
      <c r="B71" s="16" t="s">
        <v>65</v>
      </c>
      <c r="C71" s="16" t="s">
        <v>73</v>
      </c>
      <c r="D71" s="16" t="s">
        <v>22</v>
      </c>
      <c r="E71" s="17">
        <f>E72</f>
        <v>100000</v>
      </c>
      <c r="F71" s="17">
        <f>F72</f>
        <v>100000</v>
      </c>
      <c r="G71" s="9"/>
    </row>
    <row r="72" spans="1:7" ht="18" customHeight="1" outlineLevel="5" x14ac:dyDescent="0.25">
      <c r="A72" s="15" t="s">
        <v>39</v>
      </c>
      <c r="B72" s="16" t="s">
        <v>65</v>
      </c>
      <c r="C72" s="16" t="s">
        <v>73</v>
      </c>
      <c r="D72" s="16" t="s">
        <v>40</v>
      </c>
      <c r="E72" s="17">
        <f>E73</f>
        <v>100000</v>
      </c>
      <c r="F72" s="17">
        <f>F73</f>
        <v>100000</v>
      </c>
      <c r="G72" s="9"/>
    </row>
    <row r="73" spans="1:7" ht="36.700000000000003" outlineLevel="6" x14ac:dyDescent="0.25">
      <c r="A73" s="15" t="s">
        <v>41</v>
      </c>
      <c r="B73" s="16" t="s">
        <v>65</v>
      </c>
      <c r="C73" s="16" t="s">
        <v>73</v>
      </c>
      <c r="D73" s="16" t="s">
        <v>42</v>
      </c>
      <c r="E73" s="17">
        <f>'[1]прил 12 (2)'!F74</f>
        <v>100000</v>
      </c>
      <c r="F73" s="17">
        <f>'[1]прил 12 (2)'!G74</f>
        <v>100000</v>
      </c>
      <c r="G73" s="9"/>
    </row>
    <row r="74" spans="1:7" ht="36.700000000000003" outlineLevel="4" x14ac:dyDescent="0.25">
      <c r="A74" s="15" t="s">
        <v>74</v>
      </c>
      <c r="B74" s="16" t="s">
        <v>65</v>
      </c>
      <c r="C74" s="16" t="s">
        <v>75</v>
      </c>
      <c r="D74" s="16" t="s">
        <v>22</v>
      </c>
      <c r="E74" s="17">
        <f>E75</f>
        <v>22712210</v>
      </c>
      <c r="F74" s="17">
        <f>F75</f>
        <v>19492710</v>
      </c>
      <c r="G74" s="9"/>
    </row>
    <row r="75" spans="1:7" ht="39.25" customHeight="1" outlineLevel="5" x14ac:dyDescent="0.25">
      <c r="A75" s="15" t="s">
        <v>76</v>
      </c>
      <c r="B75" s="16" t="s">
        <v>65</v>
      </c>
      <c r="C75" s="16" t="s">
        <v>77</v>
      </c>
      <c r="D75" s="16" t="s">
        <v>22</v>
      </c>
      <c r="E75" s="17">
        <f>E76+E78+E80</f>
        <v>22712210</v>
      </c>
      <c r="F75" s="17">
        <f>F76+F78+F80</f>
        <v>19492710</v>
      </c>
      <c r="G75" s="9"/>
    </row>
    <row r="76" spans="1:7" ht="55.55" customHeight="1" outlineLevel="6" x14ac:dyDescent="0.25">
      <c r="A76" s="15" t="s">
        <v>29</v>
      </c>
      <c r="B76" s="16" t="s">
        <v>65</v>
      </c>
      <c r="C76" s="16" t="s">
        <v>77</v>
      </c>
      <c r="D76" s="16" t="s">
        <v>30</v>
      </c>
      <c r="E76" s="17">
        <f>E77</f>
        <v>11824960</v>
      </c>
      <c r="F76" s="17">
        <f>F77</f>
        <v>9869965</v>
      </c>
      <c r="G76" s="9"/>
    </row>
    <row r="77" spans="1:7" outlineLevel="5" x14ac:dyDescent="0.25">
      <c r="A77" s="15" t="s">
        <v>78</v>
      </c>
      <c r="B77" s="16" t="s">
        <v>65</v>
      </c>
      <c r="C77" s="16" t="s">
        <v>77</v>
      </c>
      <c r="D77" s="16" t="s">
        <v>79</v>
      </c>
      <c r="E77" s="17">
        <f>'[1]прил 12 (2)'!F78</f>
        <v>11824960</v>
      </c>
      <c r="F77" s="17">
        <f>'[1]прил 12 (2)'!G78</f>
        <v>9869965</v>
      </c>
      <c r="G77" s="9"/>
    </row>
    <row r="78" spans="1:7" ht="18" customHeight="1" outlineLevel="6" x14ac:dyDescent="0.25">
      <c r="A78" s="15" t="s">
        <v>39</v>
      </c>
      <c r="B78" s="16" t="s">
        <v>65</v>
      </c>
      <c r="C78" s="16" t="s">
        <v>77</v>
      </c>
      <c r="D78" s="16" t="s">
        <v>40</v>
      </c>
      <c r="E78" s="17">
        <f>E79</f>
        <v>10088000</v>
      </c>
      <c r="F78" s="17">
        <f>F79</f>
        <v>8791520</v>
      </c>
      <c r="G78" s="9"/>
    </row>
    <row r="79" spans="1:7" ht="36.700000000000003" outlineLevel="5" x14ac:dyDescent="0.25">
      <c r="A79" s="15" t="s">
        <v>41</v>
      </c>
      <c r="B79" s="16" t="s">
        <v>65</v>
      </c>
      <c r="C79" s="16" t="s">
        <v>77</v>
      </c>
      <c r="D79" s="16" t="s">
        <v>42</v>
      </c>
      <c r="E79" s="17">
        <f>'[1]прил 12 (2)'!F80</f>
        <v>10088000</v>
      </c>
      <c r="F79" s="17">
        <f>'[1]прил 12 (2)'!G80</f>
        <v>8791520</v>
      </c>
      <c r="G79" s="9"/>
    </row>
    <row r="80" spans="1:7" outlineLevel="6" x14ac:dyDescent="0.25">
      <c r="A80" s="15" t="s">
        <v>43</v>
      </c>
      <c r="B80" s="16" t="s">
        <v>65</v>
      </c>
      <c r="C80" s="16" t="s">
        <v>77</v>
      </c>
      <c r="D80" s="16" t="s">
        <v>44</v>
      </c>
      <c r="E80" s="17">
        <f>E81</f>
        <v>799250</v>
      </c>
      <c r="F80" s="17">
        <f>F81</f>
        <v>831225</v>
      </c>
      <c r="G80" s="9"/>
    </row>
    <row r="81" spans="1:7" outlineLevel="2" x14ac:dyDescent="0.25">
      <c r="A81" s="15" t="s">
        <v>45</v>
      </c>
      <c r="B81" s="16" t="s">
        <v>65</v>
      </c>
      <c r="C81" s="16" t="s">
        <v>77</v>
      </c>
      <c r="D81" s="16" t="s">
        <v>46</v>
      </c>
      <c r="E81" s="17">
        <f>'[1]прил 12 (2)'!F82</f>
        <v>799250</v>
      </c>
      <c r="F81" s="17">
        <f>'[1]прил 12 (2)'!G82</f>
        <v>831225</v>
      </c>
      <c r="G81" s="9"/>
    </row>
    <row r="82" spans="1:7" outlineLevel="2" x14ac:dyDescent="0.25">
      <c r="A82" s="15" t="s">
        <v>80</v>
      </c>
      <c r="B82" s="16" t="s">
        <v>65</v>
      </c>
      <c r="C82" s="16" t="s">
        <v>81</v>
      </c>
      <c r="D82" s="16" t="s">
        <v>22</v>
      </c>
      <c r="E82" s="17">
        <f>E83+E86</f>
        <v>1451100</v>
      </c>
      <c r="F82" s="17">
        <f>F83+F86</f>
        <v>1151100</v>
      </c>
      <c r="G82" s="9"/>
    </row>
    <row r="83" spans="1:7" ht="36.700000000000003" hidden="1" outlineLevel="2" x14ac:dyDescent="0.25">
      <c r="A83" s="15" t="s">
        <v>82</v>
      </c>
      <c r="B83" s="16" t="s">
        <v>65</v>
      </c>
      <c r="C83" s="16" t="s">
        <v>83</v>
      </c>
      <c r="D83" s="16" t="s">
        <v>22</v>
      </c>
      <c r="E83" s="17">
        <f>E84</f>
        <v>0</v>
      </c>
      <c r="F83" s="17">
        <f>F84</f>
        <v>0</v>
      </c>
      <c r="G83" s="9"/>
    </row>
    <row r="84" spans="1:7" ht="36.700000000000003" hidden="1" outlineLevel="2" x14ac:dyDescent="0.25">
      <c r="A84" s="15" t="s">
        <v>39</v>
      </c>
      <c r="B84" s="16" t="s">
        <v>65</v>
      </c>
      <c r="C84" s="16" t="s">
        <v>83</v>
      </c>
      <c r="D84" s="16" t="s">
        <v>40</v>
      </c>
      <c r="E84" s="17">
        <f>E85</f>
        <v>0</v>
      </c>
      <c r="F84" s="17">
        <f>F85</f>
        <v>0</v>
      </c>
      <c r="G84" s="9"/>
    </row>
    <row r="85" spans="1:7" ht="36.700000000000003" hidden="1" outlineLevel="2" x14ac:dyDescent="0.25">
      <c r="A85" s="15" t="s">
        <v>41</v>
      </c>
      <c r="B85" s="16" t="s">
        <v>65</v>
      </c>
      <c r="C85" s="16" t="s">
        <v>83</v>
      </c>
      <c r="D85" s="16" t="s">
        <v>42</v>
      </c>
      <c r="E85" s="17">
        <v>0</v>
      </c>
      <c r="F85" s="17">
        <v>0</v>
      </c>
      <c r="G85" s="9"/>
    </row>
    <row r="86" spans="1:7" ht="36.700000000000003" outlineLevel="2" x14ac:dyDescent="0.25">
      <c r="A86" s="15" t="s">
        <v>84</v>
      </c>
      <c r="B86" s="16" t="s">
        <v>65</v>
      </c>
      <c r="C86" s="16" t="s">
        <v>85</v>
      </c>
      <c r="D86" s="16" t="s">
        <v>22</v>
      </c>
      <c r="E86" s="17">
        <f>E89+E87</f>
        <v>1451100</v>
      </c>
      <c r="F86" s="17">
        <f>F89+F87</f>
        <v>1151100</v>
      </c>
      <c r="G86" s="9"/>
    </row>
    <row r="87" spans="1:7" ht="73.400000000000006" outlineLevel="2" x14ac:dyDescent="0.25">
      <c r="A87" s="15" t="s">
        <v>29</v>
      </c>
      <c r="B87" s="16" t="s">
        <v>65</v>
      </c>
      <c r="C87" s="16" t="s">
        <v>85</v>
      </c>
      <c r="D87" s="16" t="s">
        <v>30</v>
      </c>
      <c r="E87" s="17">
        <f>E88</f>
        <v>116000</v>
      </c>
      <c r="F87" s="17">
        <f>F88</f>
        <v>116000</v>
      </c>
      <c r="G87" s="9"/>
    </row>
    <row r="88" spans="1:7" ht="36.700000000000003" outlineLevel="2" x14ac:dyDescent="0.25">
      <c r="A88" s="15" t="s">
        <v>31</v>
      </c>
      <c r="B88" s="16" t="s">
        <v>65</v>
      </c>
      <c r="C88" s="16" t="s">
        <v>85</v>
      </c>
      <c r="D88" s="16" t="s">
        <v>32</v>
      </c>
      <c r="E88" s="17">
        <f>'[1]прил 12 (2)'!F89</f>
        <v>116000</v>
      </c>
      <c r="F88" s="17">
        <f>'[1]прил 12 (2)'!G89</f>
        <v>116000</v>
      </c>
      <c r="G88" s="9"/>
    </row>
    <row r="89" spans="1:7" ht="36.700000000000003" outlineLevel="2" x14ac:dyDescent="0.25">
      <c r="A89" s="15" t="s">
        <v>39</v>
      </c>
      <c r="B89" s="16" t="s">
        <v>65</v>
      </c>
      <c r="C89" s="16" t="s">
        <v>85</v>
      </c>
      <c r="D89" s="16" t="s">
        <v>40</v>
      </c>
      <c r="E89" s="17">
        <f>E90</f>
        <v>1335100</v>
      </c>
      <c r="F89" s="17">
        <f>F90</f>
        <v>1035100</v>
      </c>
      <c r="G89" s="9"/>
    </row>
    <row r="90" spans="1:7" ht="36.700000000000003" outlineLevel="2" x14ac:dyDescent="0.25">
      <c r="A90" s="15" t="s">
        <v>41</v>
      </c>
      <c r="B90" s="16" t="s">
        <v>65</v>
      </c>
      <c r="C90" s="16" t="s">
        <v>85</v>
      </c>
      <c r="D90" s="16" t="s">
        <v>42</v>
      </c>
      <c r="E90" s="17">
        <f>'[1]прил 12 (2)'!F91</f>
        <v>1335100</v>
      </c>
      <c r="F90" s="17">
        <f>'[1]прил 12 (2)'!G91</f>
        <v>1035100</v>
      </c>
      <c r="G90" s="9"/>
    </row>
    <row r="91" spans="1:7" ht="36.700000000000003" outlineLevel="4" x14ac:dyDescent="0.25">
      <c r="A91" s="10" t="s">
        <v>86</v>
      </c>
      <c r="B91" s="11" t="s">
        <v>65</v>
      </c>
      <c r="C91" s="11" t="s">
        <v>87</v>
      </c>
      <c r="D91" s="11" t="s">
        <v>22</v>
      </c>
      <c r="E91" s="17">
        <f t="shared" ref="E91:F94" si="2">E92</f>
        <v>50000</v>
      </c>
      <c r="F91" s="17">
        <f t="shared" si="2"/>
        <v>50000</v>
      </c>
      <c r="G91" s="9"/>
    </row>
    <row r="92" spans="1:7" ht="21.25" customHeight="1" outlineLevel="5" x14ac:dyDescent="0.25">
      <c r="A92" s="15" t="s">
        <v>88</v>
      </c>
      <c r="B92" s="16" t="s">
        <v>65</v>
      </c>
      <c r="C92" s="16" t="s">
        <v>89</v>
      </c>
      <c r="D92" s="16" t="s">
        <v>22</v>
      </c>
      <c r="E92" s="17">
        <f t="shared" si="2"/>
        <v>50000</v>
      </c>
      <c r="F92" s="17">
        <f t="shared" si="2"/>
        <v>50000</v>
      </c>
      <c r="G92" s="9"/>
    </row>
    <row r="93" spans="1:7" ht="18" customHeight="1" outlineLevel="6" x14ac:dyDescent="0.25">
      <c r="A93" s="15" t="s">
        <v>90</v>
      </c>
      <c r="B93" s="16" t="s">
        <v>65</v>
      </c>
      <c r="C93" s="16" t="s">
        <v>91</v>
      </c>
      <c r="D93" s="16" t="s">
        <v>22</v>
      </c>
      <c r="E93" s="17">
        <f t="shared" si="2"/>
        <v>50000</v>
      </c>
      <c r="F93" s="17">
        <f t="shared" si="2"/>
        <v>50000</v>
      </c>
      <c r="G93" s="9"/>
    </row>
    <row r="94" spans="1:7" ht="18" customHeight="1" outlineLevel="6" x14ac:dyDescent="0.25">
      <c r="A94" s="15" t="s">
        <v>39</v>
      </c>
      <c r="B94" s="16" t="s">
        <v>65</v>
      </c>
      <c r="C94" s="16" t="s">
        <v>91</v>
      </c>
      <c r="D94" s="16" t="s">
        <v>40</v>
      </c>
      <c r="E94" s="17">
        <f t="shared" si="2"/>
        <v>50000</v>
      </c>
      <c r="F94" s="17">
        <f t="shared" si="2"/>
        <v>50000</v>
      </c>
      <c r="G94" s="9"/>
    </row>
    <row r="95" spans="1:7" ht="41.3" customHeight="1" outlineLevel="6" x14ac:dyDescent="0.25">
      <c r="A95" s="15" t="s">
        <v>41</v>
      </c>
      <c r="B95" s="16" t="s">
        <v>65</v>
      </c>
      <c r="C95" s="16" t="s">
        <v>91</v>
      </c>
      <c r="D95" s="16" t="s">
        <v>42</v>
      </c>
      <c r="E95" s="17">
        <f>'[1]прил 12 (2)'!F96</f>
        <v>50000</v>
      </c>
      <c r="F95" s="17">
        <f>'[1]прил 12 (2)'!G96</f>
        <v>50000</v>
      </c>
      <c r="G95" s="9"/>
    </row>
    <row r="96" spans="1:7" ht="38.25" customHeight="1" outlineLevel="6" x14ac:dyDescent="0.25">
      <c r="A96" s="10" t="s">
        <v>92</v>
      </c>
      <c r="B96" s="11" t="s">
        <v>65</v>
      </c>
      <c r="C96" s="11" t="s">
        <v>93</v>
      </c>
      <c r="D96" s="11" t="s">
        <v>22</v>
      </c>
      <c r="E96" s="17">
        <f>E97</f>
        <v>1725733</v>
      </c>
      <c r="F96" s="17">
        <f>F97</f>
        <v>1566675</v>
      </c>
      <c r="G96" s="9"/>
    </row>
    <row r="97" spans="1:7" ht="36.700000000000003" outlineLevel="6" x14ac:dyDescent="0.25">
      <c r="A97" s="15" t="s">
        <v>94</v>
      </c>
      <c r="B97" s="16" t="s">
        <v>65</v>
      </c>
      <c r="C97" s="16" t="s">
        <v>95</v>
      </c>
      <c r="D97" s="16" t="s">
        <v>22</v>
      </c>
      <c r="E97" s="17">
        <f>E98+E101</f>
        <v>1725733</v>
      </c>
      <c r="F97" s="17">
        <f>F98+F101</f>
        <v>1566675</v>
      </c>
      <c r="G97" s="9"/>
    </row>
    <row r="98" spans="1:7" ht="39.75" customHeight="1" outlineLevel="6" x14ac:dyDescent="0.25">
      <c r="A98" s="15" t="s">
        <v>96</v>
      </c>
      <c r="B98" s="16" t="s">
        <v>65</v>
      </c>
      <c r="C98" s="16" t="s">
        <v>97</v>
      </c>
      <c r="D98" s="16" t="s">
        <v>22</v>
      </c>
      <c r="E98" s="17">
        <f>E99</f>
        <v>1677968</v>
      </c>
      <c r="F98" s="17">
        <f>F99</f>
        <v>1517000</v>
      </c>
      <c r="G98" s="9"/>
    </row>
    <row r="99" spans="1:7" ht="21.75" customHeight="1" outlineLevel="6" x14ac:dyDescent="0.25">
      <c r="A99" s="15" t="s">
        <v>39</v>
      </c>
      <c r="B99" s="16" t="s">
        <v>65</v>
      </c>
      <c r="C99" s="16" t="s">
        <v>97</v>
      </c>
      <c r="D99" s="16" t="s">
        <v>40</v>
      </c>
      <c r="E99" s="17">
        <f>E100</f>
        <v>1677968</v>
      </c>
      <c r="F99" s="17">
        <f>F100</f>
        <v>1517000</v>
      </c>
      <c r="G99" s="9"/>
    </row>
    <row r="100" spans="1:7" ht="36.700000000000003" outlineLevel="6" x14ac:dyDescent="0.25">
      <c r="A100" s="15" t="s">
        <v>41</v>
      </c>
      <c r="B100" s="16" t="s">
        <v>65</v>
      </c>
      <c r="C100" s="16" t="s">
        <v>97</v>
      </c>
      <c r="D100" s="16" t="s">
        <v>42</v>
      </c>
      <c r="E100" s="17">
        <f>'[1]прил 12 (2)'!F35+'[1]прил 12 (2)'!F101+'[1]прил 12 (2)'!F733</f>
        <v>1677968</v>
      </c>
      <c r="F100" s="17">
        <f>'[1]прил 12 (2)'!G35+'[1]прил 12 (2)'!G101+'[1]прил 12 (2)'!G733</f>
        <v>1517000</v>
      </c>
      <c r="G100" s="9"/>
    </row>
    <row r="101" spans="1:7" ht="19.55" customHeight="1" outlineLevel="6" x14ac:dyDescent="0.25">
      <c r="A101" s="15" t="s">
        <v>98</v>
      </c>
      <c r="B101" s="16" t="s">
        <v>65</v>
      </c>
      <c r="C101" s="16" t="s">
        <v>99</v>
      </c>
      <c r="D101" s="16" t="s">
        <v>22</v>
      </c>
      <c r="E101" s="17">
        <f>E102</f>
        <v>47765</v>
      </c>
      <c r="F101" s="17">
        <f>F102</f>
        <v>49675</v>
      </c>
      <c r="G101" s="9"/>
    </row>
    <row r="102" spans="1:7" ht="17.5" customHeight="1" outlineLevel="6" x14ac:dyDescent="0.25">
      <c r="A102" s="15" t="s">
        <v>39</v>
      </c>
      <c r="B102" s="16" t="s">
        <v>65</v>
      </c>
      <c r="C102" s="16" t="s">
        <v>99</v>
      </c>
      <c r="D102" s="16" t="s">
        <v>40</v>
      </c>
      <c r="E102" s="17">
        <f>E103</f>
        <v>47765</v>
      </c>
      <c r="F102" s="17">
        <f>F103</f>
        <v>49675</v>
      </c>
      <c r="G102" s="9"/>
    </row>
    <row r="103" spans="1:7" ht="36.700000000000003" outlineLevel="6" x14ac:dyDescent="0.25">
      <c r="A103" s="15" t="s">
        <v>41</v>
      </c>
      <c r="B103" s="16" t="s">
        <v>65</v>
      </c>
      <c r="C103" s="16" t="s">
        <v>99</v>
      </c>
      <c r="D103" s="16" t="s">
        <v>42</v>
      </c>
      <c r="E103" s="17">
        <f>'[1]прил 12 (2)'!F104</f>
        <v>47765</v>
      </c>
      <c r="F103" s="17">
        <f>'[1]прил 12 (2)'!G104</f>
        <v>49675</v>
      </c>
      <c r="G103" s="9"/>
    </row>
    <row r="104" spans="1:7" ht="39.75" customHeight="1" outlineLevel="4" x14ac:dyDescent="0.25">
      <c r="A104" s="10" t="s">
        <v>100</v>
      </c>
      <c r="B104" s="11" t="s">
        <v>65</v>
      </c>
      <c r="C104" s="11" t="s">
        <v>101</v>
      </c>
      <c r="D104" s="11" t="s">
        <v>22</v>
      </c>
      <c r="E104" s="17">
        <f>E105</f>
        <v>1300000</v>
      </c>
      <c r="F104" s="17">
        <f>F105</f>
        <v>600000</v>
      </c>
      <c r="G104" s="9"/>
    </row>
    <row r="105" spans="1:7" ht="39.75" customHeight="1" outlineLevel="5" x14ac:dyDescent="0.25">
      <c r="A105" s="15" t="s">
        <v>102</v>
      </c>
      <c r="B105" s="16" t="s">
        <v>65</v>
      </c>
      <c r="C105" s="16" t="s">
        <v>103</v>
      </c>
      <c r="D105" s="16" t="s">
        <v>22</v>
      </c>
      <c r="E105" s="17">
        <f>E106</f>
        <v>1300000</v>
      </c>
      <c r="F105" s="17">
        <f>F106</f>
        <v>600000</v>
      </c>
      <c r="G105" s="9"/>
    </row>
    <row r="106" spans="1:7" ht="36" customHeight="1" outlineLevel="6" x14ac:dyDescent="0.25">
      <c r="A106" s="15" t="s">
        <v>104</v>
      </c>
      <c r="B106" s="16" t="s">
        <v>65</v>
      </c>
      <c r="C106" s="16" t="s">
        <v>105</v>
      </c>
      <c r="D106" s="16" t="s">
        <v>22</v>
      </c>
      <c r="E106" s="17">
        <f>E107+E109</f>
        <v>1300000</v>
      </c>
      <c r="F106" s="17">
        <f>F107+F109</f>
        <v>600000</v>
      </c>
      <c r="G106" s="9"/>
    </row>
    <row r="107" spans="1:7" ht="19.55" customHeight="1" outlineLevel="5" x14ac:dyDescent="0.25">
      <c r="A107" s="15" t="s">
        <v>39</v>
      </c>
      <c r="B107" s="16" t="s">
        <v>65</v>
      </c>
      <c r="C107" s="16" t="s">
        <v>105</v>
      </c>
      <c r="D107" s="16" t="s">
        <v>40</v>
      </c>
      <c r="E107" s="17">
        <f>E108</f>
        <v>1160000</v>
      </c>
      <c r="F107" s="17">
        <f>F108</f>
        <v>460000</v>
      </c>
      <c r="G107" s="9"/>
    </row>
    <row r="108" spans="1:7" ht="36.700000000000003" outlineLevel="6" x14ac:dyDescent="0.25">
      <c r="A108" s="15" t="s">
        <v>41</v>
      </c>
      <c r="B108" s="16" t="s">
        <v>65</v>
      </c>
      <c r="C108" s="16" t="s">
        <v>105</v>
      </c>
      <c r="D108" s="16" t="s">
        <v>42</v>
      </c>
      <c r="E108" s="17">
        <f>'[1]прил 12 (2)'!F109</f>
        <v>1160000</v>
      </c>
      <c r="F108" s="17">
        <f>'[1]прил 12 (2)'!G109</f>
        <v>460000</v>
      </c>
      <c r="G108" s="9"/>
    </row>
    <row r="109" spans="1:7" ht="19.55" customHeight="1" outlineLevel="4" x14ac:dyDescent="0.25">
      <c r="A109" s="15" t="s">
        <v>43</v>
      </c>
      <c r="B109" s="16" t="s">
        <v>65</v>
      </c>
      <c r="C109" s="16" t="s">
        <v>105</v>
      </c>
      <c r="D109" s="16" t="s">
        <v>44</v>
      </c>
      <c r="E109" s="17">
        <f>E110</f>
        <v>140000</v>
      </c>
      <c r="F109" s="17">
        <f>F110</f>
        <v>140000</v>
      </c>
      <c r="G109" s="9"/>
    </row>
    <row r="110" spans="1:7" ht="19.55" customHeight="1" outlineLevel="5" x14ac:dyDescent="0.25">
      <c r="A110" s="15" t="s">
        <v>45</v>
      </c>
      <c r="B110" s="16" t="s">
        <v>65</v>
      </c>
      <c r="C110" s="16" t="s">
        <v>105</v>
      </c>
      <c r="D110" s="16" t="s">
        <v>46</v>
      </c>
      <c r="E110" s="17">
        <f>'[1]прил 12 (2)'!F111</f>
        <v>140000</v>
      </c>
      <c r="F110" s="17">
        <f>'[1]прил 12 (2)'!G111</f>
        <v>140000</v>
      </c>
      <c r="G110" s="9"/>
    </row>
    <row r="111" spans="1:7" ht="19.55" customHeight="1" outlineLevel="5" x14ac:dyDescent="0.25">
      <c r="A111" s="10" t="s">
        <v>106</v>
      </c>
      <c r="B111" s="11" t="s">
        <v>65</v>
      </c>
      <c r="C111" s="11" t="s">
        <v>107</v>
      </c>
      <c r="D111" s="11" t="s">
        <v>22</v>
      </c>
      <c r="E111" s="17">
        <f t="shared" ref="E111:F114" si="3">E112</f>
        <v>30000</v>
      </c>
      <c r="F111" s="17">
        <f t="shared" si="3"/>
        <v>30000</v>
      </c>
      <c r="G111" s="9"/>
    </row>
    <row r="112" spans="1:7" ht="19.55" customHeight="1" outlineLevel="5" x14ac:dyDescent="0.25">
      <c r="A112" s="15" t="s">
        <v>108</v>
      </c>
      <c r="B112" s="16" t="s">
        <v>65</v>
      </c>
      <c r="C112" s="16" t="s">
        <v>109</v>
      </c>
      <c r="D112" s="16" t="s">
        <v>22</v>
      </c>
      <c r="E112" s="17">
        <f t="shared" si="3"/>
        <v>30000</v>
      </c>
      <c r="F112" s="17">
        <f t="shared" si="3"/>
        <v>30000</v>
      </c>
      <c r="G112" s="9"/>
    </row>
    <row r="113" spans="1:7" ht="19.55" customHeight="1" outlineLevel="5" x14ac:dyDescent="0.25">
      <c r="A113" s="15" t="s">
        <v>72</v>
      </c>
      <c r="B113" s="16" t="s">
        <v>65</v>
      </c>
      <c r="C113" s="16" t="s">
        <v>110</v>
      </c>
      <c r="D113" s="16" t="s">
        <v>22</v>
      </c>
      <c r="E113" s="17">
        <f t="shared" si="3"/>
        <v>30000</v>
      </c>
      <c r="F113" s="17">
        <f t="shared" si="3"/>
        <v>30000</v>
      </c>
      <c r="G113" s="9"/>
    </row>
    <row r="114" spans="1:7" ht="19.55" customHeight="1" outlineLevel="5" x14ac:dyDescent="0.25">
      <c r="A114" s="15" t="s">
        <v>39</v>
      </c>
      <c r="B114" s="16" t="s">
        <v>65</v>
      </c>
      <c r="C114" s="16" t="s">
        <v>110</v>
      </c>
      <c r="D114" s="16" t="s">
        <v>40</v>
      </c>
      <c r="E114" s="17">
        <f t="shared" si="3"/>
        <v>30000</v>
      </c>
      <c r="F114" s="17">
        <f t="shared" si="3"/>
        <v>30000</v>
      </c>
      <c r="G114" s="9"/>
    </row>
    <row r="115" spans="1:7" ht="19.55" customHeight="1" outlineLevel="5" x14ac:dyDescent="0.25">
      <c r="A115" s="15" t="s">
        <v>41</v>
      </c>
      <c r="B115" s="16" t="s">
        <v>65</v>
      </c>
      <c r="C115" s="16" t="s">
        <v>110</v>
      </c>
      <c r="D115" s="16" t="s">
        <v>42</v>
      </c>
      <c r="E115" s="17">
        <f>'[1]прил 12 (2)'!F116</f>
        <v>30000</v>
      </c>
      <c r="F115" s="17">
        <f>'[1]прил 12 (2)'!G116</f>
        <v>30000</v>
      </c>
      <c r="G115" s="9"/>
    </row>
    <row r="116" spans="1:7" outlineLevel="6" x14ac:dyDescent="0.25">
      <c r="A116" s="15" t="s">
        <v>25</v>
      </c>
      <c r="B116" s="16" t="s">
        <v>65</v>
      </c>
      <c r="C116" s="16" t="s">
        <v>26</v>
      </c>
      <c r="D116" s="16" t="s">
        <v>22</v>
      </c>
      <c r="E116" s="17">
        <f>E117+E126+E129+E132+E122</f>
        <v>46759044</v>
      </c>
      <c r="F116" s="17">
        <f>F117+F126+F129+F132+F122</f>
        <v>45771887</v>
      </c>
      <c r="G116" s="9"/>
    </row>
    <row r="117" spans="1:7" ht="39.25" customHeight="1" outlineLevel="5" x14ac:dyDescent="0.25">
      <c r="A117" s="15" t="s">
        <v>37</v>
      </c>
      <c r="B117" s="16" t="s">
        <v>65</v>
      </c>
      <c r="C117" s="16" t="s">
        <v>38</v>
      </c>
      <c r="D117" s="16" t="s">
        <v>22</v>
      </c>
      <c r="E117" s="17">
        <f>E118+E120</f>
        <v>38385000</v>
      </c>
      <c r="F117" s="17">
        <f>F118+F120</f>
        <v>37382120</v>
      </c>
      <c r="G117" s="9"/>
    </row>
    <row r="118" spans="1:7" ht="54.7" customHeight="1" outlineLevel="6" x14ac:dyDescent="0.25">
      <c r="A118" s="15" t="s">
        <v>29</v>
      </c>
      <c r="B118" s="16" t="s">
        <v>65</v>
      </c>
      <c r="C118" s="16" t="s">
        <v>38</v>
      </c>
      <c r="D118" s="16" t="s">
        <v>30</v>
      </c>
      <c r="E118" s="17">
        <f>E119</f>
        <v>38365000</v>
      </c>
      <c r="F118" s="17">
        <f>F119</f>
        <v>37362120</v>
      </c>
      <c r="G118" s="9"/>
    </row>
    <row r="119" spans="1:7" ht="18" customHeight="1" outlineLevel="4" x14ac:dyDescent="0.25">
      <c r="A119" s="15" t="s">
        <v>31</v>
      </c>
      <c r="B119" s="16" t="s">
        <v>65</v>
      </c>
      <c r="C119" s="16" t="s">
        <v>38</v>
      </c>
      <c r="D119" s="16" t="s">
        <v>32</v>
      </c>
      <c r="E119" s="17">
        <f>'[1]прил 12 (2)'!F120</f>
        <v>38365000</v>
      </c>
      <c r="F119" s="17">
        <f>'[1]прил 12 (2)'!G120</f>
        <v>37362120</v>
      </c>
      <c r="G119" s="9"/>
    </row>
    <row r="120" spans="1:7" ht="18" customHeight="1" outlineLevel="5" x14ac:dyDescent="0.25">
      <c r="A120" s="15" t="s">
        <v>39</v>
      </c>
      <c r="B120" s="16" t="s">
        <v>65</v>
      </c>
      <c r="C120" s="16" t="s">
        <v>38</v>
      </c>
      <c r="D120" s="16" t="s">
        <v>40</v>
      </c>
      <c r="E120" s="17">
        <f>E121</f>
        <v>20000</v>
      </c>
      <c r="F120" s="17">
        <f>F121</f>
        <v>20000</v>
      </c>
      <c r="G120" s="9"/>
    </row>
    <row r="121" spans="1:7" ht="36.700000000000003" outlineLevel="6" x14ac:dyDescent="0.25">
      <c r="A121" s="15" t="s">
        <v>41</v>
      </c>
      <c r="B121" s="16" t="s">
        <v>65</v>
      </c>
      <c r="C121" s="16" t="s">
        <v>38</v>
      </c>
      <c r="D121" s="16" t="s">
        <v>42</v>
      </c>
      <c r="E121" s="17">
        <f>'[1]прил 12 (2)'!F122</f>
        <v>20000</v>
      </c>
      <c r="F121" s="17">
        <f>'[1]прил 12 (2)'!G122</f>
        <v>20000</v>
      </c>
      <c r="G121" s="9"/>
    </row>
    <row r="122" spans="1:7" ht="36.700000000000003" hidden="1" outlineLevel="6" x14ac:dyDescent="0.25">
      <c r="A122" s="15" t="s">
        <v>111</v>
      </c>
      <c r="B122" s="16" t="s">
        <v>65</v>
      </c>
      <c r="C122" s="16" t="s">
        <v>112</v>
      </c>
      <c r="D122" s="16" t="s">
        <v>22</v>
      </c>
      <c r="E122" s="17">
        <f>E123</f>
        <v>0</v>
      </c>
      <c r="F122" s="17">
        <f>F123</f>
        <v>0</v>
      </c>
      <c r="G122" s="9"/>
    </row>
    <row r="123" spans="1:7" hidden="1" outlineLevel="6" x14ac:dyDescent="0.25">
      <c r="A123" s="15" t="s">
        <v>43</v>
      </c>
      <c r="B123" s="16" t="s">
        <v>65</v>
      </c>
      <c r="C123" s="16" t="s">
        <v>112</v>
      </c>
      <c r="D123" s="16" t="s">
        <v>44</v>
      </c>
      <c r="E123" s="17">
        <f>E124+E125</f>
        <v>0</v>
      </c>
      <c r="F123" s="17">
        <f>F124+F125</f>
        <v>0</v>
      </c>
      <c r="G123" s="9"/>
    </row>
    <row r="124" spans="1:7" ht="29.25" hidden="1" customHeight="1" outlineLevel="6" x14ac:dyDescent="0.25">
      <c r="A124" s="15" t="s">
        <v>113</v>
      </c>
      <c r="B124" s="16" t="s">
        <v>65</v>
      </c>
      <c r="C124" s="16" t="s">
        <v>112</v>
      </c>
      <c r="D124" s="16" t="s">
        <v>114</v>
      </c>
      <c r="E124" s="17">
        <v>0</v>
      </c>
      <c r="F124" s="17">
        <v>0</v>
      </c>
      <c r="G124" s="9"/>
    </row>
    <row r="125" spans="1:7" ht="23.95" hidden="1" customHeight="1" outlineLevel="6" x14ac:dyDescent="0.25">
      <c r="A125" s="15" t="s">
        <v>115</v>
      </c>
      <c r="B125" s="16" t="s">
        <v>65</v>
      </c>
      <c r="C125" s="16" t="s">
        <v>112</v>
      </c>
      <c r="D125" s="16" t="s">
        <v>46</v>
      </c>
      <c r="E125" s="17">
        <v>0</v>
      </c>
      <c r="F125" s="17">
        <v>0</v>
      </c>
      <c r="G125" s="9"/>
    </row>
    <row r="126" spans="1:7" ht="36.700000000000003" outlineLevel="6" x14ac:dyDescent="0.25">
      <c r="A126" s="15" t="s">
        <v>116</v>
      </c>
      <c r="B126" s="16" t="s">
        <v>65</v>
      </c>
      <c r="C126" s="16" t="s">
        <v>117</v>
      </c>
      <c r="D126" s="16" t="s">
        <v>22</v>
      </c>
      <c r="E126" s="17">
        <f>E127</f>
        <v>200000</v>
      </c>
      <c r="F126" s="17">
        <f>F127</f>
        <v>0</v>
      </c>
      <c r="G126" s="9"/>
    </row>
    <row r="127" spans="1:7" ht="18" customHeight="1" outlineLevel="6" x14ac:dyDescent="0.25">
      <c r="A127" s="15" t="s">
        <v>39</v>
      </c>
      <c r="B127" s="16" t="s">
        <v>65</v>
      </c>
      <c r="C127" s="16" t="s">
        <v>117</v>
      </c>
      <c r="D127" s="16" t="s">
        <v>40</v>
      </c>
      <c r="E127" s="17">
        <f>E128</f>
        <v>200000</v>
      </c>
      <c r="F127" s="17">
        <f>F128</f>
        <v>0</v>
      </c>
      <c r="G127" s="9"/>
    </row>
    <row r="128" spans="1:7" ht="38.25" customHeight="1" outlineLevel="4" x14ac:dyDescent="0.25">
      <c r="A128" s="15" t="s">
        <v>41</v>
      </c>
      <c r="B128" s="16" t="s">
        <v>65</v>
      </c>
      <c r="C128" s="16" t="s">
        <v>117</v>
      </c>
      <c r="D128" s="16" t="s">
        <v>42</v>
      </c>
      <c r="E128" s="17">
        <f>'[1]прил 12 (2)'!F134</f>
        <v>200000</v>
      </c>
      <c r="F128" s="17">
        <f>'[1]прил 12 (2)'!G134</f>
        <v>0</v>
      </c>
      <c r="G128" s="9"/>
    </row>
    <row r="129" spans="1:7" ht="18.7" customHeight="1" outlineLevel="5" x14ac:dyDescent="0.25">
      <c r="A129" s="15" t="s">
        <v>118</v>
      </c>
      <c r="B129" s="16" t="s">
        <v>65</v>
      </c>
      <c r="C129" s="16" t="s">
        <v>119</v>
      </c>
      <c r="D129" s="16" t="s">
        <v>22</v>
      </c>
      <c r="E129" s="17">
        <f>E130</f>
        <v>108160</v>
      </c>
      <c r="F129" s="17">
        <f>F130</f>
        <v>112480</v>
      </c>
      <c r="G129" s="9"/>
    </row>
    <row r="130" spans="1:7" ht="18.7" customHeight="1" outlineLevel="6" x14ac:dyDescent="0.25">
      <c r="A130" s="15" t="s">
        <v>39</v>
      </c>
      <c r="B130" s="16" t="s">
        <v>65</v>
      </c>
      <c r="C130" s="16" t="s">
        <v>119</v>
      </c>
      <c r="D130" s="16" t="s">
        <v>40</v>
      </c>
      <c r="E130" s="17">
        <f>E131</f>
        <v>108160</v>
      </c>
      <c r="F130" s="17">
        <f>F131</f>
        <v>112480</v>
      </c>
      <c r="G130" s="9"/>
    </row>
    <row r="131" spans="1:7" ht="36.700000000000003" outlineLevel="5" x14ac:dyDescent="0.25">
      <c r="A131" s="15" t="s">
        <v>41</v>
      </c>
      <c r="B131" s="16" t="s">
        <v>65</v>
      </c>
      <c r="C131" s="16" t="s">
        <v>119</v>
      </c>
      <c r="D131" s="16" t="s">
        <v>42</v>
      </c>
      <c r="E131" s="17">
        <f>'[1]прил 12 (2)'!F522</f>
        <v>108160</v>
      </c>
      <c r="F131" s="17">
        <f>'[1]прил 12 (2)'!G522</f>
        <v>112480</v>
      </c>
      <c r="G131" s="9"/>
    </row>
    <row r="132" spans="1:7" outlineLevel="6" x14ac:dyDescent="0.25">
      <c r="A132" s="15" t="s">
        <v>54</v>
      </c>
      <c r="B132" s="16" t="s">
        <v>65</v>
      </c>
      <c r="C132" s="16" t="s">
        <v>55</v>
      </c>
      <c r="D132" s="16" t="s">
        <v>22</v>
      </c>
      <c r="E132" s="17">
        <f>E159+E133+E141+E149+E154+E138+E146</f>
        <v>8065884</v>
      </c>
      <c r="F132" s="17">
        <f>F159+F133+F141+F149+F154+F138+F146</f>
        <v>8277287</v>
      </c>
      <c r="G132" s="9"/>
    </row>
    <row r="133" spans="1:7" ht="46.9" customHeight="1" outlineLevel="3" x14ac:dyDescent="0.25">
      <c r="A133" s="18" t="s">
        <v>120</v>
      </c>
      <c r="B133" s="16" t="s">
        <v>65</v>
      </c>
      <c r="C133" s="16" t="s">
        <v>121</v>
      </c>
      <c r="D133" s="16" t="s">
        <v>22</v>
      </c>
      <c r="E133" s="17">
        <f>E134+E136</f>
        <v>1490622</v>
      </c>
      <c r="F133" s="17">
        <f>F134+F136</f>
        <v>1490622</v>
      </c>
      <c r="G133" s="9"/>
    </row>
    <row r="134" spans="1:7" ht="55.55" customHeight="1" outlineLevel="4" x14ac:dyDescent="0.25">
      <c r="A134" s="15" t="s">
        <v>29</v>
      </c>
      <c r="B134" s="16" t="s">
        <v>65</v>
      </c>
      <c r="C134" s="16" t="s">
        <v>121</v>
      </c>
      <c r="D134" s="16" t="s">
        <v>30</v>
      </c>
      <c r="E134" s="17">
        <f>E135</f>
        <v>1475622</v>
      </c>
      <c r="F134" s="17">
        <f>F135</f>
        <v>1475622</v>
      </c>
      <c r="G134" s="9"/>
    </row>
    <row r="135" spans="1:7" ht="18" customHeight="1" outlineLevel="5" x14ac:dyDescent="0.25">
      <c r="A135" s="15" t="s">
        <v>31</v>
      </c>
      <c r="B135" s="16" t="s">
        <v>65</v>
      </c>
      <c r="C135" s="16" t="s">
        <v>121</v>
      </c>
      <c r="D135" s="16" t="s">
        <v>32</v>
      </c>
      <c r="E135" s="17">
        <f>'[1]прил 12 (2)'!F138</f>
        <v>1475622</v>
      </c>
      <c r="F135" s="17">
        <f>'[1]прил 12 (2)'!G138</f>
        <v>1475622</v>
      </c>
      <c r="G135" s="9"/>
    </row>
    <row r="136" spans="1:7" ht="18" customHeight="1" outlineLevel="6" x14ac:dyDescent="0.25">
      <c r="A136" s="15" t="s">
        <v>39</v>
      </c>
      <c r="B136" s="16" t="s">
        <v>65</v>
      </c>
      <c r="C136" s="16" t="s">
        <v>121</v>
      </c>
      <c r="D136" s="16" t="s">
        <v>40</v>
      </c>
      <c r="E136" s="17">
        <f>E137</f>
        <v>15000</v>
      </c>
      <c r="F136" s="17">
        <f>F137</f>
        <v>15000</v>
      </c>
      <c r="G136" s="9"/>
    </row>
    <row r="137" spans="1:7" s="14" customFormat="1" ht="36.700000000000003" x14ac:dyDescent="0.25">
      <c r="A137" s="15" t="s">
        <v>41</v>
      </c>
      <c r="B137" s="16" t="s">
        <v>65</v>
      </c>
      <c r="C137" s="16" t="s">
        <v>121</v>
      </c>
      <c r="D137" s="16" t="s">
        <v>42</v>
      </c>
      <c r="E137" s="17">
        <f>'[1]прил 12 (2)'!F140</f>
        <v>15000</v>
      </c>
      <c r="F137" s="17">
        <f>'[1]прил 12 (2)'!G140</f>
        <v>15000</v>
      </c>
      <c r="G137" s="9"/>
    </row>
    <row r="138" spans="1:7" s="14" customFormat="1" ht="73.400000000000006" x14ac:dyDescent="0.25">
      <c r="A138" s="15" t="s">
        <v>122</v>
      </c>
      <c r="B138" s="16" t="s">
        <v>65</v>
      </c>
      <c r="C138" s="16" t="s">
        <v>123</v>
      </c>
      <c r="D138" s="16" t="s">
        <v>22</v>
      </c>
      <c r="E138" s="17">
        <f>E139</f>
        <v>353579</v>
      </c>
      <c r="F138" s="17">
        <f>F139</f>
        <v>353579</v>
      </c>
      <c r="G138" s="9"/>
    </row>
    <row r="139" spans="1:7" s="14" customFormat="1" ht="73.400000000000006" x14ac:dyDescent="0.25">
      <c r="A139" s="15" t="s">
        <v>29</v>
      </c>
      <c r="B139" s="16" t="s">
        <v>65</v>
      </c>
      <c r="C139" s="16" t="s">
        <v>123</v>
      </c>
      <c r="D139" s="16" t="s">
        <v>30</v>
      </c>
      <c r="E139" s="17">
        <f>E140</f>
        <v>353579</v>
      </c>
      <c r="F139" s="17">
        <f>F140</f>
        <v>353579</v>
      </c>
      <c r="G139" s="9"/>
    </row>
    <row r="140" spans="1:7" s="14" customFormat="1" ht="36.700000000000003" x14ac:dyDescent="0.25">
      <c r="A140" s="15" t="s">
        <v>31</v>
      </c>
      <c r="B140" s="16" t="s">
        <v>65</v>
      </c>
      <c r="C140" s="16" t="s">
        <v>123</v>
      </c>
      <c r="D140" s="16" t="s">
        <v>32</v>
      </c>
      <c r="E140" s="17">
        <f>'[1]прил 12 (2)'!F143</f>
        <v>353579</v>
      </c>
      <c r="F140" s="17">
        <f>'[1]прил 12 (2)'!G143</f>
        <v>353579</v>
      </c>
      <c r="G140" s="9"/>
    </row>
    <row r="141" spans="1:7" ht="65.25" customHeight="1" outlineLevel="1" x14ac:dyDescent="0.25">
      <c r="A141" s="19" t="s">
        <v>124</v>
      </c>
      <c r="B141" s="16" t="s">
        <v>65</v>
      </c>
      <c r="C141" s="16" t="s">
        <v>125</v>
      </c>
      <c r="D141" s="16" t="s">
        <v>22</v>
      </c>
      <c r="E141" s="17">
        <f>E142+E144</f>
        <v>1391123</v>
      </c>
      <c r="F141" s="17">
        <f>F142+F144</f>
        <v>1436767</v>
      </c>
      <c r="G141" s="9"/>
    </row>
    <row r="142" spans="1:7" ht="54.7" customHeight="1" outlineLevel="3" x14ac:dyDescent="0.25">
      <c r="A142" s="15" t="s">
        <v>29</v>
      </c>
      <c r="B142" s="16" t="s">
        <v>65</v>
      </c>
      <c r="C142" s="16" t="s">
        <v>125</v>
      </c>
      <c r="D142" s="16" t="s">
        <v>30</v>
      </c>
      <c r="E142" s="17">
        <f>E143</f>
        <v>1376123</v>
      </c>
      <c r="F142" s="17">
        <f>F143</f>
        <v>1421767</v>
      </c>
      <c r="G142" s="9"/>
    </row>
    <row r="143" spans="1:7" ht="18" customHeight="1" outlineLevel="4" x14ac:dyDescent="0.25">
      <c r="A143" s="15" t="s">
        <v>31</v>
      </c>
      <c r="B143" s="16" t="s">
        <v>65</v>
      </c>
      <c r="C143" s="16" t="s">
        <v>125</v>
      </c>
      <c r="D143" s="16" t="s">
        <v>32</v>
      </c>
      <c r="E143" s="17">
        <f>'[1]прил 12 (2)'!F146</f>
        <v>1376123</v>
      </c>
      <c r="F143" s="17">
        <f>'[1]прил 12 (2)'!G146</f>
        <v>1421767</v>
      </c>
      <c r="G143" s="9"/>
    </row>
    <row r="144" spans="1:7" ht="18" customHeight="1" outlineLevel="5" x14ac:dyDescent="0.25">
      <c r="A144" s="15" t="s">
        <v>39</v>
      </c>
      <c r="B144" s="16" t="s">
        <v>65</v>
      </c>
      <c r="C144" s="16" t="s">
        <v>125</v>
      </c>
      <c r="D144" s="16" t="s">
        <v>40</v>
      </c>
      <c r="E144" s="17">
        <f>E145</f>
        <v>15000</v>
      </c>
      <c r="F144" s="17">
        <f>F145</f>
        <v>15000</v>
      </c>
      <c r="G144" s="9"/>
    </row>
    <row r="145" spans="1:7" ht="36.700000000000003" outlineLevel="6" x14ac:dyDescent="0.25">
      <c r="A145" s="15" t="s">
        <v>41</v>
      </c>
      <c r="B145" s="16" t="s">
        <v>65</v>
      </c>
      <c r="C145" s="16" t="s">
        <v>125</v>
      </c>
      <c r="D145" s="16" t="s">
        <v>42</v>
      </c>
      <c r="E145" s="17">
        <f>'[1]прил 12 (2)'!F148</f>
        <v>15000</v>
      </c>
      <c r="F145" s="17">
        <f>'[1]прил 12 (2)'!G148</f>
        <v>15000</v>
      </c>
      <c r="G145" s="9"/>
    </row>
    <row r="146" spans="1:7" ht="49.75" customHeight="1" outlineLevel="6" x14ac:dyDescent="0.3">
      <c r="A146" s="20" t="s">
        <v>126</v>
      </c>
      <c r="B146" s="16" t="s">
        <v>65</v>
      </c>
      <c r="C146" s="16" t="s">
        <v>127</v>
      </c>
      <c r="D146" s="16" t="s">
        <v>22</v>
      </c>
      <c r="E146" s="17">
        <f>E147</f>
        <v>1000000</v>
      </c>
      <c r="F146" s="17">
        <f>F147</f>
        <v>1050000</v>
      </c>
      <c r="G146" s="9"/>
    </row>
    <row r="147" spans="1:7" ht="73.400000000000006" outlineLevel="6" x14ac:dyDescent="0.25">
      <c r="A147" s="15" t="s">
        <v>29</v>
      </c>
      <c r="B147" s="16" t="s">
        <v>65</v>
      </c>
      <c r="C147" s="16" t="s">
        <v>127</v>
      </c>
      <c r="D147" s="16" t="s">
        <v>30</v>
      </c>
      <c r="E147" s="17">
        <f>E148</f>
        <v>1000000</v>
      </c>
      <c r="F147" s="17">
        <f>F148</f>
        <v>1050000</v>
      </c>
      <c r="G147" s="9"/>
    </row>
    <row r="148" spans="1:7" ht="36.700000000000003" outlineLevel="6" x14ac:dyDescent="0.25">
      <c r="A148" s="15" t="s">
        <v>31</v>
      </c>
      <c r="B148" s="16" t="s">
        <v>65</v>
      </c>
      <c r="C148" s="16" t="s">
        <v>127</v>
      </c>
      <c r="D148" s="16" t="s">
        <v>32</v>
      </c>
      <c r="E148" s="17">
        <f>'[1]прил 12 (2)'!F151</f>
        <v>1000000</v>
      </c>
      <c r="F148" s="17">
        <f>'[1]прил 12 (2)'!G151</f>
        <v>1050000</v>
      </c>
      <c r="G148" s="9"/>
    </row>
    <row r="149" spans="1:7" s="14" customFormat="1" ht="41.45" customHeight="1" x14ac:dyDescent="0.25">
      <c r="A149" s="18" t="s">
        <v>128</v>
      </c>
      <c r="B149" s="16" t="s">
        <v>65</v>
      </c>
      <c r="C149" s="16" t="s">
        <v>129</v>
      </c>
      <c r="D149" s="16" t="s">
        <v>22</v>
      </c>
      <c r="E149" s="17">
        <f>E150+E152</f>
        <v>992018</v>
      </c>
      <c r="F149" s="17">
        <f>F150+F152</f>
        <v>1029099</v>
      </c>
      <c r="G149" s="9"/>
    </row>
    <row r="150" spans="1:7" s="14" customFormat="1" ht="55.55" customHeight="1" x14ac:dyDescent="0.25">
      <c r="A150" s="15" t="s">
        <v>29</v>
      </c>
      <c r="B150" s="16" t="s">
        <v>65</v>
      </c>
      <c r="C150" s="16" t="s">
        <v>129</v>
      </c>
      <c r="D150" s="16" t="s">
        <v>30</v>
      </c>
      <c r="E150" s="17">
        <f>E151</f>
        <v>947018</v>
      </c>
      <c r="F150" s="17">
        <f>F151</f>
        <v>984099</v>
      </c>
      <c r="G150" s="9"/>
    </row>
    <row r="151" spans="1:7" s="14" customFormat="1" ht="18" customHeight="1" x14ac:dyDescent="0.25">
      <c r="A151" s="15" t="s">
        <v>31</v>
      </c>
      <c r="B151" s="16" t="s">
        <v>65</v>
      </c>
      <c r="C151" s="16" t="s">
        <v>129</v>
      </c>
      <c r="D151" s="16" t="s">
        <v>32</v>
      </c>
      <c r="E151" s="17">
        <f>'[1]прил 12 (2)'!F154</f>
        <v>947018</v>
      </c>
      <c r="F151" s="17">
        <f>'[1]прил 12 (2)'!G154</f>
        <v>984099</v>
      </c>
      <c r="G151" s="9"/>
    </row>
    <row r="152" spans="1:7" s="14" customFormat="1" ht="18" customHeight="1" x14ac:dyDescent="0.25">
      <c r="A152" s="15" t="s">
        <v>39</v>
      </c>
      <c r="B152" s="16" t="s">
        <v>65</v>
      </c>
      <c r="C152" s="16" t="s">
        <v>129</v>
      </c>
      <c r="D152" s="16" t="s">
        <v>40</v>
      </c>
      <c r="E152" s="17">
        <f>E153</f>
        <v>45000</v>
      </c>
      <c r="F152" s="17">
        <f>F153</f>
        <v>45000</v>
      </c>
      <c r="G152" s="9"/>
    </row>
    <row r="153" spans="1:7" s="14" customFormat="1" ht="36.700000000000003" x14ac:dyDescent="0.25">
      <c r="A153" s="15" t="s">
        <v>41</v>
      </c>
      <c r="B153" s="16" t="s">
        <v>65</v>
      </c>
      <c r="C153" s="16" t="s">
        <v>129</v>
      </c>
      <c r="D153" s="16" t="s">
        <v>42</v>
      </c>
      <c r="E153" s="17">
        <f>'[1]прил 12 (2)'!F156</f>
        <v>45000</v>
      </c>
      <c r="F153" s="17">
        <f>'[1]прил 12 (2)'!G156</f>
        <v>45000</v>
      </c>
      <c r="G153" s="9"/>
    </row>
    <row r="154" spans="1:7" s="14" customFormat="1" ht="40.75" customHeight="1" x14ac:dyDescent="0.25">
      <c r="A154" s="15" t="s">
        <v>130</v>
      </c>
      <c r="B154" s="16" t="s">
        <v>65</v>
      </c>
      <c r="C154" s="16" t="s">
        <v>131</v>
      </c>
      <c r="D154" s="16" t="s">
        <v>22</v>
      </c>
      <c r="E154" s="17">
        <f>E155+E157</f>
        <v>2124542</v>
      </c>
      <c r="F154" s="17">
        <f>F155+F157</f>
        <v>2203220</v>
      </c>
      <c r="G154" s="9"/>
    </row>
    <row r="155" spans="1:7" s="14" customFormat="1" ht="59.95" customHeight="1" x14ac:dyDescent="0.25">
      <c r="A155" s="15" t="s">
        <v>29</v>
      </c>
      <c r="B155" s="16" t="s">
        <v>65</v>
      </c>
      <c r="C155" s="16" t="s">
        <v>131</v>
      </c>
      <c r="D155" s="16" t="s">
        <v>30</v>
      </c>
      <c r="E155" s="17">
        <f>E156</f>
        <v>1966942</v>
      </c>
      <c r="F155" s="17">
        <f>F156</f>
        <v>2045620</v>
      </c>
      <c r="G155" s="9"/>
    </row>
    <row r="156" spans="1:7" s="14" customFormat="1" ht="20.25" customHeight="1" x14ac:dyDescent="0.25">
      <c r="A156" s="15" t="s">
        <v>31</v>
      </c>
      <c r="B156" s="16" t="s">
        <v>65</v>
      </c>
      <c r="C156" s="16" t="s">
        <v>131</v>
      </c>
      <c r="D156" s="16" t="s">
        <v>32</v>
      </c>
      <c r="E156" s="17">
        <f>'[1]прил 12 (2)'!F159</f>
        <v>1966942</v>
      </c>
      <c r="F156" s="17">
        <f>'[1]прил 12 (2)'!G159</f>
        <v>2045620</v>
      </c>
      <c r="G156" s="9"/>
    </row>
    <row r="157" spans="1:7" s="14" customFormat="1" ht="20.25" customHeight="1" x14ac:dyDescent="0.25">
      <c r="A157" s="15" t="s">
        <v>39</v>
      </c>
      <c r="B157" s="16" t="s">
        <v>65</v>
      </c>
      <c r="C157" s="16" t="s">
        <v>131</v>
      </c>
      <c r="D157" s="16" t="s">
        <v>40</v>
      </c>
      <c r="E157" s="17">
        <f>E158</f>
        <v>157600</v>
      </c>
      <c r="F157" s="17">
        <f>F158</f>
        <v>157600</v>
      </c>
      <c r="G157" s="9"/>
    </row>
    <row r="158" spans="1:7" s="14" customFormat="1" ht="36.700000000000003" x14ac:dyDescent="0.25">
      <c r="A158" s="15" t="s">
        <v>41</v>
      </c>
      <c r="B158" s="16" t="s">
        <v>65</v>
      </c>
      <c r="C158" s="16" t="s">
        <v>131</v>
      </c>
      <c r="D158" s="16" t="s">
        <v>42</v>
      </c>
      <c r="E158" s="17">
        <f>'[1]прил 12 (2)'!F161</f>
        <v>157600</v>
      </c>
      <c r="F158" s="17">
        <f>'[1]прил 12 (2)'!G161</f>
        <v>157600</v>
      </c>
      <c r="G158" s="9"/>
    </row>
    <row r="159" spans="1:7" s="14" customFormat="1" ht="74.25" customHeight="1" x14ac:dyDescent="0.25">
      <c r="A159" s="19" t="s">
        <v>132</v>
      </c>
      <c r="B159" s="16" t="s">
        <v>65</v>
      </c>
      <c r="C159" s="16" t="s">
        <v>133</v>
      </c>
      <c r="D159" s="16" t="s">
        <v>22</v>
      </c>
      <c r="E159" s="17">
        <f>E160+E162</f>
        <v>714000</v>
      </c>
      <c r="F159" s="17">
        <f>F160+F162</f>
        <v>714000</v>
      </c>
      <c r="G159" s="9"/>
    </row>
    <row r="160" spans="1:7" ht="55.55" customHeight="1" outlineLevel="1" x14ac:dyDescent="0.25">
      <c r="A160" s="15" t="s">
        <v>29</v>
      </c>
      <c r="B160" s="16" t="s">
        <v>65</v>
      </c>
      <c r="C160" s="16" t="s">
        <v>133</v>
      </c>
      <c r="D160" s="16" t="s">
        <v>30</v>
      </c>
      <c r="E160" s="17">
        <f>E161</f>
        <v>654000</v>
      </c>
      <c r="F160" s="17">
        <f>F161</f>
        <v>654000</v>
      </c>
      <c r="G160" s="9"/>
    </row>
    <row r="161" spans="1:8" ht="18" customHeight="1" outlineLevel="3" x14ac:dyDescent="0.25">
      <c r="A161" s="15" t="s">
        <v>31</v>
      </c>
      <c r="B161" s="16" t="s">
        <v>65</v>
      </c>
      <c r="C161" s="16" t="s">
        <v>133</v>
      </c>
      <c r="D161" s="16" t="s">
        <v>32</v>
      </c>
      <c r="E161" s="17">
        <f>'[1]прил 12 (2)'!F164</f>
        <v>654000</v>
      </c>
      <c r="F161" s="17">
        <f>'[1]прил 12 (2)'!G164</f>
        <v>654000</v>
      </c>
      <c r="G161" s="9"/>
    </row>
    <row r="162" spans="1:8" ht="36.700000000000003" outlineLevel="3" x14ac:dyDescent="0.25">
      <c r="A162" s="15" t="s">
        <v>39</v>
      </c>
      <c r="B162" s="16" t="s">
        <v>65</v>
      </c>
      <c r="C162" s="16" t="s">
        <v>133</v>
      </c>
      <c r="D162" s="16" t="s">
        <v>40</v>
      </c>
      <c r="E162" s="17">
        <f>E163</f>
        <v>60000</v>
      </c>
      <c r="F162" s="17">
        <f>F163</f>
        <v>60000</v>
      </c>
      <c r="G162" s="9"/>
    </row>
    <row r="163" spans="1:8" ht="36.700000000000003" outlineLevel="3" x14ac:dyDescent="0.25">
      <c r="A163" s="15" t="s">
        <v>41</v>
      </c>
      <c r="B163" s="16" t="s">
        <v>65</v>
      </c>
      <c r="C163" s="16" t="s">
        <v>133</v>
      </c>
      <c r="D163" s="16" t="s">
        <v>42</v>
      </c>
      <c r="E163" s="17">
        <f>'[1]прил 12 (2)'!F166</f>
        <v>60000</v>
      </c>
      <c r="F163" s="17">
        <f>'[1]прил 12 (2)'!G166</f>
        <v>60000</v>
      </c>
      <c r="G163" s="9"/>
    </row>
    <row r="164" spans="1:8" ht="18.7" customHeight="1" outlineLevel="3" x14ac:dyDescent="0.25">
      <c r="A164" s="10" t="s">
        <v>134</v>
      </c>
      <c r="B164" s="11" t="s">
        <v>135</v>
      </c>
      <c r="C164" s="11" t="s">
        <v>21</v>
      </c>
      <c r="D164" s="11" t="s">
        <v>22</v>
      </c>
      <c r="E164" s="12">
        <f t="shared" ref="E164:F169" si="4">E165</f>
        <v>2084512</v>
      </c>
      <c r="F164" s="12">
        <f t="shared" si="4"/>
        <v>2149840</v>
      </c>
      <c r="G164" s="21"/>
    </row>
    <row r="165" spans="1:8" ht="21.25" customHeight="1" outlineLevel="3" x14ac:dyDescent="0.25">
      <c r="A165" s="15" t="s">
        <v>136</v>
      </c>
      <c r="B165" s="16" t="s">
        <v>137</v>
      </c>
      <c r="C165" s="16" t="s">
        <v>21</v>
      </c>
      <c r="D165" s="16" t="s">
        <v>22</v>
      </c>
      <c r="E165" s="17">
        <f t="shared" si="4"/>
        <v>2084512</v>
      </c>
      <c r="F165" s="17">
        <f t="shared" si="4"/>
        <v>2149840</v>
      </c>
      <c r="G165" s="9"/>
    </row>
    <row r="166" spans="1:8" outlineLevel="3" x14ac:dyDescent="0.25">
      <c r="A166" s="15" t="s">
        <v>25</v>
      </c>
      <c r="B166" s="16" t="s">
        <v>137</v>
      </c>
      <c r="C166" s="16" t="s">
        <v>26</v>
      </c>
      <c r="D166" s="16" t="s">
        <v>22</v>
      </c>
      <c r="E166" s="17">
        <f t="shared" si="4"/>
        <v>2084512</v>
      </c>
      <c r="F166" s="17">
        <f t="shared" si="4"/>
        <v>2149840</v>
      </c>
      <c r="G166" s="9"/>
    </row>
    <row r="167" spans="1:8" outlineLevel="3" x14ac:dyDescent="0.25">
      <c r="A167" s="15" t="s">
        <v>54</v>
      </c>
      <c r="B167" s="16" t="s">
        <v>137</v>
      </c>
      <c r="C167" s="16" t="s">
        <v>55</v>
      </c>
      <c r="D167" s="16" t="s">
        <v>22</v>
      </c>
      <c r="E167" s="17">
        <f>E168+E171</f>
        <v>2084512</v>
      </c>
      <c r="F167" s="17">
        <f>F168+F171</f>
        <v>2149840</v>
      </c>
      <c r="G167" s="9"/>
    </row>
    <row r="168" spans="1:8" ht="42.8" customHeight="1" outlineLevel="3" x14ac:dyDescent="0.25">
      <c r="A168" s="15" t="s">
        <v>138</v>
      </c>
      <c r="B168" s="16" t="s">
        <v>137</v>
      </c>
      <c r="C168" s="16" t="s">
        <v>139</v>
      </c>
      <c r="D168" s="16" t="s">
        <v>22</v>
      </c>
      <c r="E168" s="17">
        <f t="shared" si="4"/>
        <v>1804512</v>
      </c>
      <c r="F168" s="17">
        <f t="shared" si="4"/>
        <v>1869840</v>
      </c>
      <c r="G168" s="9"/>
    </row>
    <row r="169" spans="1:8" ht="73.400000000000006" outlineLevel="3" x14ac:dyDescent="0.25">
      <c r="A169" s="15" t="s">
        <v>29</v>
      </c>
      <c r="B169" s="16" t="s">
        <v>137</v>
      </c>
      <c r="C169" s="16" t="s">
        <v>139</v>
      </c>
      <c r="D169" s="16" t="s">
        <v>30</v>
      </c>
      <c r="E169" s="17">
        <f t="shared" si="4"/>
        <v>1804512</v>
      </c>
      <c r="F169" s="17">
        <f t="shared" si="4"/>
        <v>1869840</v>
      </c>
      <c r="G169" s="9"/>
    </row>
    <row r="170" spans="1:8" ht="36.700000000000003" outlineLevel="3" x14ac:dyDescent="0.25">
      <c r="A170" s="15" t="s">
        <v>31</v>
      </c>
      <c r="B170" s="16" t="s">
        <v>137</v>
      </c>
      <c r="C170" s="16" t="s">
        <v>139</v>
      </c>
      <c r="D170" s="16" t="s">
        <v>32</v>
      </c>
      <c r="E170" s="17">
        <f>'[1]прил 12 (2)'!F173</f>
        <v>1804512</v>
      </c>
      <c r="F170" s="17">
        <f>'[1]прил 12 (2)'!G173</f>
        <v>1869840</v>
      </c>
      <c r="G170" s="9"/>
    </row>
    <row r="171" spans="1:8" ht="36.700000000000003" outlineLevel="3" x14ac:dyDescent="0.25">
      <c r="A171" s="15" t="s">
        <v>140</v>
      </c>
      <c r="B171" s="16" t="s">
        <v>137</v>
      </c>
      <c r="C171" s="16" t="s">
        <v>141</v>
      </c>
      <c r="D171" s="16" t="s">
        <v>22</v>
      </c>
      <c r="E171" s="17">
        <f>E172</f>
        <v>280000</v>
      </c>
      <c r="F171" s="17">
        <f>F172</f>
        <v>280000</v>
      </c>
      <c r="G171" s="9"/>
    </row>
    <row r="172" spans="1:8" ht="73.400000000000006" outlineLevel="3" x14ac:dyDescent="0.25">
      <c r="A172" s="15" t="s">
        <v>29</v>
      </c>
      <c r="B172" s="16" t="s">
        <v>137</v>
      </c>
      <c r="C172" s="16" t="s">
        <v>141</v>
      </c>
      <c r="D172" s="16" t="s">
        <v>30</v>
      </c>
      <c r="E172" s="17">
        <f>E173</f>
        <v>280000</v>
      </c>
      <c r="F172" s="17">
        <f>F173</f>
        <v>280000</v>
      </c>
      <c r="G172" s="9"/>
    </row>
    <row r="173" spans="1:8" ht="36.700000000000003" outlineLevel="3" x14ac:dyDescent="0.25">
      <c r="A173" s="15" t="s">
        <v>31</v>
      </c>
      <c r="B173" s="16" t="s">
        <v>137</v>
      </c>
      <c r="C173" s="16" t="s">
        <v>141</v>
      </c>
      <c r="D173" s="16" t="s">
        <v>32</v>
      </c>
      <c r="E173" s="17">
        <f>'[1]прил 12 (2)'!F176</f>
        <v>280000</v>
      </c>
      <c r="F173" s="17">
        <f>'[1]прил 12 (2)'!G176</f>
        <v>280000</v>
      </c>
      <c r="G173" s="9"/>
    </row>
    <row r="174" spans="1:8" ht="37.549999999999997" customHeight="1" outlineLevel="1" x14ac:dyDescent="0.25">
      <c r="A174" s="10" t="s">
        <v>142</v>
      </c>
      <c r="B174" s="11" t="s">
        <v>143</v>
      </c>
      <c r="C174" s="11" t="s">
        <v>21</v>
      </c>
      <c r="D174" s="11" t="s">
        <v>22</v>
      </c>
      <c r="E174" s="12">
        <f>E175+E180</f>
        <v>805000</v>
      </c>
      <c r="F174" s="12">
        <f>F175+F180</f>
        <v>505000</v>
      </c>
      <c r="G174" s="22">
        <f>[1]потребность!G690</f>
        <v>440000</v>
      </c>
      <c r="H174" s="22">
        <f>[1]потребность!H690</f>
        <v>1805000</v>
      </c>
    </row>
    <row r="175" spans="1:8" ht="39.25" customHeight="1" outlineLevel="1" x14ac:dyDescent="0.25">
      <c r="A175" s="15" t="s">
        <v>144</v>
      </c>
      <c r="B175" s="16" t="s">
        <v>145</v>
      </c>
      <c r="C175" s="16" t="s">
        <v>21</v>
      </c>
      <c r="D175" s="16" t="s">
        <v>22</v>
      </c>
      <c r="E175" s="17">
        <f t="shared" ref="E175:F178" si="5">E176</f>
        <v>200000</v>
      </c>
      <c r="F175" s="17">
        <f t="shared" si="5"/>
        <v>100000</v>
      </c>
      <c r="G175" s="9"/>
    </row>
    <row r="176" spans="1:8" outlineLevel="1" x14ac:dyDescent="0.25">
      <c r="A176" s="15" t="s">
        <v>25</v>
      </c>
      <c r="B176" s="16" t="s">
        <v>145</v>
      </c>
      <c r="C176" s="16" t="s">
        <v>26</v>
      </c>
      <c r="D176" s="16" t="s">
        <v>22</v>
      </c>
      <c r="E176" s="17">
        <f t="shared" si="5"/>
        <v>200000</v>
      </c>
      <c r="F176" s="17">
        <f t="shared" si="5"/>
        <v>100000</v>
      </c>
      <c r="G176" s="9"/>
    </row>
    <row r="177" spans="1:8" ht="36.700000000000003" outlineLevel="1" x14ac:dyDescent="0.25">
      <c r="A177" s="15" t="s">
        <v>146</v>
      </c>
      <c r="B177" s="16" t="s">
        <v>145</v>
      </c>
      <c r="C177" s="16" t="s">
        <v>147</v>
      </c>
      <c r="D177" s="16" t="s">
        <v>22</v>
      </c>
      <c r="E177" s="17">
        <f t="shared" si="5"/>
        <v>200000</v>
      </c>
      <c r="F177" s="17">
        <f t="shared" si="5"/>
        <v>100000</v>
      </c>
      <c r="G177" s="9"/>
    </row>
    <row r="178" spans="1:8" ht="18" customHeight="1" outlineLevel="4" x14ac:dyDescent="0.25">
      <c r="A178" s="15" t="s">
        <v>39</v>
      </c>
      <c r="B178" s="16" t="s">
        <v>145</v>
      </c>
      <c r="C178" s="16" t="s">
        <v>147</v>
      </c>
      <c r="D178" s="16" t="s">
        <v>40</v>
      </c>
      <c r="E178" s="17">
        <f t="shared" si="5"/>
        <v>200000</v>
      </c>
      <c r="F178" s="17">
        <f t="shared" si="5"/>
        <v>100000</v>
      </c>
      <c r="G178" s="9"/>
    </row>
    <row r="179" spans="1:8" ht="36.700000000000003" outlineLevel="5" x14ac:dyDescent="0.25">
      <c r="A179" s="15" t="s">
        <v>41</v>
      </c>
      <c r="B179" s="16" t="s">
        <v>145</v>
      </c>
      <c r="C179" s="16" t="s">
        <v>147</v>
      </c>
      <c r="D179" s="16" t="s">
        <v>42</v>
      </c>
      <c r="E179" s="17">
        <f>'[1]прил 12 (2)'!F182</f>
        <v>200000</v>
      </c>
      <c r="F179" s="17">
        <f>'[1]прил 12 (2)'!G182</f>
        <v>100000</v>
      </c>
      <c r="G179" s="9"/>
    </row>
    <row r="180" spans="1:8" outlineLevel="5" x14ac:dyDescent="0.25">
      <c r="A180" s="15" t="s">
        <v>148</v>
      </c>
      <c r="B180" s="16" t="s">
        <v>149</v>
      </c>
      <c r="C180" s="16" t="s">
        <v>21</v>
      </c>
      <c r="D180" s="16" t="s">
        <v>22</v>
      </c>
      <c r="E180" s="17">
        <f t="shared" ref="E180:F183" si="6">E181</f>
        <v>605000</v>
      </c>
      <c r="F180" s="17">
        <f t="shared" si="6"/>
        <v>405000</v>
      </c>
      <c r="G180" s="9"/>
    </row>
    <row r="181" spans="1:8" ht="20.25" customHeight="1" outlineLevel="5" x14ac:dyDescent="0.25">
      <c r="A181" s="15" t="s">
        <v>53</v>
      </c>
      <c r="B181" s="16" t="s">
        <v>149</v>
      </c>
      <c r="C181" s="16" t="s">
        <v>26</v>
      </c>
      <c r="D181" s="16" t="s">
        <v>22</v>
      </c>
      <c r="E181" s="17">
        <f t="shared" si="6"/>
        <v>605000</v>
      </c>
      <c r="F181" s="17">
        <f t="shared" si="6"/>
        <v>405000</v>
      </c>
      <c r="G181" s="9"/>
    </row>
    <row r="182" spans="1:8" ht="36.700000000000003" outlineLevel="5" x14ac:dyDescent="0.25">
      <c r="A182" s="15" t="s">
        <v>150</v>
      </c>
      <c r="B182" s="16" t="s">
        <v>149</v>
      </c>
      <c r="C182" s="16" t="s">
        <v>151</v>
      </c>
      <c r="D182" s="16" t="s">
        <v>22</v>
      </c>
      <c r="E182" s="17">
        <f t="shared" si="6"/>
        <v>605000</v>
      </c>
      <c r="F182" s="17">
        <f t="shared" si="6"/>
        <v>405000</v>
      </c>
      <c r="G182" s="9"/>
    </row>
    <row r="183" spans="1:8" ht="36.700000000000003" outlineLevel="5" x14ac:dyDescent="0.25">
      <c r="A183" s="15" t="s">
        <v>39</v>
      </c>
      <c r="B183" s="16" t="s">
        <v>149</v>
      </c>
      <c r="C183" s="16" t="s">
        <v>151</v>
      </c>
      <c r="D183" s="16" t="s">
        <v>40</v>
      </c>
      <c r="E183" s="17">
        <f t="shared" si="6"/>
        <v>605000</v>
      </c>
      <c r="F183" s="17">
        <f t="shared" si="6"/>
        <v>405000</v>
      </c>
      <c r="G183" s="9"/>
    </row>
    <row r="184" spans="1:8" ht="36.700000000000003" outlineLevel="5" x14ac:dyDescent="0.25">
      <c r="A184" s="15" t="s">
        <v>41</v>
      </c>
      <c r="B184" s="16" t="s">
        <v>149</v>
      </c>
      <c r="C184" s="16" t="s">
        <v>151</v>
      </c>
      <c r="D184" s="16" t="s">
        <v>42</v>
      </c>
      <c r="E184" s="17">
        <f>'[1]прил 12 (2)'!F187</f>
        <v>605000</v>
      </c>
      <c r="F184" s="17">
        <f>'[1]прил 12 (2)'!G187</f>
        <v>405000</v>
      </c>
      <c r="G184" s="9"/>
    </row>
    <row r="185" spans="1:8" outlineLevel="6" x14ac:dyDescent="0.25">
      <c r="A185" s="10" t="s">
        <v>152</v>
      </c>
      <c r="B185" s="11" t="s">
        <v>153</v>
      </c>
      <c r="C185" s="11" t="s">
        <v>21</v>
      </c>
      <c r="D185" s="11" t="s">
        <v>22</v>
      </c>
      <c r="E185" s="12">
        <f>E186+E192+E206+E215</f>
        <v>17122133.93</v>
      </c>
      <c r="F185" s="12">
        <f>F186+F192+F206+F215</f>
        <v>15622133.93</v>
      </c>
      <c r="G185" s="22">
        <f>[1]потребность!G691</f>
        <v>12961514.17</v>
      </c>
      <c r="H185" s="22">
        <f>[1]потребность!H691</f>
        <v>16011114.17</v>
      </c>
    </row>
    <row r="186" spans="1:8" s="14" customFormat="1" x14ac:dyDescent="0.25">
      <c r="A186" s="15" t="s">
        <v>154</v>
      </c>
      <c r="B186" s="16" t="s">
        <v>155</v>
      </c>
      <c r="C186" s="16" t="s">
        <v>21</v>
      </c>
      <c r="D186" s="16" t="s">
        <v>22</v>
      </c>
      <c r="E186" s="17">
        <f t="shared" ref="E186:F190" si="7">E187</f>
        <v>1122746.8500000001</v>
      </c>
      <c r="F186" s="17">
        <f t="shared" si="7"/>
        <v>1122746.8500000001</v>
      </c>
      <c r="G186" s="22"/>
    </row>
    <row r="187" spans="1:8" s="14" customFormat="1" x14ac:dyDescent="0.25">
      <c r="A187" s="15" t="s">
        <v>25</v>
      </c>
      <c r="B187" s="16" t="s">
        <v>155</v>
      </c>
      <c r="C187" s="16" t="s">
        <v>26</v>
      </c>
      <c r="D187" s="16" t="s">
        <v>22</v>
      </c>
      <c r="E187" s="17">
        <f t="shared" si="7"/>
        <v>1122746.8500000001</v>
      </c>
      <c r="F187" s="17">
        <f t="shared" si="7"/>
        <v>1122746.8500000001</v>
      </c>
      <c r="G187" s="22"/>
    </row>
    <row r="188" spans="1:8" s="14" customFormat="1" ht="21.75" customHeight="1" x14ac:dyDescent="0.25">
      <c r="A188" s="15" t="s">
        <v>54</v>
      </c>
      <c r="B188" s="16" t="s">
        <v>155</v>
      </c>
      <c r="C188" s="16" t="s">
        <v>55</v>
      </c>
      <c r="D188" s="16" t="s">
        <v>22</v>
      </c>
      <c r="E188" s="17">
        <f t="shared" si="7"/>
        <v>1122746.8500000001</v>
      </c>
      <c r="F188" s="17">
        <f t="shared" si="7"/>
        <v>1122746.8500000001</v>
      </c>
      <c r="G188" s="22"/>
    </row>
    <row r="189" spans="1:8" s="14" customFormat="1" ht="75.75" customHeight="1" x14ac:dyDescent="0.25">
      <c r="A189" s="15" t="s">
        <v>156</v>
      </c>
      <c r="B189" s="16" t="s">
        <v>155</v>
      </c>
      <c r="C189" s="16" t="s">
        <v>157</v>
      </c>
      <c r="D189" s="16" t="s">
        <v>22</v>
      </c>
      <c r="E189" s="17">
        <f t="shared" si="7"/>
        <v>1122746.8500000001</v>
      </c>
      <c r="F189" s="17">
        <f t="shared" si="7"/>
        <v>1122746.8500000001</v>
      </c>
      <c r="G189" s="22"/>
    </row>
    <row r="190" spans="1:8" s="14" customFormat="1" ht="18.7" customHeight="1" x14ac:dyDescent="0.25">
      <c r="A190" s="15" t="s">
        <v>39</v>
      </c>
      <c r="B190" s="16" t="s">
        <v>155</v>
      </c>
      <c r="C190" s="16" t="s">
        <v>157</v>
      </c>
      <c r="D190" s="16" t="s">
        <v>40</v>
      </c>
      <c r="E190" s="17">
        <f t="shared" si="7"/>
        <v>1122746.8500000001</v>
      </c>
      <c r="F190" s="17">
        <f t="shared" si="7"/>
        <v>1122746.8500000001</v>
      </c>
      <c r="G190" s="22"/>
    </row>
    <row r="191" spans="1:8" s="14" customFormat="1" ht="36.700000000000003" x14ac:dyDescent="0.25">
      <c r="A191" s="15" t="s">
        <v>41</v>
      </c>
      <c r="B191" s="16" t="s">
        <v>155</v>
      </c>
      <c r="C191" s="16" t="s">
        <v>157</v>
      </c>
      <c r="D191" s="16" t="s">
        <v>42</v>
      </c>
      <c r="E191" s="17">
        <f>'[1]прил 12 (2)'!F194</f>
        <v>1122746.8500000001</v>
      </c>
      <c r="F191" s="17">
        <f>'[1]прил 12 (2)'!G194</f>
        <v>1122746.8500000001</v>
      </c>
      <c r="G191" s="22"/>
    </row>
    <row r="192" spans="1:8" s="14" customFormat="1" x14ac:dyDescent="0.25">
      <c r="A192" s="15" t="s">
        <v>158</v>
      </c>
      <c r="B192" s="16" t="s">
        <v>159</v>
      </c>
      <c r="C192" s="16" t="s">
        <v>21</v>
      </c>
      <c r="D192" s="16" t="s">
        <v>22</v>
      </c>
      <c r="E192" s="17">
        <f>E193+E198</f>
        <v>1403387.08</v>
      </c>
      <c r="F192" s="17">
        <f>F193+F198</f>
        <v>103387.08</v>
      </c>
      <c r="G192" s="22"/>
    </row>
    <row r="193" spans="1:7" s="14" customFormat="1" ht="18" customHeight="1" x14ac:dyDescent="0.25">
      <c r="A193" s="15" t="s">
        <v>53</v>
      </c>
      <c r="B193" s="16" t="s">
        <v>159</v>
      </c>
      <c r="C193" s="16" t="s">
        <v>26</v>
      </c>
      <c r="D193" s="16" t="s">
        <v>22</v>
      </c>
      <c r="E193" s="17">
        <f t="shared" ref="E193:F196" si="8">E194</f>
        <v>3387.08</v>
      </c>
      <c r="F193" s="17">
        <f t="shared" si="8"/>
        <v>3387.08</v>
      </c>
      <c r="G193" s="22"/>
    </row>
    <row r="194" spans="1:7" s="14" customFormat="1" ht="21.25" customHeight="1" x14ac:dyDescent="0.25">
      <c r="A194" s="15" t="s">
        <v>54</v>
      </c>
      <c r="B194" s="16" t="s">
        <v>159</v>
      </c>
      <c r="C194" s="16" t="s">
        <v>55</v>
      </c>
      <c r="D194" s="16" t="s">
        <v>22</v>
      </c>
      <c r="E194" s="17">
        <f t="shared" si="8"/>
        <v>3387.08</v>
      </c>
      <c r="F194" s="17">
        <f t="shared" si="8"/>
        <v>3387.08</v>
      </c>
      <c r="G194" s="22"/>
    </row>
    <row r="195" spans="1:7" s="14" customFormat="1" ht="93.25" customHeight="1" x14ac:dyDescent="0.25">
      <c r="A195" s="18" t="s">
        <v>160</v>
      </c>
      <c r="B195" s="16" t="s">
        <v>159</v>
      </c>
      <c r="C195" s="16" t="s">
        <v>161</v>
      </c>
      <c r="D195" s="16" t="s">
        <v>22</v>
      </c>
      <c r="E195" s="17">
        <f t="shared" si="8"/>
        <v>3387.08</v>
      </c>
      <c r="F195" s="17">
        <f t="shared" si="8"/>
        <v>3387.08</v>
      </c>
      <c r="G195" s="22"/>
    </row>
    <row r="196" spans="1:7" s="14" customFormat="1" ht="18.7" customHeight="1" x14ac:dyDescent="0.25">
      <c r="A196" s="15" t="s">
        <v>39</v>
      </c>
      <c r="B196" s="16" t="s">
        <v>159</v>
      </c>
      <c r="C196" s="16" t="s">
        <v>161</v>
      </c>
      <c r="D196" s="16" t="s">
        <v>40</v>
      </c>
      <c r="E196" s="17">
        <f t="shared" si="8"/>
        <v>3387.08</v>
      </c>
      <c r="F196" s="17">
        <f t="shared" si="8"/>
        <v>3387.08</v>
      </c>
      <c r="G196" s="22"/>
    </row>
    <row r="197" spans="1:7" s="14" customFormat="1" ht="36.700000000000003" x14ac:dyDescent="0.25">
      <c r="A197" s="15" t="s">
        <v>41</v>
      </c>
      <c r="B197" s="16" t="s">
        <v>159</v>
      </c>
      <c r="C197" s="16" t="s">
        <v>161</v>
      </c>
      <c r="D197" s="16" t="s">
        <v>42</v>
      </c>
      <c r="E197" s="17">
        <f>'[1]прил 12 (2)'!F200</f>
        <v>3387.08</v>
      </c>
      <c r="F197" s="17">
        <f>'[1]прил 12 (2)'!G200</f>
        <v>3387.08</v>
      </c>
      <c r="G197" s="22"/>
    </row>
    <row r="198" spans="1:7" s="14" customFormat="1" ht="55.05" x14ac:dyDescent="0.25">
      <c r="A198" s="23" t="s">
        <v>162</v>
      </c>
      <c r="B198" s="16" t="s">
        <v>159</v>
      </c>
      <c r="C198" s="16" t="s">
        <v>163</v>
      </c>
      <c r="D198" s="24" t="s">
        <v>22</v>
      </c>
      <c r="E198" s="17">
        <f t="shared" ref="E198:F201" si="9">E199</f>
        <v>1400000</v>
      </c>
      <c r="F198" s="17">
        <f t="shared" si="9"/>
        <v>100000</v>
      </c>
      <c r="G198" s="22"/>
    </row>
    <row r="199" spans="1:7" s="14" customFormat="1" ht="36.700000000000003" x14ac:dyDescent="0.25">
      <c r="A199" s="25" t="s">
        <v>164</v>
      </c>
      <c r="B199" s="16" t="s">
        <v>159</v>
      </c>
      <c r="C199" s="16" t="s">
        <v>165</v>
      </c>
      <c r="D199" s="24" t="s">
        <v>22</v>
      </c>
      <c r="E199" s="17">
        <f>E200+E203</f>
        <v>1400000</v>
      </c>
      <c r="F199" s="17">
        <f t="shared" si="9"/>
        <v>100000</v>
      </c>
      <c r="G199" s="22"/>
    </row>
    <row r="200" spans="1:7" s="14" customFormat="1" ht="36.700000000000003" x14ac:dyDescent="0.25">
      <c r="A200" s="15" t="s">
        <v>166</v>
      </c>
      <c r="B200" s="16" t="s">
        <v>159</v>
      </c>
      <c r="C200" s="16" t="s">
        <v>167</v>
      </c>
      <c r="D200" s="24" t="s">
        <v>22</v>
      </c>
      <c r="E200" s="17">
        <f t="shared" si="9"/>
        <v>0</v>
      </c>
      <c r="F200" s="17">
        <f t="shared" si="9"/>
        <v>100000</v>
      </c>
      <c r="G200" s="22"/>
    </row>
    <row r="201" spans="1:7" s="14" customFormat="1" x14ac:dyDescent="0.25">
      <c r="A201" s="23" t="s">
        <v>43</v>
      </c>
      <c r="B201" s="16" t="s">
        <v>159</v>
      </c>
      <c r="C201" s="16" t="s">
        <v>167</v>
      </c>
      <c r="D201" s="24" t="s">
        <v>44</v>
      </c>
      <c r="E201" s="17">
        <f t="shared" si="9"/>
        <v>0</v>
      </c>
      <c r="F201" s="17">
        <f t="shared" si="9"/>
        <v>100000</v>
      </c>
      <c r="G201" s="22"/>
    </row>
    <row r="202" spans="1:7" s="14" customFormat="1" ht="55.05" x14ac:dyDescent="0.25">
      <c r="A202" s="15" t="s">
        <v>168</v>
      </c>
      <c r="B202" s="16" t="s">
        <v>159</v>
      </c>
      <c r="C202" s="16" t="s">
        <v>167</v>
      </c>
      <c r="D202" s="24" t="s">
        <v>169</v>
      </c>
      <c r="E202" s="17">
        <f>'[1]прил 12 (2)'!F205</f>
        <v>0</v>
      </c>
      <c r="F202" s="17">
        <f>'[1]прил 12 (2)'!G205</f>
        <v>100000</v>
      </c>
      <c r="G202" s="22"/>
    </row>
    <row r="203" spans="1:7" s="14" customFormat="1" ht="36.700000000000003" x14ac:dyDescent="0.25">
      <c r="A203" s="15" t="s">
        <v>170</v>
      </c>
      <c r="B203" s="16" t="s">
        <v>159</v>
      </c>
      <c r="C203" s="16" t="s">
        <v>171</v>
      </c>
      <c r="D203" s="16" t="s">
        <v>22</v>
      </c>
      <c r="E203" s="17">
        <f>E204</f>
        <v>1400000</v>
      </c>
      <c r="F203" s="17">
        <v>0</v>
      </c>
      <c r="G203" s="22"/>
    </row>
    <row r="204" spans="1:7" s="14" customFormat="1" ht="28.55" customHeight="1" x14ac:dyDescent="0.25">
      <c r="A204" s="15" t="s">
        <v>39</v>
      </c>
      <c r="B204" s="16" t="s">
        <v>159</v>
      </c>
      <c r="C204" s="16" t="s">
        <v>171</v>
      </c>
      <c r="D204" s="16" t="s">
        <v>40</v>
      </c>
      <c r="E204" s="17">
        <f>E205</f>
        <v>1400000</v>
      </c>
      <c r="F204" s="17">
        <v>0</v>
      </c>
      <c r="G204" s="22"/>
    </row>
    <row r="205" spans="1:7" s="14" customFormat="1" ht="36.700000000000003" x14ac:dyDescent="0.25">
      <c r="A205" s="15" t="s">
        <v>41</v>
      </c>
      <c r="B205" s="16" t="s">
        <v>159</v>
      </c>
      <c r="C205" s="16" t="s">
        <v>171</v>
      </c>
      <c r="D205" s="16" t="s">
        <v>42</v>
      </c>
      <c r="E205" s="17">
        <f>'[1]прил 12 (2)'!F208</f>
        <v>1400000</v>
      </c>
      <c r="F205" s="17">
        <v>0</v>
      </c>
      <c r="G205" s="22"/>
    </row>
    <row r="206" spans="1:7" s="14" customFormat="1" x14ac:dyDescent="0.25">
      <c r="A206" s="15" t="s">
        <v>172</v>
      </c>
      <c r="B206" s="16" t="s">
        <v>173</v>
      </c>
      <c r="C206" s="16" t="s">
        <v>21</v>
      </c>
      <c r="D206" s="16" t="s">
        <v>22</v>
      </c>
      <c r="E206" s="17">
        <f>E207</f>
        <v>14066000</v>
      </c>
      <c r="F206" s="17">
        <f>F207</f>
        <v>14066000</v>
      </c>
      <c r="G206" s="9"/>
    </row>
    <row r="207" spans="1:7" s="14" customFormat="1" ht="57.75" customHeight="1" x14ac:dyDescent="0.25">
      <c r="A207" s="10" t="s">
        <v>174</v>
      </c>
      <c r="B207" s="11" t="s">
        <v>173</v>
      </c>
      <c r="C207" s="11" t="s">
        <v>175</v>
      </c>
      <c r="D207" s="11" t="s">
        <v>22</v>
      </c>
      <c r="E207" s="17">
        <f>E208</f>
        <v>14066000</v>
      </c>
      <c r="F207" s="17">
        <f>F208</f>
        <v>14066000</v>
      </c>
      <c r="G207" s="9"/>
    </row>
    <row r="208" spans="1:7" s="14" customFormat="1" ht="36.700000000000003" x14ac:dyDescent="0.25">
      <c r="A208" s="15" t="s">
        <v>176</v>
      </c>
      <c r="B208" s="16" t="s">
        <v>173</v>
      </c>
      <c r="C208" s="16" t="s">
        <v>177</v>
      </c>
      <c r="D208" s="16" t="s">
        <v>22</v>
      </c>
      <c r="E208" s="17">
        <f>E209+E212</f>
        <v>14066000</v>
      </c>
      <c r="F208" s="17">
        <f>F209+F212</f>
        <v>14066000</v>
      </c>
      <c r="G208" s="9"/>
    </row>
    <row r="209" spans="1:7" s="14" customFormat="1" ht="55.05" x14ac:dyDescent="0.25">
      <c r="A209" s="19" t="s">
        <v>178</v>
      </c>
      <c r="B209" s="16" t="s">
        <v>173</v>
      </c>
      <c r="C209" s="16" t="s">
        <v>179</v>
      </c>
      <c r="D209" s="16" t="s">
        <v>22</v>
      </c>
      <c r="E209" s="17">
        <f>E210</f>
        <v>14066000</v>
      </c>
      <c r="F209" s="17">
        <f>F210</f>
        <v>14066000</v>
      </c>
      <c r="G209" s="9"/>
    </row>
    <row r="210" spans="1:7" s="14" customFormat="1" ht="18" customHeight="1" x14ac:dyDescent="0.25">
      <c r="A210" s="15" t="s">
        <v>39</v>
      </c>
      <c r="B210" s="16" t="s">
        <v>173</v>
      </c>
      <c r="C210" s="16" t="s">
        <v>179</v>
      </c>
      <c r="D210" s="16" t="s">
        <v>40</v>
      </c>
      <c r="E210" s="17">
        <f>E211</f>
        <v>14066000</v>
      </c>
      <c r="F210" s="17">
        <f>F211</f>
        <v>14066000</v>
      </c>
      <c r="G210" s="9"/>
    </row>
    <row r="211" spans="1:7" s="14" customFormat="1" ht="36.700000000000003" x14ac:dyDescent="0.25">
      <c r="A211" s="15" t="s">
        <v>41</v>
      </c>
      <c r="B211" s="16" t="s">
        <v>173</v>
      </c>
      <c r="C211" s="16" t="s">
        <v>179</v>
      </c>
      <c r="D211" s="16" t="s">
        <v>42</v>
      </c>
      <c r="E211" s="17">
        <f>'[1]прил 12 (2)'!F214</f>
        <v>14066000</v>
      </c>
      <c r="F211" s="17">
        <f>'[1]прил 12 (2)'!G214</f>
        <v>14066000</v>
      </c>
      <c r="G211" s="9"/>
    </row>
    <row r="212" spans="1:7" s="14" customFormat="1" ht="39.25" hidden="1" customHeight="1" x14ac:dyDescent="0.25">
      <c r="A212" s="15" t="s">
        <v>180</v>
      </c>
      <c r="B212" s="16" t="s">
        <v>173</v>
      </c>
      <c r="C212" s="16" t="s">
        <v>181</v>
      </c>
      <c r="D212" s="16" t="s">
        <v>22</v>
      </c>
      <c r="E212" s="17">
        <f>E213</f>
        <v>0</v>
      </c>
      <c r="F212" s="17">
        <f>F213</f>
        <v>0</v>
      </c>
      <c r="G212" s="9"/>
    </row>
    <row r="213" spans="1:7" s="14" customFormat="1" ht="18" hidden="1" customHeight="1" x14ac:dyDescent="0.25">
      <c r="A213" s="15" t="s">
        <v>39</v>
      </c>
      <c r="B213" s="16" t="s">
        <v>173</v>
      </c>
      <c r="C213" s="16" t="s">
        <v>181</v>
      </c>
      <c r="D213" s="16" t="s">
        <v>40</v>
      </c>
      <c r="E213" s="17">
        <f>E214</f>
        <v>0</v>
      </c>
      <c r="F213" s="17">
        <f>F214</f>
        <v>0</v>
      </c>
      <c r="G213" s="9"/>
    </row>
    <row r="214" spans="1:7" s="14" customFormat="1" ht="39.25" hidden="1" customHeight="1" x14ac:dyDescent="0.25">
      <c r="A214" s="15" t="s">
        <v>41</v>
      </c>
      <c r="B214" s="16" t="s">
        <v>173</v>
      </c>
      <c r="C214" s="16" t="s">
        <v>181</v>
      </c>
      <c r="D214" s="16" t="s">
        <v>42</v>
      </c>
      <c r="E214" s="17"/>
      <c r="F214" s="17"/>
      <c r="G214" s="9"/>
    </row>
    <row r="215" spans="1:7" s="14" customFormat="1" x14ac:dyDescent="0.25">
      <c r="A215" s="15" t="s">
        <v>182</v>
      </c>
      <c r="B215" s="16" t="s">
        <v>183</v>
      </c>
      <c r="C215" s="16" t="s">
        <v>21</v>
      </c>
      <c r="D215" s="16" t="s">
        <v>22</v>
      </c>
      <c r="E215" s="17">
        <f>E221+E216</f>
        <v>530000</v>
      </c>
      <c r="F215" s="17">
        <f>F221+F216</f>
        <v>330000</v>
      </c>
      <c r="G215" s="9"/>
    </row>
    <row r="216" spans="1:7" s="14" customFormat="1" ht="55.05" x14ac:dyDescent="0.25">
      <c r="A216" s="10" t="s">
        <v>184</v>
      </c>
      <c r="B216" s="11" t="s">
        <v>183</v>
      </c>
      <c r="C216" s="11" t="s">
        <v>185</v>
      </c>
      <c r="D216" s="11" t="s">
        <v>22</v>
      </c>
      <c r="E216" s="17">
        <f t="shared" ref="E216:F219" si="10">E217</f>
        <v>100000</v>
      </c>
      <c r="F216" s="17">
        <f t="shared" si="10"/>
        <v>100000</v>
      </c>
      <c r="G216" s="9"/>
    </row>
    <row r="217" spans="1:7" s="14" customFormat="1" ht="36.700000000000003" x14ac:dyDescent="0.25">
      <c r="A217" s="15" t="s">
        <v>186</v>
      </c>
      <c r="B217" s="16" t="s">
        <v>183</v>
      </c>
      <c r="C217" s="16" t="s">
        <v>187</v>
      </c>
      <c r="D217" s="16" t="s">
        <v>22</v>
      </c>
      <c r="E217" s="17">
        <f t="shared" si="10"/>
        <v>100000</v>
      </c>
      <c r="F217" s="17">
        <f t="shared" si="10"/>
        <v>100000</v>
      </c>
      <c r="G217" s="9"/>
    </row>
    <row r="218" spans="1:7" s="14" customFormat="1" ht="73.400000000000006" x14ac:dyDescent="0.25">
      <c r="A218" s="15" t="s">
        <v>188</v>
      </c>
      <c r="B218" s="16" t="s">
        <v>183</v>
      </c>
      <c r="C218" s="16" t="s">
        <v>189</v>
      </c>
      <c r="D218" s="16" t="s">
        <v>22</v>
      </c>
      <c r="E218" s="17">
        <f t="shared" si="10"/>
        <v>100000</v>
      </c>
      <c r="F218" s="17">
        <f t="shared" si="10"/>
        <v>100000</v>
      </c>
      <c r="G218" s="9"/>
    </row>
    <row r="219" spans="1:7" s="14" customFormat="1" x14ac:dyDescent="0.25">
      <c r="A219" s="15" t="s">
        <v>43</v>
      </c>
      <c r="B219" s="16" t="s">
        <v>183</v>
      </c>
      <c r="C219" s="16" t="s">
        <v>189</v>
      </c>
      <c r="D219" s="16" t="s">
        <v>44</v>
      </c>
      <c r="E219" s="17">
        <f t="shared" si="10"/>
        <v>100000</v>
      </c>
      <c r="F219" s="17">
        <f t="shared" si="10"/>
        <v>100000</v>
      </c>
      <c r="G219" s="9"/>
    </row>
    <row r="220" spans="1:7" s="14" customFormat="1" ht="55.05" x14ac:dyDescent="0.25">
      <c r="A220" s="15" t="s">
        <v>168</v>
      </c>
      <c r="B220" s="16" t="s">
        <v>183</v>
      </c>
      <c r="C220" s="16" t="s">
        <v>189</v>
      </c>
      <c r="D220" s="16" t="s">
        <v>169</v>
      </c>
      <c r="E220" s="17">
        <f>'[1]прил 12 (2)'!F226</f>
        <v>100000</v>
      </c>
      <c r="F220" s="17">
        <f>'[1]прил 12 (2)'!G226</f>
        <v>100000</v>
      </c>
      <c r="G220" s="9"/>
    </row>
    <row r="221" spans="1:7" s="14" customFormat="1" ht="59.3" customHeight="1" x14ac:dyDescent="0.25">
      <c r="A221" s="10" t="s">
        <v>190</v>
      </c>
      <c r="B221" s="11" t="s">
        <v>183</v>
      </c>
      <c r="C221" s="11" t="s">
        <v>191</v>
      </c>
      <c r="D221" s="11" t="s">
        <v>22</v>
      </c>
      <c r="E221" s="17">
        <f>E222+E226</f>
        <v>430000</v>
      </c>
      <c r="F221" s="17">
        <f>F222+F226</f>
        <v>230000</v>
      </c>
      <c r="G221" s="9"/>
    </row>
    <row r="222" spans="1:7" s="14" customFormat="1" ht="34" customHeight="1" x14ac:dyDescent="0.25">
      <c r="A222" s="15" t="s">
        <v>192</v>
      </c>
      <c r="B222" s="16" t="s">
        <v>183</v>
      </c>
      <c r="C222" s="16" t="s">
        <v>193</v>
      </c>
      <c r="D222" s="16" t="s">
        <v>22</v>
      </c>
      <c r="E222" s="17">
        <f t="shared" ref="E222:F224" si="11">E223</f>
        <v>300000</v>
      </c>
      <c r="F222" s="17">
        <f t="shared" si="11"/>
        <v>100000</v>
      </c>
      <c r="G222" s="9"/>
    </row>
    <row r="223" spans="1:7" s="14" customFormat="1" x14ac:dyDescent="0.25">
      <c r="A223" s="15" t="s">
        <v>194</v>
      </c>
      <c r="B223" s="16" t="s">
        <v>183</v>
      </c>
      <c r="C223" s="16" t="s">
        <v>195</v>
      </c>
      <c r="D223" s="16" t="s">
        <v>22</v>
      </c>
      <c r="E223" s="17">
        <f t="shared" si="11"/>
        <v>300000</v>
      </c>
      <c r="F223" s="17">
        <f t="shared" si="11"/>
        <v>100000</v>
      </c>
      <c r="G223" s="9"/>
    </row>
    <row r="224" spans="1:7" s="14" customFormat="1" ht="18" customHeight="1" x14ac:dyDescent="0.25">
      <c r="A224" s="15" t="s">
        <v>39</v>
      </c>
      <c r="B224" s="16" t="s">
        <v>183</v>
      </c>
      <c r="C224" s="16" t="s">
        <v>195</v>
      </c>
      <c r="D224" s="16" t="s">
        <v>40</v>
      </c>
      <c r="E224" s="17">
        <f t="shared" si="11"/>
        <v>300000</v>
      </c>
      <c r="F224" s="17">
        <f t="shared" si="11"/>
        <v>100000</v>
      </c>
      <c r="G224" s="9"/>
    </row>
    <row r="225" spans="1:8" s="14" customFormat="1" ht="36.700000000000003" x14ac:dyDescent="0.25">
      <c r="A225" s="15" t="s">
        <v>41</v>
      </c>
      <c r="B225" s="16" t="s">
        <v>183</v>
      </c>
      <c r="C225" s="16" t="s">
        <v>195</v>
      </c>
      <c r="D225" s="16" t="s">
        <v>42</v>
      </c>
      <c r="E225" s="17">
        <f>'[1]прил 12 (2)'!F231</f>
        <v>300000</v>
      </c>
      <c r="F225" s="17">
        <f>'[1]прил 12 (2)'!G231</f>
        <v>100000</v>
      </c>
      <c r="G225" s="9"/>
    </row>
    <row r="226" spans="1:8" s="14" customFormat="1" ht="36.700000000000003" x14ac:dyDescent="0.25">
      <c r="A226" s="15" t="s">
        <v>196</v>
      </c>
      <c r="B226" s="16" t="s">
        <v>183</v>
      </c>
      <c r="C226" s="16" t="s">
        <v>197</v>
      </c>
      <c r="D226" s="16" t="s">
        <v>22</v>
      </c>
      <c r="E226" s="17">
        <f t="shared" ref="E226:F228" si="12">E227</f>
        <v>130000</v>
      </c>
      <c r="F226" s="17">
        <f t="shared" si="12"/>
        <v>130000</v>
      </c>
      <c r="G226" s="9"/>
    </row>
    <row r="227" spans="1:8" s="14" customFormat="1" x14ac:dyDescent="0.25">
      <c r="A227" s="15" t="s">
        <v>198</v>
      </c>
      <c r="B227" s="16" t="s">
        <v>183</v>
      </c>
      <c r="C227" s="16" t="s">
        <v>199</v>
      </c>
      <c r="D227" s="16" t="s">
        <v>22</v>
      </c>
      <c r="E227" s="17">
        <f t="shared" si="12"/>
        <v>130000</v>
      </c>
      <c r="F227" s="17">
        <f t="shared" si="12"/>
        <v>130000</v>
      </c>
      <c r="G227" s="9"/>
    </row>
    <row r="228" spans="1:8" s="14" customFormat="1" ht="18" customHeight="1" x14ac:dyDescent="0.25">
      <c r="A228" s="15" t="s">
        <v>39</v>
      </c>
      <c r="B228" s="16" t="s">
        <v>183</v>
      </c>
      <c r="C228" s="16" t="s">
        <v>199</v>
      </c>
      <c r="D228" s="16" t="s">
        <v>40</v>
      </c>
      <c r="E228" s="17">
        <f t="shared" si="12"/>
        <v>130000</v>
      </c>
      <c r="F228" s="17">
        <f t="shared" si="12"/>
        <v>130000</v>
      </c>
      <c r="G228" s="9"/>
    </row>
    <row r="229" spans="1:8" s="14" customFormat="1" ht="36.700000000000003" x14ac:dyDescent="0.25">
      <c r="A229" s="15" t="s">
        <v>41</v>
      </c>
      <c r="B229" s="16" t="s">
        <v>183</v>
      </c>
      <c r="C229" s="16" t="s">
        <v>199</v>
      </c>
      <c r="D229" s="16" t="s">
        <v>42</v>
      </c>
      <c r="E229" s="17">
        <f>'[1]прил 12 (2)'!F235</f>
        <v>130000</v>
      </c>
      <c r="F229" s="17">
        <f>'[1]прил 12 (2)'!G235</f>
        <v>130000</v>
      </c>
      <c r="G229" s="9"/>
    </row>
    <row r="230" spans="1:8" outlineLevel="1" x14ac:dyDescent="0.25">
      <c r="A230" s="10" t="s">
        <v>200</v>
      </c>
      <c r="B230" s="11" t="s">
        <v>201</v>
      </c>
      <c r="C230" s="11" t="s">
        <v>21</v>
      </c>
      <c r="D230" s="11" t="s">
        <v>22</v>
      </c>
      <c r="E230" s="12">
        <f>E231+E242+E264+E301</f>
        <v>29813173.739999998</v>
      </c>
      <c r="F230" s="12">
        <f>F231+F242+F264+F301</f>
        <v>15607204.59</v>
      </c>
      <c r="G230" s="22">
        <f>[1]потребность!G692</f>
        <v>30324715.140000001</v>
      </c>
      <c r="H230" s="22">
        <f>[1]потребность!H692</f>
        <v>47118494.18</v>
      </c>
    </row>
    <row r="231" spans="1:8" ht="19.55" customHeight="1" outlineLevel="2" x14ac:dyDescent="0.25">
      <c r="A231" s="15" t="s">
        <v>202</v>
      </c>
      <c r="B231" s="16" t="s">
        <v>203</v>
      </c>
      <c r="C231" s="16" t="s">
        <v>21</v>
      </c>
      <c r="D231" s="16" t="s">
        <v>22</v>
      </c>
      <c r="E231" s="17">
        <f>E232+E237</f>
        <v>1000000</v>
      </c>
      <c r="F231" s="17">
        <f>F232+F237</f>
        <v>500000</v>
      </c>
      <c r="G231" s="22"/>
    </row>
    <row r="232" spans="1:8" ht="38.25" customHeight="1" outlineLevel="2" x14ac:dyDescent="0.25">
      <c r="A232" s="10" t="s">
        <v>204</v>
      </c>
      <c r="B232" s="11" t="s">
        <v>203</v>
      </c>
      <c r="C232" s="11" t="s">
        <v>101</v>
      </c>
      <c r="D232" s="11" t="s">
        <v>22</v>
      </c>
      <c r="E232" s="17">
        <f t="shared" ref="E232:F235" si="13">E233</f>
        <v>1000000</v>
      </c>
      <c r="F232" s="17">
        <f t="shared" si="13"/>
        <v>500000</v>
      </c>
      <c r="G232" s="22"/>
    </row>
    <row r="233" spans="1:8" ht="36.700000000000003" outlineLevel="2" x14ac:dyDescent="0.25">
      <c r="A233" s="15" t="s">
        <v>205</v>
      </c>
      <c r="B233" s="16" t="s">
        <v>203</v>
      </c>
      <c r="C233" s="16" t="s">
        <v>103</v>
      </c>
      <c r="D233" s="16" t="s">
        <v>22</v>
      </c>
      <c r="E233" s="17">
        <f t="shared" si="13"/>
        <v>1000000</v>
      </c>
      <c r="F233" s="17">
        <f t="shared" si="13"/>
        <v>500000</v>
      </c>
      <c r="G233" s="22"/>
    </row>
    <row r="234" spans="1:8" ht="18.7" customHeight="1" outlineLevel="2" x14ac:dyDescent="0.25">
      <c r="A234" s="15" t="s">
        <v>206</v>
      </c>
      <c r="B234" s="16" t="s">
        <v>203</v>
      </c>
      <c r="C234" s="16" t="s">
        <v>207</v>
      </c>
      <c r="D234" s="16" t="s">
        <v>22</v>
      </c>
      <c r="E234" s="17">
        <f t="shared" si="13"/>
        <v>1000000</v>
      </c>
      <c r="F234" s="17">
        <f t="shared" si="13"/>
        <v>500000</v>
      </c>
      <c r="G234" s="22"/>
    </row>
    <row r="235" spans="1:8" ht="18" customHeight="1" outlineLevel="2" x14ac:dyDescent="0.25">
      <c r="A235" s="15" t="s">
        <v>39</v>
      </c>
      <c r="B235" s="16" t="s">
        <v>203</v>
      </c>
      <c r="C235" s="16" t="s">
        <v>207</v>
      </c>
      <c r="D235" s="16" t="s">
        <v>40</v>
      </c>
      <c r="E235" s="17">
        <f t="shared" si="13"/>
        <v>1000000</v>
      </c>
      <c r="F235" s="17">
        <f t="shared" si="13"/>
        <v>500000</v>
      </c>
      <c r="G235" s="22"/>
    </row>
    <row r="236" spans="1:8" ht="33.799999999999997" customHeight="1" outlineLevel="4" x14ac:dyDescent="0.25">
      <c r="A236" s="15" t="s">
        <v>41</v>
      </c>
      <c r="B236" s="16" t="s">
        <v>203</v>
      </c>
      <c r="C236" s="16" t="s">
        <v>207</v>
      </c>
      <c r="D236" s="16" t="s">
        <v>42</v>
      </c>
      <c r="E236" s="17">
        <f>'[1]прил 12 (2)'!F242</f>
        <v>1000000</v>
      </c>
      <c r="F236" s="17">
        <f>'[1]прил 12 (2)'!G242</f>
        <v>500000</v>
      </c>
      <c r="G236" s="22"/>
    </row>
    <row r="237" spans="1:8" ht="30.75" hidden="1" customHeight="1" outlineLevel="4" x14ac:dyDescent="0.25">
      <c r="A237" s="15" t="s">
        <v>53</v>
      </c>
      <c r="B237" s="16" t="s">
        <v>203</v>
      </c>
      <c r="C237" s="16" t="s">
        <v>26</v>
      </c>
      <c r="D237" s="16" t="s">
        <v>22</v>
      </c>
      <c r="E237" s="17">
        <f t="shared" ref="E237:F240" si="14">E238</f>
        <v>0</v>
      </c>
      <c r="F237" s="17">
        <f t="shared" si="14"/>
        <v>0</v>
      </c>
      <c r="G237" s="22"/>
    </row>
    <row r="238" spans="1:8" hidden="1" outlineLevel="4" x14ac:dyDescent="0.25">
      <c r="A238" s="15" t="s">
        <v>54</v>
      </c>
      <c r="B238" s="16" t="s">
        <v>203</v>
      </c>
      <c r="C238" s="16" t="s">
        <v>55</v>
      </c>
      <c r="D238" s="16" t="s">
        <v>22</v>
      </c>
      <c r="E238" s="17">
        <f t="shared" si="14"/>
        <v>0</v>
      </c>
      <c r="F238" s="17">
        <f t="shared" si="14"/>
        <v>0</v>
      </c>
      <c r="G238" s="22"/>
    </row>
    <row r="239" spans="1:8" ht="55.05" hidden="1" outlineLevel="4" x14ac:dyDescent="0.25">
      <c r="A239" s="18" t="s">
        <v>208</v>
      </c>
      <c r="B239" s="16" t="s">
        <v>203</v>
      </c>
      <c r="C239" s="16" t="s">
        <v>209</v>
      </c>
      <c r="D239" s="16" t="s">
        <v>22</v>
      </c>
      <c r="E239" s="17">
        <f t="shared" si="14"/>
        <v>0</v>
      </c>
      <c r="F239" s="17">
        <f t="shared" si="14"/>
        <v>0</v>
      </c>
      <c r="G239" s="22"/>
    </row>
    <row r="240" spans="1:8" ht="36.700000000000003" hidden="1" outlineLevel="4" x14ac:dyDescent="0.25">
      <c r="A240" s="15" t="s">
        <v>39</v>
      </c>
      <c r="B240" s="16" t="s">
        <v>203</v>
      </c>
      <c r="C240" s="16" t="s">
        <v>209</v>
      </c>
      <c r="D240" s="16" t="s">
        <v>40</v>
      </c>
      <c r="E240" s="17">
        <f t="shared" si="14"/>
        <v>0</v>
      </c>
      <c r="F240" s="17">
        <f t="shared" si="14"/>
        <v>0</v>
      </c>
      <c r="G240" s="22"/>
    </row>
    <row r="241" spans="1:7" ht="36.700000000000003" hidden="1" outlineLevel="4" x14ac:dyDescent="0.25">
      <c r="A241" s="15" t="s">
        <v>41</v>
      </c>
      <c r="B241" s="16" t="s">
        <v>203</v>
      </c>
      <c r="C241" s="16" t="s">
        <v>209</v>
      </c>
      <c r="D241" s="16" t="s">
        <v>42</v>
      </c>
      <c r="E241" s="17">
        <v>0</v>
      </c>
      <c r="F241" s="17">
        <v>0</v>
      </c>
      <c r="G241" s="22"/>
    </row>
    <row r="242" spans="1:7" outlineLevel="5" x14ac:dyDescent="0.25">
      <c r="A242" s="15" t="s">
        <v>210</v>
      </c>
      <c r="B242" s="16" t="s">
        <v>211</v>
      </c>
      <c r="C242" s="16" t="s">
        <v>21</v>
      </c>
      <c r="D242" s="16" t="s">
        <v>22</v>
      </c>
      <c r="E242" s="17">
        <f>E243</f>
        <v>4000000</v>
      </c>
      <c r="F242" s="17">
        <f>F243</f>
        <v>100000</v>
      </c>
      <c r="G242" s="22"/>
    </row>
    <row r="243" spans="1:7" ht="39.75" customHeight="1" outlineLevel="6" x14ac:dyDescent="0.25">
      <c r="A243" s="10" t="s">
        <v>212</v>
      </c>
      <c r="B243" s="11" t="s">
        <v>211</v>
      </c>
      <c r="C243" s="11" t="s">
        <v>213</v>
      </c>
      <c r="D243" s="11" t="s">
        <v>22</v>
      </c>
      <c r="E243" s="17">
        <f>E244</f>
        <v>4000000</v>
      </c>
      <c r="F243" s="17">
        <f>F244</f>
        <v>100000</v>
      </c>
      <c r="G243" s="22"/>
    </row>
    <row r="244" spans="1:7" ht="36.700000000000003" customHeight="1" outlineLevel="4" x14ac:dyDescent="0.25">
      <c r="A244" s="15" t="s">
        <v>214</v>
      </c>
      <c r="B244" s="16" t="s">
        <v>211</v>
      </c>
      <c r="C244" s="16" t="s">
        <v>215</v>
      </c>
      <c r="D244" s="16" t="s">
        <v>22</v>
      </c>
      <c r="E244" s="17">
        <f>E245+E252+E255+E261+E258</f>
        <v>4000000</v>
      </c>
      <c r="F244" s="17">
        <f>F245+F252+F255+F261+F258</f>
        <v>100000</v>
      </c>
      <c r="G244" s="22"/>
    </row>
    <row r="245" spans="1:7" ht="76.75" customHeight="1" outlineLevel="5" x14ac:dyDescent="0.25">
      <c r="A245" s="15" t="s">
        <v>216</v>
      </c>
      <c r="B245" s="16" t="s">
        <v>211</v>
      </c>
      <c r="C245" s="16" t="s">
        <v>217</v>
      </c>
      <c r="D245" s="16" t="s">
        <v>22</v>
      </c>
      <c r="E245" s="17">
        <f>E246+E248+E250</f>
        <v>500000</v>
      </c>
      <c r="F245" s="17">
        <f>F246+F248+F250</f>
        <v>100000</v>
      </c>
      <c r="G245" s="22"/>
    </row>
    <row r="246" spans="1:7" ht="18" customHeight="1" outlineLevel="6" x14ac:dyDescent="0.25">
      <c r="A246" s="15" t="s">
        <v>39</v>
      </c>
      <c r="B246" s="16" t="s">
        <v>211</v>
      </c>
      <c r="C246" s="16" t="s">
        <v>217</v>
      </c>
      <c r="D246" s="16" t="s">
        <v>40</v>
      </c>
      <c r="E246" s="17">
        <f>E247</f>
        <v>500000</v>
      </c>
      <c r="F246" s="17">
        <f>F247</f>
        <v>100000</v>
      </c>
      <c r="G246" s="22"/>
    </row>
    <row r="247" spans="1:7" s="14" customFormat="1" ht="35.5" customHeight="1" x14ac:dyDescent="0.25">
      <c r="A247" s="15" t="s">
        <v>41</v>
      </c>
      <c r="B247" s="16" t="s">
        <v>211</v>
      </c>
      <c r="C247" s="16" t="s">
        <v>217</v>
      </c>
      <c r="D247" s="16" t="s">
        <v>42</v>
      </c>
      <c r="E247" s="17">
        <f>'[1]прил 12 (2)'!F253</f>
        <v>500000</v>
      </c>
      <c r="F247" s="17">
        <f>'[1]прил 12 (2)'!G253</f>
        <v>100000</v>
      </c>
      <c r="G247" s="22"/>
    </row>
    <row r="248" spans="1:7" s="14" customFormat="1" ht="36.700000000000003" hidden="1" x14ac:dyDescent="0.25">
      <c r="A248" s="15" t="s">
        <v>218</v>
      </c>
      <c r="B248" s="16" t="s">
        <v>211</v>
      </c>
      <c r="C248" s="16" t="s">
        <v>217</v>
      </c>
      <c r="D248" s="16" t="s">
        <v>219</v>
      </c>
      <c r="E248" s="17">
        <f>E249</f>
        <v>0</v>
      </c>
      <c r="F248" s="17">
        <f>F249</f>
        <v>0</v>
      </c>
      <c r="G248" s="22"/>
    </row>
    <row r="249" spans="1:7" s="14" customFormat="1" hidden="1" x14ac:dyDescent="0.25">
      <c r="A249" s="15" t="s">
        <v>220</v>
      </c>
      <c r="B249" s="16" t="s">
        <v>211</v>
      </c>
      <c r="C249" s="16" t="s">
        <v>217</v>
      </c>
      <c r="D249" s="16" t="s">
        <v>221</v>
      </c>
      <c r="E249" s="17">
        <f>'[1]прил 12'!F242</f>
        <v>0</v>
      </c>
      <c r="F249" s="17">
        <f>'[1]прил 12'!G242</f>
        <v>0</v>
      </c>
      <c r="G249" s="22"/>
    </row>
    <row r="250" spans="1:7" s="14" customFormat="1" hidden="1" x14ac:dyDescent="0.25">
      <c r="A250" s="15" t="s">
        <v>43</v>
      </c>
      <c r="B250" s="16" t="s">
        <v>211</v>
      </c>
      <c r="C250" s="16" t="s">
        <v>217</v>
      </c>
      <c r="D250" s="16" t="s">
        <v>44</v>
      </c>
      <c r="E250" s="17">
        <f>E251</f>
        <v>0</v>
      </c>
      <c r="F250" s="17">
        <f>F251</f>
        <v>0</v>
      </c>
      <c r="G250" s="22"/>
    </row>
    <row r="251" spans="1:7" s="14" customFormat="1" ht="55.05" hidden="1" x14ac:dyDescent="0.25">
      <c r="A251" s="15" t="s">
        <v>168</v>
      </c>
      <c r="B251" s="16" t="s">
        <v>211</v>
      </c>
      <c r="C251" s="16" t="s">
        <v>217</v>
      </c>
      <c r="D251" s="16" t="s">
        <v>169</v>
      </c>
      <c r="E251" s="17"/>
      <c r="F251" s="17"/>
      <c r="G251" s="22"/>
    </row>
    <row r="252" spans="1:7" ht="39.75" customHeight="1" outlineLevel="1" x14ac:dyDescent="0.25">
      <c r="A252" s="15" t="s">
        <v>222</v>
      </c>
      <c r="B252" s="16" t="s">
        <v>211</v>
      </c>
      <c r="C252" s="16" t="s">
        <v>223</v>
      </c>
      <c r="D252" s="16" t="s">
        <v>22</v>
      </c>
      <c r="E252" s="17">
        <f>E253</f>
        <v>3500000</v>
      </c>
      <c r="F252" s="17">
        <f>F253</f>
        <v>0</v>
      </c>
      <c r="G252" s="22"/>
    </row>
    <row r="253" spans="1:7" ht="20.25" customHeight="1" outlineLevel="2" x14ac:dyDescent="0.25">
      <c r="A253" s="15" t="s">
        <v>43</v>
      </c>
      <c r="B253" s="16" t="s">
        <v>211</v>
      </c>
      <c r="C253" s="16" t="s">
        <v>223</v>
      </c>
      <c r="D253" s="16" t="s">
        <v>44</v>
      </c>
      <c r="E253" s="17">
        <f>E254</f>
        <v>3500000</v>
      </c>
      <c r="F253" s="17">
        <f>F254</f>
        <v>0</v>
      </c>
      <c r="G253" s="22"/>
    </row>
    <row r="254" spans="1:7" ht="39.25" customHeight="1" outlineLevel="3" x14ac:dyDescent="0.25">
      <c r="A254" s="15" t="s">
        <v>168</v>
      </c>
      <c r="B254" s="16" t="s">
        <v>211</v>
      </c>
      <c r="C254" s="16" t="s">
        <v>223</v>
      </c>
      <c r="D254" s="16" t="s">
        <v>169</v>
      </c>
      <c r="E254" s="17">
        <f>'[1]прил 12 (2)'!F260</f>
        <v>3500000</v>
      </c>
      <c r="F254" s="17">
        <f>'[1]прил 12 (2)'!G260</f>
        <v>0</v>
      </c>
      <c r="G254" s="22"/>
    </row>
    <row r="255" spans="1:7" ht="36" hidden="1" customHeight="1" outlineLevel="4" x14ac:dyDescent="0.25">
      <c r="A255" s="15" t="s">
        <v>224</v>
      </c>
      <c r="B255" s="16" t="s">
        <v>211</v>
      </c>
      <c r="C255" s="16" t="s">
        <v>225</v>
      </c>
      <c r="D255" s="16" t="s">
        <v>22</v>
      </c>
      <c r="E255" s="17">
        <f>E256</f>
        <v>0</v>
      </c>
      <c r="F255" s="17">
        <f>F256</f>
        <v>0</v>
      </c>
      <c r="G255" s="22"/>
    </row>
    <row r="256" spans="1:7" ht="17.5" hidden="1" customHeight="1" outlineLevel="5" x14ac:dyDescent="0.25">
      <c r="A256" s="15" t="s">
        <v>43</v>
      </c>
      <c r="B256" s="16" t="s">
        <v>211</v>
      </c>
      <c r="C256" s="16" t="s">
        <v>225</v>
      </c>
      <c r="D256" s="16" t="s">
        <v>44</v>
      </c>
      <c r="E256" s="17">
        <f>E257</f>
        <v>0</v>
      </c>
      <c r="F256" s="17">
        <f>F257</f>
        <v>0</v>
      </c>
      <c r="G256" s="22"/>
    </row>
    <row r="257" spans="1:7" ht="39.25" hidden="1" customHeight="1" outlineLevel="6" x14ac:dyDescent="0.25">
      <c r="A257" s="15" t="s">
        <v>168</v>
      </c>
      <c r="B257" s="16" t="s">
        <v>211</v>
      </c>
      <c r="C257" s="16" t="s">
        <v>225</v>
      </c>
      <c r="D257" s="16" t="s">
        <v>169</v>
      </c>
      <c r="E257" s="17"/>
      <c r="F257" s="17">
        <f>'[1]прил 12'!G250</f>
        <v>0</v>
      </c>
      <c r="G257" s="22"/>
    </row>
    <row r="258" spans="1:7" ht="39.25" hidden="1" customHeight="1" outlineLevel="6" x14ac:dyDescent="0.25">
      <c r="A258" s="15" t="s">
        <v>226</v>
      </c>
      <c r="B258" s="16" t="s">
        <v>211</v>
      </c>
      <c r="C258" s="16" t="s">
        <v>227</v>
      </c>
      <c r="D258" s="16" t="s">
        <v>22</v>
      </c>
      <c r="E258" s="17">
        <f>E259</f>
        <v>0</v>
      </c>
      <c r="F258" s="17">
        <f>F259</f>
        <v>0</v>
      </c>
      <c r="G258" s="22"/>
    </row>
    <row r="259" spans="1:7" ht="39.25" hidden="1" customHeight="1" outlineLevel="6" x14ac:dyDescent="0.25">
      <c r="A259" s="15" t="s">
        <v>39</v>
      </c>
      <c r="B259" s="16" t="s">
        <v>211</v>
      </c>
      <c r="C259" s="16" t="s">
        <v>227</v>
      </c>
      <c r="D259" s="16" t="s">
        <v>40</v>
      </c>
      <c r="E259" s="17">
        <f>E260</f>
        <v>0</v>
      </c>
      <c r="F259" s="17">
        <f>F260</f>
        <v>0</v>
      </c>
      <c r="G259" s="22"/>
    </row>
    <row r="260" spans="1:7" ht="39.25" hidden="1" customHeight="1" outlineLevel="6" x14ac:dyDescent="0.25">
      <c r="A260" s="15" t="s">
        <v>41</v>
      </c>
      <c r="B260" s="16" t="s">
        <v>211</v>
      </c>
      <c r="C260" s="16" t="s">
        <v>227</v>
      </c>
      <c r="D260" s="16" t="s">
        <v>42</v>
      </c>
      <c r="E260" s="17"/>
      <c r="F260" s="17">
        <f>'[1]прил 12'!G253</f>
        <v>0</v>
      </c>
      <c r="G260" s="22"/>
    </row>
    <row r="261" spans="1:7" ht="56.25" hidden="1" customHeight="1" outlineLevel="6" x14ac:dyDescent="0.25">
      <c r="A261" s="15" t="s">
        <v>228</v>
      </c>
      <c r="B261" s="16" t="s">
        <v>211</v>
      </c>
      <c r="C261" s="16" t="s">
        <v>229</v>
      </c>
      <c r="D261" s="16" t="s">
        <v>22</v>
      </c>
      <c r="E261" s="17">
        <f>E262</f>
        <v>0</v>
      </c>
      <c r="F261" s="17">
        <f>F262</f>
        <v>0</v>
      </c>
      <c r="G261" s="22"/>
    </row>
    <row r="262" spans="1:7" ht="21.25" hidden="1" customHeight="1" outlineLevel="6" x14ac:dyDescent="0.25">
      <c r="A262" s="15" t="s">
        <v>39</v>
      </c>
      <c r="B262" s="16" t="s">
        <v>211</v>
      </c>
      <c r="C262" s="16" t="s">
        <v>229</v>
      </c>
      <c r="D262" s="16" t="s">
        <v>40</v>
      </c>
      <c r="E262" s="17">
        <f>E263</f>
        <v>0</v>
      </c>
      <c r="F262" s="17">
        <f>F263</f>
        <v>0</v>
      </c>
      <c r="G262" s="22"/>
    </row>
    <row r="263" spans="1:7" ht="36.700000000000003" hidden="1" outlineLevel="6" x14ac:dyDescent="0.25">
      <c r="A263" s="15" t="s">
        <v>41</v>
      </c>
      <c r="B263" s="16" t="s">
        <v>211</v>
      </c>
      <c r="C263" s="16" t="s">
        <v>229</v>
      </c>
      <c r="D263" s="16" t="s">
        <v>42</v>
      </c>
      <c r="E263" s="17"/>
      <c r="F263" s="17"/>
      <c r="G263" s="22"/>
    </row>
    <row r="264" spans="1:7" outlineLevel="1" collapsed="1" x14ac:dyDescent="0.25">
      <c r="A264" s="15" t="s">
        <v>230</v>
      </c>
      <c r="B264" s="16" t="s">
        <v>231</v>
      </c>
      <c r="C264" s="16" t="s">
        <v>21</v>
      </c>
      <c r="D264" s="16" t="s">
        <v>22</v>
      </c>
      <c r="E264" s="17">
        <f>E265+E276+E287</f>
        <v>24521343.899999999</v>
      </c>
      <c r="F264" s="17">
        <f>F265+F276+F287</f>
        <v>14715392.09</v>
      </c>
      <c r="G264" s="22"/>
    </row>
    <row r="265" spans="1:7" ht="37.549999999999997" customHeight="1" outlineLevel="2" x14ac:dyDescent="0.25">
      <c r="A265" s="10" t="s">
        <v>212</v>
      </c>
      <c r="B265" s="11" t="s">
        <v>231</v>
      </c>
      <c r="C265" s="11" t="s">
        <v>213</v>
      </c>
      <c r="D265" s="11" t="s">
        <v>22</v>
      </c>
      <c r="E265" s="17">
        <f>E266</f>
        <v>900000</v>
      </c>
      <c r="F265" s="17">
        <f>F266</f>
        <v>200000</v>
      </c>
      <c r="G265" s="22"/>
    </row>
    <row r="266" spans="1:7" ht="19.55" customHeight="1" outlineLevel="3" x14ac:dyDescent="0.25">
      <c r="A266" s="15" t="s">
        <v>232</v>
      </c>
      <c r="B266" s="16" t="s">
        <v>231</v>
      </c>
      <c r="C266" s="16" t="s">
        <v>233</v>
      </c>
      <c r="D266" s="16" t="s">
        <v>22</v>
      </c>
      <c r="E266" s="17">
        <f>E267+E270+E273</f>
        <v>900000</v>
      </c>
      <c r="F266" s="17">
        <f>F267+F270+F273</f>
        <v>200000</v>
      </c>
      <c r="G266" s="22"/>
    </row>
    <row r="267" spans="1:7" ht="19.55" customHeight="1" outlineLevel="3" x14ac:dyDescent="0.25">
      <c r="A267" s="15" t="s">
        <v>234</v>
      </c>
      <c r="B267" s="16" t="s">
        <v>231</v>
      </c>
      <c r="C267" s="16" t="s">
        <v>235</v>
      </c>
      <c r="D267" s="16" t="s">
        <v>22</v>
      </c>
      <c r="E267" s="17">
        <f>E268</f>
        <v>400000</v>
      </c>
      <c r="F267" s="17">
        <f>F268</f>
        <v>0</v>
      </c>
      <c r="G267" s="22"/>
    </row>
    <row r="268" spans="1:7" ht="19.55" customHeight="1" outlineLevel="3" x14ac:dyDescent="0.25">
      <c r="A268" s="15" t="s">
        <v>39</v>
      </c>
      <c r="B268" s="16" t="s">
        <v>231</v>
      </c>
      <c r="C268" s="16" t="s">
        <v>235</v>
      </c>
      <c r="D268" s="16" t="s">
        <v>40</v>
      </c>
      <c r="E268" s="17">
        <f>E269</f>
        <v>400000</v>
      </c>
      <c r="F268" s="17">
        <f>F269</f>
        <v>0</v>
      </c>
      <c r="G268" s="22"/>
    </row>
    <row r="269" spans="1:7" ht="36.700000000000003" outlineLevel="3" x14ac:dyDescent="0.25">
      <c r="A269" s="15" t="s">
        <v>41</v>
      </c>
      <c r="B269" s="16" t="s">
        <v>231</v>
      </c>
      <c r="C269" s="16" t="s">
        <v>235</v>
      </c>
      <c r="D269" s="16" t="s">
        <v>42</v>
      </c>
      <c r="E269" s="17">
        <f>'[1]прил 12 (2)'!F285</f>
        <v>400000</v>
      </c>
      <c r="F269" s="17">
        <f>'[1]прил 12 (2)'!G285</f>
        <v>0</v>
      </c>
      <c r="G269" s="22"/>
    </row>
    <row r="270" spans="1:7" ht="18" customHeight="1" outlineLevel="4" x14ac:dyDescent="0.25">
      <c r="A270" s="15" t="s">
        <v>236</v>
      </c>
      <c r="B270" s="16" t="s">
        <v>231</v>
      </c>
      <c r="C270" s="16" t="s">
        <v>237</v>
      </c>
      <c r="D270" s="16" t="s">
        <v>22</v>
      </c>
      <c r="E270" s="17">
        <f>E271</f>
        <v>500000</v>
      </c>
      <c r="F270" s="17">
        <f>F271</f>
        <v>200000</v>
      </c>
      <c r="G270" s="22"/>
    </row>
    <row r="271" spans="1:7" ht="18" customHeight="1" outlineLevel="5" x14ac:dyDescent="0.25">
      <c r="A271" s="15" t="s">
        <v>39</v>
      </c>
      <c r="B271" s="16" t="s">
        <v>231</v>
      </c>
      <c r="C271" s="16" t="s">
        <v>237</v>
      </c>
      <c r="D271" s="16" t="s">
        <v>40</v>
      </c>
      <c r="E271" s="17">
        <f>E272</f>
        <v>500000</v>
      </c>
      <c r="F271" s="17">
        <f>F272</f>
        <v>200000</v>
      </c>
      <c r="G271" s="22"/>
    </row>
    <row r="272" spans="1:7" ht="36.700000000000003" outlineLevel="6" x14ac:dyDescent="0.25">
      <c r="A272" s="15" t="s">
        <v>41</v>
      </c>
      <c r="B272" s="16" t="s">
        <v>231</v>
      </c>
      <c r="C272" s="16" t="s">
        <v>237</v>
      </c>
      <c r="D272" s="16" t="s">
        <v>42</v>
      </c>
      <c r="E272" s="17">
        <f>'[1]прил 12 (2)'!F294</f>
        <v>500000</v>
      </c>
      <c r="F272" s="17">
        <f>'[1]прил 12 (2)'!G294</f>
        <v>200000</v>
      </c>
      <c r="G272" s="22"/>
    </row>
    <row r="273" spans="1:7" ht="36.700000000000003" hidden="1" outlineLevel="6" x14ac:dyDescent="0.25">
      <c r="A273" s="15" t="s">
        <v>238</v>
      </c>
      <c r="B273" s="16" t="s">
        <v>231</v>
      </c>
      <c r="C273" s="16" t="s">
        <v>239</v>
      </c>
      <c r="D273" s="24" t="s">
        <v>22</v>
      </c>
      <c r="E273" s="17">
        <f>E274</f>
        <v>0</v>
      </c>
      <c r="F273" s="17">
        <f>F274</f>
        <v>0</v>
      </c>
      <c r="G273" s="22"/>
    </row>
    <row r="274" spans="1:7" ht="36.700000000000003" hidden="1" outlineLevel="6" x14ac:dyDescent="0.25">
      <c r="A274" s="15" t="s">
        <v>39</v>
      </c>
      <c r="B274" s="16" t="s">
        <v>231</v>
      </c>
      <c r="C274" s="16" t="s">
        <v>239</v>
      </c>
      <c r="D274" s="24" t="s">
        <v>40</v>
      </c>
      <c r="E274" s="17">
        <f>E275</f>
        <v>0</v>
      </c>
      <c r="F274" s="17">
        <f>F275</f>
        <v>0</v>
      </c>
      <c r="G274" s="22"/>
    </row>
    <row r="275" spans="1:7" ht="36.700000000000003" hidden="1" outlineLevel="6" x14ac:dyDescent="0.25">
      <c r="A275" s="15" t="s">
        <v>41</v>
      </c>
      <c r="B275" s="16" t="s">
        <v>231</v>
      </c>
      <c r="C275" s="16" t="s">
        <v>239</v>
      </c>
      <c r="D275" s="24" t="s">
        <v>42</v>
      </c>
      <c r="E275" s="17"/>
      <c r="F275" s="17">
        <v>0</v>
      </c>
      <c r="G275" s="22"/>
    </row>
    <row r="276" spans="1:7" ht="36.700000000000003" outlineLevel="6" x14ac:dyDescent="0.25">
      <c r="A276" s="10" t="s">
        <v>240</v>
      </c>
      <c r="B276" s="11" t="s">
        <v>231</v>
      </c>
      <c r="C276" s="11" t="s">
        <v>241</v>
      </c>
      <c r="D276" s="11" t="s">
        <v>22</v>
      </c>
      <c r="E276" s="17">
        <f>E277</f>
        <v>2984900</v>
      </c>
      <c r="F276" s="17">
        <f>F277</f>
        <v>1200900</v>
      </c>
      <c r="G276" s="22"/>
    </row>
    <row r="277" spans="1:7" ht="20.25" customHeight="1" outlineLevel="6" x14ac:dyDescent="0.25">
      <c r="A277" s="15" t="s">
        <v>242</v>
      </c>
      <c r="B277" s="16" t="s">
        <v>231</v>
      </c>
      <c r="C277" s="16" t="s">
        <v>243</v>
      </c>
      <c r="D277" s="16" t="s">
        <v>22</v>
      </c>
      <c r="E277" s="17">
        <f>E278+E281+E284</f>
        <v>2984900</v>
      </c>
      <c r="F277" s="17">
        <f>F278+F281+F284</f>
        <v>1200900</v>
      </c>
      <c r="G277" s="22"/>
    </row>
    <row r="278" spans="1:7" ht="55.05" outlineLevel="6" x14ac:dyDescent="0.25">
      <c r="A278" s="15" t="s">
        <v>244</v>
      </c>
      <c r="B278" s="16" t="s">
        <v>231</v>
      </c>
      <c r="C278" s="16" t="s">
        <v>245</v>
      </c>
      <c r="D278" s="16" t="s">
        <v>22</v>
      </c>
      <c r="E278" s="17">
        <f>E279</f>
        <v>2159900</v>
      </c>
      <c r="F278" s="17">
        <f>F279</f>
        <v>1200900</v>
      </c>
      <c r="G278" s="22"/>
    </row>
    <row r="279" spans="1:7" ht="36.700000000000003" outlineLevel="6" x14ac:dyDescent="0.25">
      <c r="A279" s="15" t="s">
        <v>39</v>
      </c>
      <c r="B279" s="16" t="s">
        <v>231</v>
      </c>
      <c r="C279" s="16" t="s">
        <v>245</v>
      </c>
      <c r="D279" s="16" t="s">
        <v>40</v>
      </c>
      <c r="E279" s="17">
        <f>E280</f>
        <v>2159900</v>
      </c>
      <c r="F279" s="17">
        <f>F280</f>
        <v>1200900</v>
      </c>
      <c r="G279" s="22"/>
    </row>
    <row r="280" spans="1:7" ht="36.700000000000003" outlineLevel="6" x14ac:dyDescent="0.25">
      <c r="A280" s="15" t="s">
        <v>41</v>
      </c>
      <c r="B280" s="16" t="s">
        <v>231</v>
      </c>
      <c r="C280" s="16" t="s">
        <v>245</v>
      </c>
      <c r="D280" s="16" t="s">
        <v>42</v>
      </c>
      <c r="E280" s="17">
        <f>'[1]прил 12 (2)'!F299</f>
        <v>2159900</v>
      </c>
      <c r="F280" s="17">
        <f>'[1]прил 12 (2)'!G299</f>
        <v>1200900</v>
      </c>
      <c r="G280" s="22"/>
    </row>
    <row r="281" spans="1:7" ht="36.700000000000003" hidden="1" outlineLevel="6" x14ac:dyDescent="0.25">
      <c r="A281" s="15" t="s">
        <v>246</v>
      </c>
      <c r="B281" s="16" t="s">
        <v>231</v>
      </c>
      <c r="C281" s="16" t="s">
        <v>247</v>
      </c>
      <c r="D281" s="16" t="s">
        <v>22</v>
      </c>
      <c r="E281" s="17">
        <f>E282</f>
        <v>0</v>
      </c>
      <c r="F281" s="17">
        <f>F282</f>
        <v>0</v>
      </c>
      <c r="G281" s="22"/>
    </row>
    <row r="282" spans="1:7" ht="36.700000000000003" hidden="1" outlineLevel="6" x14ac:dyDescent="0.25">
      <c r="A282" s="15" t="s">
        <v>39</v>
      </c>
      <c r="B282" s="16" t="s">
        <v>231</v>
      </c>
      <c r="C282" s="16" t="s">
        <v>247</v>
      </c>
      <c r="D282" s="16" t="s">
        <v>40</v>
      </c>
      <c r="E282" s="17">
        <f>E283</f>
        <v>0</v>
      </c>
      <c r="F282" s="17">
        <f>F283</f>
        <v>0</v>
      </c>
      <c r="G282" s="22"/>
    </row>
    <row r="283" spans="1:7" ht="36.700000000000003" hidden="1" outlineLevel="6" x14ac:dyDescent="0.25">
      <c r="A283" s="15" t="s">
        <v>41</v>
      </c>
      <c r="B283" s="16" t="s">
        <v>231</v>
      </c>
      <c r="C283" s="16" t="s">
        <v>247</v>
      </c>
      <c r="D283" s="16" t="s">
        <v>42</v>
      </c>
      <c r="E283" s="17">
        <f>'[1]прил 12 (2)'!F302</f>
        <v>0</v>
      </c>
      <c r="F283" s="17">
        <f>'[1]прил 12 (2)'!G302</f>
        <v>0</v>
      </c>
      <c r="G283" s="22"/>
    </row>
    <row r="284" spans="1:7" outlineLevel="6" x14ac:dyDescent="0.25">
      <c r="A284" s="15" t="s">
        <v>248</v>
      </c>
      <c r="B284" s="16" t="s">
        <v>231</v>
      </c>
      <c r="C284" s="16" t="s">
        <v>249</v>
      </c>
      <c r="D284" s="16" t="s">
        <v>22</v>
      </c>
      <c r="E284" s="17">
        <f>E285</f>
        <v>825000</v>
      </c>
      <c r="F284" s="17">
        <f>F285</f>
        <v>0</v>
      </c>
      <c r="G284" s="22"/>
    </row>
    <row r="285" spans="1:7" ht="36.700000000000003" outlineLevel="6" x14ac:dyDescent="0.25">
      <c r="A285" s="15" t="s">
        <v>39</v>
      </c>
      <c r="B285" s="16" t="s">
        <v>231</v>
      </c>
      <c r="C285" s="16" t="s">
        <v>249</v>
      </c>
      <c r="D285" s="16" t="s">
        <v>40</v>
      </c>
      <c r="E285" s="17">
        <f>E286</f>
        <v>825000</v>
      </c>
      <c r="F285" s="17">
        <f>F286</f>
        <v>0</v>
      </c>
      <c r="G285" s="22"/>
    </row>
    <row r="286" spans="1:7" ht="36.700000000000003" outlineLevel="6" x14ac:dyDescent="0.25">
      <c r="A286" s="15" t="s">
        <v>41</v>
      </c>
      <c r="B286" s="16" t="s">
        <v>231</v>
      </c>
      <c r="C286" s="16" t="s">
        <v>249</v>
      </c>
      <c r="D286" s="16" t="s">
        <v>42</v>
      </c>
      <c r="E286" s="17">
        <f>'[1]прил 12 (2)'!F305</f>
        <v>825000</v>
      </c>
      <c r="F286" s="17">
        <f>'[1]прил 12 (2)'!G305</f>
        <v>0</v>
      </c>
      <c r="G286" s="22"/>
    </row>
    <row r="287" spans="1:7" ht="55.05" outlineLevel="6" x14ac:dyDescent="0.25">
      <c r="A287" s="10" t="s">
        <v>250</v>
      </c>
      <c r="B287" s="11" t="s">
        <v>231</v>
      </c>
      <c r="C287" s="11" t="s">
        <v>251</v>
      </c>
      <c r="D287" s="11" t="s">
        <v>22</v>
      </c>
      <c r="E287" s="17">
        <f>E288+E293</f>
        <v>20636443.899999999</v>
      </c>
      <c r="F287" s="17">
        <f>F288+F293</f>
        <v>13314492.09</v>
      </c>
      <c r="G287" s="22"/>
    </row>
    <row r="288" spans="1:7" ht="38.25" customHeight="1" outlineLevel="6" x14ac:dyDescent="0.25">
      <c r="A288" s="10" t="s">
        <v>252</v>
      </c>
      <c r="B288" s="11" t="s">
        <v>231</v>
      </c>
      <c r="C288" s="11" t="s">
        <v>253</v>
      </c>
      <c r="D288" s="11" t="s">
        <v>22</v>
      </c>
      <c r="E288" s="17">
        <f t="shared" ref="E288:F291" si="15">E289</f>
        <v>7321951.8099999996</v>
      </c>
      <c r="F288" s="17">
        <f t="shared" si="15"/>
        <v>0</v>
      </c>
      <c r="G288" s="22"/>
    </row>
    <row r="289" spans="1:7" outlineLevel="6" x14ac:dyDescent="0.25">
      <c r="A289" s="15" t="s">
        <v>254</v>
      </c>
      <c r="B289" s="16" t="s">
        <v>231</v>
      </c>
      <c r="C289" s="16" t="s">
        <v>255</v>
      </c>
      <c r="D289" s="16" t="s">
        <v>22</v>
      </c>
      <c r="E289" s="17">
        <f t="shared" si="15"/>
        <v>7321951.8099999996</v>
      </c>
      <c r="F289" s="17">
        <f t="shared" si="15"/>
        <v>0</v>
      </c>
      <c r="G289" s="22"/>
    </row>
    <row r="290" spans="1:7" outlineLevel="6" x14ac:dyDescent="0.25">
      <c r="A290" s="15" t="s">
        <v>256</v>
      </c>
      <c r="B290" s="16" t="s">
        <v>231</v>
      </c>
      <c r="C290" s="16" t="s">
        <v>257</v>
      </c>
      <c r="D290" s="16" t="s">
        <v>22</v>
      </c>
      <c r="E290" s="17">
        <f t="shared" si="15"/>
        <v>7321951.8099999996</v>
      </c>
      <c r="F290" s="17">
        <f t="shared" si="15"/>
        <v>0</v>
      </c>
      <c r="G290" s="22"/>
    </row>
    <row r="291" spans="1:7" ht="36.700000000000003" outlineLevel="6" x14ac:dyDescent="0.25">
      <c r="A291" s="15" t="s">
        <v>39</v>
      </c>
      <c r="B291" s="16" t="s">
        <v>231</v>
      </c>
      <c r="C291" s="16" t="s">
        <v>257</v>
      </c>
      <c r="D291" s="16" t="s">
        <v>40</v>
      </c>
      <c r="E291" s="17">
        <f t="shared" si="15"/>
        <v>7321951.8099999996</v>
      </c>
      <c r="F291" s="17">
        <f t="shared" si="15"/>
        <v>0</v>
      </c>
      <c r="G291" s="22"/>
    </row>
    <row r="292" spans="1:7" ht="36.700000000000003" outlineLevel="6" x14ac:dyDescent="0.25">
      <c r="A292" s="15" t="s">
        <v>41</v>
      </c>
      <c r="B292" s="16" t="s">
        <v>231</v>
      </c>
      <c r="C292" s="16" t="s">
        <v>257</v>
      </c>
      <c r="D292" s="16" t="s">
        <v>42</v>
      </c>
      <c r="E292" s="17">
        <f>'[1]прил 12 (2)'!F311</f>
        <v>7321951.8099999996</v>
      </c>
      <c r="F292" s="17">
        <f>'[1]прил 12 (2)'!G311</f>
        <v>0</v>
      </c>
      <c r="G292" s="22"/>
    </row>
    <row r="293" spans="1:7" ht="36.700000000000003" outlineLevel="6" x14ac:dyDescent="0.25">
      <c r="A293" s="10" t="s">
        <v>258</v>
      </c>
      <c r="B293" s="16" t="s">
        <v>231</v>
      </c>
      <c r="C293" s="11" t="s">
        <v>259</v>
      </c>
      <c r="D293" s="11" t="s">
        <v>22</v>
      </c>
      <c r="E293" s="17">
        <f>E294</f>
        <v>13314492.09</v>
      </c>
      <c r="F293" s="17">
        <f>F294</f>
        <v>13314492.09</v>
      </c>
      <c r="G293" s="22"/>
    </row>
    <row r="294" spans="1:7" ht="36.700000000000003" outlineLevel="6" x14ac:dyDescent="0.25">
      <c r="A294" s="10" t="s">
        <v>260</v>
      </c>
      <c r="B294" s="16" t="s">
        <v>231</v>
      </c>
      <c r="C294" s="11" t="s">
        <v>261</v>
      </c>
      <c r="D294" s="11" t="s">
        <v>22</v>
      </c>
      <c r="E294" s="17">
        <f>E295+E298</f>
        <v>13314492.09</v>
      </c>
      <c r="F294" s="17">
        <f>F295+F298</f>
        <v>13314492.09</v>
      </c>
      <c r="G294" s="22"/>
    </row>
    <row r="295" spans="1:7" ht="58.75" customHeight="1" outlineLevel="6" x14ac:dyDescent="0.25">
      <c r="A295" s="19" t="s">
        <v>262</v>
      </c>
      <c r="B295" s="16" t="s">
        <v>231</v>
      </c>
      <c r="C295" s="16" t="s">
        <v>263</v>
      </c>
      <c r="D295" s="16" t="s">
        <v>22</v>
      </c>
      <c r="E295" s="17">
        <f>E296</f>
        <v>12915057.33</v>
      </c>
      <c r="F295" s="17">
        <f>F296</f>
        <v>12915057.33</v>
      </c>
      <c r="G295" s="22"/>
    </row>
    <row r="296" spans="1:7" ht="36.700000000000003" outlineLevel="6" x14ac:dyDescent="0.25">
      <c r="A296" s="15" t="s">
        <v>39</v>
      </c>
      <c r="B296" s="16" t="s">
        <v>231</v>
      </c>
      <c r="C296" s="16" t="s">
        <v>263</v>
      </c>
      <c r="D296" s="16" t="s">
        <v>40</v>
      </c>
      <c r="E296" s="17">
        <f>E297</f>
        <v>12915057.33</v>
      </c>
      <c r="F296" s="17">
        <f>F297</f>
        <v>12915057.33</v>
      </c>
      <c r="G296" s="22"/>
    </row>
    <row r="297" spans="1:7" ht="36.700000000000003" outlineLevel="6" x14ac:dyDescent="0.25">
      <c r="A297" s="15" t="s">
        <v>41</v>
      </c>
      <c r="B297" s="16" t="s">
        <v>231</v>
      </c>
      <c r="C297" s="16" t="s">
        <v>263</v>
      </c>
      <c r="D297" s="16" t="s">
        <v>42</v>
      </c>
      <c r="E297" s="17">
        <f>'[1]прил 12 (2)'!F319</f>
        <v>12915057.33</v>
      </c>
      <c r="F297" s="17">
        <f>'[1]прил 12 (2)'!G319</f>
        <v>12915057.33</v>
      </c>
      <c r="G297" s="22"/>
    </row>
    <row r="298" spans="1:7" ht="55.05" outlineLevel="6" x14ac:dyDescent="0.25">
      <c r="A298" s="15" t="s">
        <v>264</v>
      </c>
      <c r="B298" s="16" t="s">
        <v>231</v>
      </c>
      <c r="C298" s="16" t="s">
        <v>265</v>
      </c>
      <c r="D298" s="16" t="s">
        <v>22</v>
      </c>
      <c r="E298" s="17">
        <f>E299</f>
        <v>399434.76</v>
      </c>
      <c r="F298" s="17">
        <f>F299</f>
        <v>399434.76</v>
      </c>
      <c r="G298" s="22"/>
    </row>
    <row r="299" spans="1:7" ht="36.700000000000003" outlineLevel="6" x14ac:dyDescent="0.25">
      <c r="A299" s="15" t="s">
        <v>39</v>
      </c>
      <c r="B299" s="16" t="s">
        <v>231</v>
      </c>
      <c r="C299" s="16" t="s">
        <v>265</v>
      </c>
      <c r="D299" s="16" t="s">
        <v>40</v>
      </c>
      <c r="E299" s="17">
        <f>E300</f>
        <v>399434.76</v>
      </c>
      <c r="F299" s="17">
        <f>F300</f>
        <v>399434.76</v>
      </c>
      <c r="G299" s="22"/>
    </row>
    <row r="300" spans="1:7" ht="36.700000000000003" outlineLevel="6" x14ac:dyDescent="0.25">
      <c r="A300" s="15" t="s">
        <v>41</v>
      </c>
      <c r="B300" s="16" t="s">
        <v>231</v>
      </c>
      <c r="C300" s="16" t="s">
        <v>265</v>
      </c>
      <c r="D300" s="16" t="s">
        <v>42</v>
      </c>
      <c r="E300" s="17">
        <f>'[1]прил 12 (2)'!F322</f>
        <v>399434.76</v>
      </c>
      <c r="F300" s="17">
        <f>'[1]прил 12 (2)'!G322</f>
        <v>399434.76</v>
      </c>
      <c r="G300" s="22"/>
    </row>
    <row r="301" spans="1:7" ht="20.25" customHeight="1" outlineLevel="4" x14ac:dyDescent="0.25">
      <c r="A301" s="15" t="s">
        <v>266</v>
      </c>
      <c r="B301" s="16" t="s">
        <v>267</v>
      </c>
      <c r="C301" s="16" t="s">
        <v>21</v>
      </c>
      <c r="D301" s="16" t="s">
        <v>22</v>
      </c>
      <c r="E301" s="17">
        <f t="shared" ref="E301:F308" si="16">E302</f>
        <v>291829.84000000003</v>
      </c>
      <c r="F301" s="17">
        <f t="shared" si="16"/>
        <v>291812.5</v>
      </c>
      <c r="G301" s="22"/>
    </row>
    <row r="302" spans="1:7" ht="38.25" customHeight="1" outlineLevel="5" x14ac:dyDescent="0.25">
      <c r="A302" s="10" t="s">
        <v>268</v>
      </c>
      <c r="B302" s="11" t="s">
        <v>267</v>
      </c>
      <c r="C302" s="11" t="s">
        <v>213</v>
      </c>
      <c r="D302" s="11" t="s">
        <v>22</v>
      </c>
      <c r="E302" s="17">
        <f t="shared" si="16"/>
        <v>291829.84000000003</v>
      </c>
      <c r="F302" s="17">
        <f t="shared" si="16"/>
        <v>291812.5</v>
      </c>
      <c r="G302" s="22"/>
    </row>
    <row r="303" spans="1:7" ht="39.25" customHeight="1" outlineLevel="6" x14ac:dyDescent="0.25">
      <c r="A303" s="15" t="s">
        <v>269</v>
      </c>
      <c r="B303" s="16" t="s">
        <v>267</v>
      </c>
      <c r="C303" s="16" t="s">
        <v>215</v>
      </c>
      <c r="D303" s="16" t="s">
        <v>22</v>
      </c>
      <c r="E303" s="17">
        <f>E307</f>
        <v>291829.84000000003</v>
      </c>
      <c r="F303" s="17">
        <f>F307</f>
        <v>291812.5</v>
      </c>
      <c r="G303" s="22"/>
    </row>
    <row r="304" spans="1:7" ht="39.25" hidden="1" customHeight="1" outlineLevel="6" x14ac:dyDescent="0.25">
      <c r="A304" s="18" t="s">
        <v>270</v>
      </c>
      <c r="B304" s="16" t="s">
        <v>267</v>
      </c>
      <c r="C304" s="16"/>
      <c r="D304" s="16" t="s">
        <v>22</v>
      </c>
      <c r="E304" s="17"/>
      <c r="F304" s="17"/>
      <c r="G304" s="22"/>
    </row>
    <row r="305" spans="1:8" ht="39.25" hidden="1" customHeight="1" outlineLevel="6" x14ac:dyDescent="0.25">
      <c r="A305" s="15" t="s">
        <v>43</v>
      </c>
      <c r="B305" s="16" t="s">
        <v>267</v>
      </c>
      <c r="C305" s="16"/>
      <c r="D305" s="16" t="s">
        <v>44</v>
      </c>
      <c r="E305" s="17"/>
      <c r="F305" s="17"/>
      <c r="G305" s="22"/>
    </row>
    <row r="306" spans="1:8" ht="39.25" hidden="1" customHeight="1" outlineLevel="6" x14ac:dyDescent="0.25">
      <c r="A306" s="15" t="s">
        <v>271</v>
      </c>
      <c r="B306" s="16" t="s">
        <v>267</v>
      </c>
      <c r="C306" s="16"/>
      <c r="D306" s="16" t="s">
        <v>169</v>
      </c>
      <c r="E306" s="17"/>
      <c r="F306" s="17"/>
      <c r="G306" s="22"/>
    </row>
    <row r="307" spans="1:8" ht="44.85" customHeight="1" outlineLevel="6" x14ac:dyDescent="0.25">
      <c r="A307" s="15" t="s">
        <v>272</v>
      </c>
      <c r="B307" s="16" t="s">
        <v>267</v>
      </c>
      <c r="C307" s="16" t="s">
        <v>273</v>
      </c>
      <c r="D307" s="16" t="s">
        <v>22</v>
      </c>
      <c r="E307" s="17">
        <f t="shared" si="16"/>
        <v>291829.84000000003</v>
      </c>
      <c r="F307" s="17">
        <f t="shared" si="16"/>
        <v>291812.5</v>
      </c>
      <c r="G307" s="22"/>
      <c r="H307" s="4" t="s">
        <v>274</v>
      </c>
    </row>
    <row r="308" spans="1:8" outlineLevel="6" x14ac:dyDescent="0.25">
      <c r="A308" s="15" t="s">
        <v>43</v>
      </c>
      <c r="B308" s="16" t="s">
        <v>267</v>
      </c>
      <c r="C308" s="16" t="s">
        <v>273</v>
      </c>
      <c r="D308" s="16" t="s">
        <v>44</v>
      </c>
      <c r="E308" s="17">
        <f t="shared" si="16"/>
        <v>291829.84000000003</v>
      </c>
      <c r="F308" s="17">
        <f t="shared" si="16"/>
        <v>291812.5</v>
      </c>
      <c r="G308" s="22"/>
    </row>
    <row r="309" spans="1:8" ht="39.25" customHeight="1" outlineLevel="6" x14ac:dyDescent="0.25">
      <c r="A309" s="15" t="s">
        <v>271</v>
      </c>
      <c r="B309" s="16" t="s">
        <v>267</v>
      </c>
      <c r="C309" s="16" t="s">
        <v>273</v>
      </c>
      <c r="D309" s="16" t="s">
        <v>169</v>
      </c>
      <c r="E309" s="17">
        <f>'[1]прил 12 (2)'!F337</f>
        <v>291829.84000000003</v>
      </c>
      <c r="F309" s="17">
        <f>'[1]прил 12 (2)'!G337</f>
        <v>291812.5</v>
      </c>
      <c r="G309" s="22"/>
    </row>
    <row r="310" spans="1:8" outlineLevel="6" x14ac:dyDescent="0.25">
      <c r="A310" s="10" t="s">
        <v>275</v>
      </c>
      <c r="B310" s="11" t="s">
        <v>276</v>
      </c>
      <c r="C310" s="11" t="s">
        <v>21</v>
      </c>
      <c r="D310" s="11" t="s">
        <v>22</v>
      </c>
      <c r="E310" s="12">
        <f>E311</f>
        <v>515000</v>
      </c>
      <c r="F310" s="12">
        <f>F311</f>
        <v>515000</v>
      </c>
      <c r="G310" s="22">
        <f>[1]потребность!G693</f>
        <v>515000</v>
      </c>
      <c r="H310" s="22">
        <f>[1]потребность!H693</f>
        <v>515000</v>
      </c>
    </row>
    <row r="311" spans="1:8" ht="18" customHeight="1" outlineLevel="6" x14ac:dyDescent="0.25">
      <c r="A311" s="15" t="s">
        <v>277</v>
      </c>
      <c r="B311" s="16" t="s">
        <v>278</v>
      </c>
      <c r="C311" s="16" t="s">
        <v>21</v>
      </c>
      <c r="D311" s="16" t="s">
        <v>22</v>
      </c>
      <c r="E311" s="17">
        <f>E312+E321</f>
        <v>515000</v>
      </c>
      <c r="F311" s="17">
        <f>F312+F321</f>
        <v>515000</v>
      </c>
      <c r="G311" s="9"/>
    </row>
    <row r="312" spans="1:8" ht="36.700000000000003" outlineLevel="3" x14ac:dyDescent="0.25">
      <c r="A312" s="10" t="s">
        <v>279</v>
      </c>
      <c r="B312" s="11" t="s">
        <v>278</v>
      </c>
      <c r="C312" s="11" t="s">
        <v>280</v>
      </c>
      <c r="D312" s="11" t="s">
        <v>22</v>
      </c>
      <c r="E312" s="17">
        <f>E313+E317</f>
        <v>470000</v>
      </c>
      <c r="F312" s="17">
        <f>F313+F317</f>
        <v>470000</v>
      </c>
      <c r="G312" s="9"/>
    </row>
    <row r="313" spans="1:8" ht="38.25" customHeight="1" outlineLevel="4" x14ac:dyDescent="0.25">
      <c r="A313" s="15" t="s">
        <v>281</v>
      </c>
      <c r="B313" s="16" t="s">
        <v>278</v>
      </c>
      <c r="C313" s="16" t="s">
        <v>282</v>
      </c>
      <c r="D313" s="16" t="s">
        <v>22</v>
      </c>
      <c r="E313" s="17">
        <f t="shared" ref="E313:F315" si="17">E314</f>
        <v>440000</v>
      </c>
      <c r="F313" s="17">
        <f t="shared" si="17"/>
        <v>440000</v>
      </c>
      <c r="G313" s="9"/>
    </row>
    <row r="314" spans="1:8" ht="19.55" customHeight="1" outlineLevel="6" x14ac:dyDescent="0.25">
      <c r="A314" s="15" t="s">
        <v>283</v>
      </c>
      <c r="B314" s="16" t="s">
        <v>278</v>
      </c>
      <c r="C314" s="16" t="s">
        <v>284</v>
      </c>
      <c r="D314" s="16" t="s">
        <v>22</v>
      </c>
      <c r="E314" s="17">
        <f t="shared" si="17"/>
        <v>440000</v>
      </c>
      <c r="F314" s="17">
        <f t="shared" si="17"/>
        <v>440000</v>
      </c>
      <c r="G314" s="9"/>
    </row>
    <row r="315" spans="1:8" ht="18" customHeight="1" outlineLevel="6" x14ac:dyDescent="0.25">
      <c r="A315" s="15" t="s">
        <v>39</v>
      </c>
      <c r="B315" s="16" t="s">
        <v>278</v>
      </c>
      <c r="C315" s="16" t="s">
        <v>284</v>
      </c>
      <c r="D315" s="16" t="s">
        <v>40</v>
      </c>
      <c r="E315" s="17">
        <f t="shared" si="17"/>
        <v>440000</v>
      </c>
      <c r="F315" s="17">
        <f t="shared" si="17"/>
        <v>440000</v>
      </c>
      <c r="G315" s="9"/>
    </row>
    <row r="316" spans="1:8" ht="23.3" customHeight="1" outlineLevel="6" x14ac:dyDescent="0.25">
      <c r="A316" s="15" t="s">
        <v>41</v>
      </c>
      <c r="B316" s="16" t="s">
        <v>278</v>
      </c>
      <c r="C316" s="16" t="s">
        <v>284</v>
      </c>
      <c r="D316" s="16" t="s">
        <v>42</v>
      </c>
      <c r="E316" s="17">
        <f>'[1]прил 12 (2)'!F344</f>
        <v>440000</v>
      </c>
      <c r="F316" s="17">
        <f>'[1]прил 12 (2)'!G344</f>
        <v>440000</v>
      </c>
      <c r="G316" s="9"/>
    </row>
    <row r="317" spans="1:8" ht="19.55" customHeight="1" outlineLevel="6" x14ac:dyDescent="0.25">
      <c r="A317" s="15" t="s">
        <v>285</v>
      </c>
      <c r="B317" s="16" t="s">
        <v>278</v>
      </c>
      <c r="C317" s="16" t="s">
        <v>286</v>
      </c>
      <c r="D317" s="16" t="s">
        <v>22</v>
      </c>
      <c r="E317" s="17">
        <f t="shared" ref="E317:F319" si="18">E318</f>
        <v>30000</v>
      </c>
      <c r="F317" s="17">
        <f t="shared" si="18"/>
        <v>30000</v>
      </c>
      <c r="G317" s="9"/>
    </row>
    <row r="318" spans="1:8" outlineLevel="6" x14ac:dyDescent="0.25">
      <c r="A318" s="15" t="s">
        <v>287</v>
      </c>
      <c r="B318" s="16" t="s">
        <v>278</v>
      </c>
      <c r="C318" s="16" t="s">
        <v>288</v>
      </c>
      <c r="D318" s="16" t="s">
        <v>22</v>
      </c>
      <c r="E318" s="17">
        <f t="shared" si="18"/>
        <v>30000</v>
      </c>
      <c r="F318" s="17">
        <f t="shared" si="18"/>
        <v>30000</v>
      </c>
      <c r="G318" s="9"/>
    </row>
    <row r="319" spans="1:8" ht="18.7" customHeight="1" outlineLevel="4" x14ac:dyDescent="0.25">
      <c r="A319" s="15" t="s">
        <v>39</v>
      </c>
      <c r="B319" s="16" t="s">
        <v>278</v>
      </c>
      <c r="C319" s="16" t="s">
        <v>288</v>
      </c>
      <c r="D319" s="16" t="s">
        <v>40</v>
      </c>
      <c r="E319" s="17">
        <f t="shared" si="18"/>
        <v>30000</v>
      </c>
      <c r="F319" s="17">
        <f t="shared" si="18"/>
        <v>30000</v>
      </c>
      <c r="G319" s="9"/>
    </row>
    <row r="320" spans="1:8" ht="36.700000000000003" outlineLevel="5" x14ac:dyDescent="0.25">
      <c r="A320" s="15" t="s">
        <v>41</v>
      </c>
      <c r="B320" s="16" t="s">
        <v>278</v>
      </c>
      <c r="C320" s="16" t="s">
        <v>288</v>
      </c>
      <c r="D320" s="16" t="s">
        <v>42</v>
      </c>
      <c r="E320" s="17">
        <f>'[1]прил 12 (2)'!F348</f>
        <v>30000</v>
      </c>
      <c r="F320" s="17">
        <f>'[1]прил 12 (2)'!G348</f>
        <v>30000</v>
      </c>
      <c r="G320" s="9"/>
    </row>
    <row r="321" spans="1:8" ht="75.25" customHeight="1" outlineLevel="6" x14ac:dyDescent="0.25">
      <c r="A321" s="10" t="s">
        <v>289</v>
      </c>
      <c r="B321" s="11" t="s">
        <v>278</v>
      </c>
      <c r="C321" s="11" t="s">
        <v>290</v>
      </c>
      <c r="D321" s="11" t="s">
        <v>22</v>
      </c>
      <c r="E321" s="17">
        <f t="shared" ref="E321:F324" si="19">E322</f>
        <v>45000</v>
      </c>
      <c r="F321" s="17">
        <f t="shared" si="19"/>
        <v>45000</v>
      </c>
      <c r="G321" s="9"/>
    </row>
    <row r="322" spans="1:8" ht="27" customHeight="1" outlineLevel="2" x14ac:dyDescent="0.25">
      <c r="A322" s="15" t="s">
        <v>291</v>
      </c>
      <c r="B322" s="16" t="s">
        <v>278</v>
      </c>
      <c r="C322" s="16" t="s">
        <v>292</v>
      </c>
      <c r="D322" s="16" t="s">
        <v>22</v>
      </c>
      <c r="E322" s="17">
        <f t="shared" si="19"/>
        <v>45000</v>
      </c>
      <c r="F322" s="17">
        <f t="shared" si="19"/>
        <v>45000</v>
      </c>
      <c r="G322" s="9"/>
    </row>
    <row r="323" spans="1:8" outlineLevel="4" x14ac:dyDescent="0.25">
      <c r="A323" s="15" t="s">
        <v>293</v>
      </c>
      <c r="B323" s="16" t="s">
        <v>278</v>
      </c>
      <c r="C323" s="16" t="s">
        <v>294</v>
      </c>
      <c r="D323" s="16" t="s">
        <v>22</v>
      </c>
      <c r="E323" s="17">
        <f t="shared" si="19"/>
        <v>45000</v>
      </c>
      <c r="F323" s="17">
        <f t="shared" si="19"/>
        <v>45000</v>
      </c>
      <c r="G323" s="9"/>
    </row>
    <row r="324" spans="1:8" ht="18" customHeight="1" outlineLevel="5" x14ac:dyDescent="0.25">
      <c r="A324" s="15" t="s">
        <v>39</v>
      </c>
      <c r="B324" s="16" t="s">
        <v>278</v>
      </c>
      <c r="C324" s="16" t="s">
        <v>294</v>
      </c>
      <c r="D324" s="16" t="s">
        <v>40</v>
      </c>
      <c r="E324" s="17">
        <f t="shared" si="19"/>
        <v>45000</v>
      </c>
      <c r="F324" s="17">
        <f t="shared" si="19"/>
        <v>45000</v>
      </c>
      <c r="G324" s="9"/>
    </row>
    <row r="325" spans="1:8" ht="36.700000000000003" outlineLevel="6" x14ac:dyDescent="0.25">
      <c r="A325" s="15" t="s">
        <v>41</v>
      </c>
      <c r="B325" s="16" t="s">
        <v>278</v>
      </c>
      <c r="C325" s="16" t="s">
        <v>294</v>
      </c>
      <c r="D325" s="16" t="s">
        <v>42</v>
      </c>
      <c r="E325" s="17">
        <f>'[1]прил 12 (2)'!F353</f>
        <v>45000</v>
      </c>
      <c r="F325" s="17">
        <f>'[1]прил 12 (2)'!G353</f>
        <v>45000</v>
      </c>
      <c r="G325" s="9"/>
    </row>
    <row r="326" spans="1:8" outlineLevel="1" x14ac:dyDescent="0.25">
      <c r="A326" s="10" t="s">
        <v>295</v>
      </c>
      <c r="B326" s="11" t="s">
        <v>296</v>
      </c>
      <c r="C326" s="11" t="s">
        <v>21</v>
      </c>
      <c r="D326" s="11" t="s">
        <v>22</v>
      </c>
      <c r="E326" s="12">
        <f>E327+E353+E397+E431+E450</f>
        <v>587456347.83000004</v>
      </c>
      <c r="F326" s="12">
        <f>F327+F353+F397+F431+F450</f>
        <v>593351414.49000001</v>
      </c>
      <c r="G326" s="22">
        <f>[1]потребность!G694</f>
        <v>512100956.51000005</v>
      </c>
      <c r="H326" s="22">
        <f>[1]потребность!H694</f>
        <v>612665896.35000002</v>
      </c>
    </row>
    <row r="327" spans="1:8" ht="17.5" customHeight="1" outlineLevel="2" x14ac:dyDescent="0.25">
      <c r="A327" s="15" t="s">
        <v>297</v>
      </c>
      <c r="B327" s="16" t="s">
        <v>298</v>
      </c>
      <c r="C327" s="16" t="s">
        <v>21</v>
      </c>
      <c r="D327" s="16" t="s">
        <v>22</v>
      </c>
      <c r="E327" s="17">
        <f>E328</f>
        <v>145001741.30000001</v>
      </c>
      <c r="F327" s="17">
        <f>F328</f>
        <v>148253770.30000001</v>
      </c>
      <c r="G327" s="9">
        <f>E326-G326</f>
        <v>75355391.319999993</v>
      </c>
    </row>
    <row r="328" spans="1:8" ht="39.75" customHeight="1" outlineLevel="3" x14ac:dyDescent="0.25">
      <c r="A328" s="10" t="s">
        <v>299</v>
      </c>
      <c r="B328" s="11" t="s">
        <v>298</v>
      </c>
      <c r="C328" s="11" t="s">
        <v>300</v>
      </c>
      <c r="D328" s="11" t="s">
        <v>22</v>
      </c>
      <c r="E328" s="17">
        <f>E329</f>
        <v>145001741.30000001</v>
      </c>
      <c r="F328" s="17">
        <f>F329</f>
        <v>148253770.30000001</v>
      </c>
      <c r="G328" s="9"/>
    </row>
    <row r="329" spans="1:8" ht="36.700000000000003" outlineLevel="3" x14ac:dyDescent="0.25">
      <c r="A329" s="15" t="s">
        <v>301</v>
      </c>
      <c r="B329" s="16" t="s">
        <v>298</v>
      </c>
      <c r="C329" s="16" t="s">
        <v>302</v>
      </c>
      <c r="D329" s="16" t="s">
        <v>22</v>
      </c>
      <c r="E329" s="17">
        <f>E330+E337</f>
        <v>145001741.30000001</v>
      </c>
      <c r="F329" s="17">
        <f>F330+F337</f>
        <v>148253770.30000001</v>
      </c>
      <c r="G329" s="9"/>
    </row>
    <row r="330" spans="1:8" ht="36.700000000000003" outlineLevel="3" x14ac:dyDescent="0.25">
      <c r="A330" s="15" t="s">
        <v>303</v>
      </c>
      <c r="B330" s="16" t="s">
        <v>298</v>
      </c>
      <c r="C330" s="16" t="s">
        <v>304</v>
      </c>
      <c r="D330" s="16" t="s">
        <v>22</v>
      </c>
      <c r="E330" s="17">
        <f>E331+E334</f>
        <v>144266802.09</v>
      </c>
      <c r="F330" s="17">
        <f>F331+F334</f>
        <v>147995770.30000001</v>
      </c>
      <c r="G330" s="9"/>
    </row>
    <row r="331" spans="1:8" ht="38.25" customHeight="1" outlineLevel="3" x14ac:dyDescent="0.25">
      <c r="A331" s="15" t="s">
        <v>305</v>
      </c>
      <c r="B331" s="16" t="s">
        <v>298</v>
      </c>
      <c r="C331" s="16" t="s">
        <v>306</v>
      </c>
      <c r="D331" s="16" t="s">
        <v>22</v>
      </c>
      <c r="E331" s="17">
        <f>E332</f>
        <v>48688062.089999996</v>
      </c>
      <c r="F331" s="17">
        <f>F332</f>
        <v>46664655.299999997</v>
      </c>
      <c r="G331" s="9"/>
    </row>
    <row r="332" spans="1:8" ht="39.25" customHeight="1" outlineLevel="4" x14ac:dyDescent="0.25">
      <c r="A332" s="15" t="s">
        <v>307</v>
      </c>
      <c r="B332" s="16" t="s">
        <v>298</v>
      </c>
      <c r="C332" s="16" t="s">
        <v>306</v>
      </c>
      <c r="D332" s="16" t="s">
        <v>308</v>
      </c>
      <c r="E332" s="17">
        <f>E333</f>
        <v>48688062.089999996</v>
      </c>
      <c r="F332" s="17">
        <f>F333</f>
        <v>46664655.299999997</v>
      </c>
      <c r="G332" s="9"/>
    </row>
    <row r="333" spans="1:8" outlineLevel="6" x14ac:dyDescent="0.25">
      <c r="A333" s="15" t="s">
        <v>309</v>
      </c>
      <c r="B333" s="16" t="s">
        <v>298</v>
      </c>
      <c r="C333" s="16" t="s">
        <v>306</v>
      </c>
      <c r="D333" s="16" t="s">
        <v>310</v>
      </c>
      <c r="E333" s="17">
        <f>'[1]прил 12 (2)'!F531</f>
        <v>48688062.089999996</v>
      </c>
      <c r="F333" s="17">
        <f>'[1]прил 12 (2)'!G531</f>
        <v>46664655.299999997</v>
      </c>
      <c r="G333" s="9"/>
    </row>
    <row r="334" spans="1:8" ht="62.5" customHeight="1" outlineLevel="6" x14ac:dyDescent="0.25">
      <c r="A334" s="19" t="s">
        <v>311</v>
      </c>
      <c r="B334" s="16" t="s">
        <v>298</v>
      </c>
      <c r="C334" s="16" t="s">
        <v>312</v>
      </c>
      <c r="D334" s="16" t="s">
        <v>22</v>
      </c>
      <c r="E334" s="17">
        <f>E335</f>
        <v>95578740</v>
      </c>
      <c r="F334" s="17">
        <f>F335</f>
        <v>101331115</v>
      </c>
      <c r="G334" s="9"/>
    </row>
    <row r="335" spans="1:8" ht="36.700000000000003" outlineLevel="5" x14ac:dyDescent="0.25">
      <c r="A335" s="15" t="s">
        <v>307</v>
      </c>
      <c r="B335" s="16" t="s">
        <v>298</v>
      </c>
      <c r="C335" s="16" t="s">
        <v>312</v>
      </c>
      <c r="D335" s="16" t="s">
        <v>308</v>
      </c>
      <c r="E335" s="17">
        <f>E336</f>
        <v>95578740</v>
      </c>
      <c r="F335" s="17">
        <f>F336</f>
        <v>101331115</v>
      </c>
      <c r="G335" s="9"/>
    </row>
    <row r="336" spans="1:8" outlineLevel="6" x14ac:dyDescent="0.25">
      <c r="A336" s="15" t="s">
        <v>309</v>
      </c>
      <c r="B336" s="16" t="s">
        <v>298</v>
      </c>
      <c r="C336" s="16" t="s">
        <v>312</v>
      </c>
      <c r="D336" s="16" t="s">
        <v>310</v>
      </c>
      <c r="E336" s="17">
        <f>'[1]прил 12 (2)'!F534</f>
        <v>95578740</v>
      </c>
      <c r="F336" s="17">
        <f>'[1]прил 12 (2)'!G534</f>
        <v>101331115</v>
      </c>
      <c r="G336" s="9"/>
    </row>
    <row r="337" spans="1:9" ht="36.700000000000003" outlineLevel="4" x14ac:dyDescent="0.25">
      <c r="A337" s="15" t="s">
        <v>313</v>
      </c>
      <c r="B337" s="16" t="s">
        <v>298</v>
      </c>
      <c r="C337" s="16" t="s">
        <v>314</v>
      </c>
      <c r="D337" s="16" t="s">
        <v>22</v>
      </c>
      <c r="E337" s="17">
        <f>E350+E338+E341+E344+E347</f>
        <v>734939.21</v>
      </c>
      <c r="F337" s="17">
        <f>F350+F338+F341+F344+F347</f>
        <v>258000</v>
      </c>
      <c r="G337" s="9"/>
    </row>
    <row r="338" spans="1:9" ht="36.700000000000003" outlineLevel="6" x14ac:dyDescent="0.25">
      <c r="A338" s="15" t="s">
        <v>315</v>
      </c>
      <c r="B338" s="16" t="s">
        <v>298</v>
      </c>
      <c r="C338" s="16" t="s">
        <v>316</v>
      </c>
      <c r="D338" s="16" t="s">
        <v>22</v>
      </c>
      <c r="E338" s="17">
        <f>E339</f>
        <v>100000</v>
      </c>
      <c r="F338" s="17">
        <f>F339</f>
        <v>100000</v>
      </c>
      <c r="G338" s="9"/>
    </row>
    <row r="339" spans="1:9" ht="36.700000000000003" outlineLevel="5" x14ac:dyDescent="0.25">
      <c r="A339" s="15" t="s">
        <v>307</v>
      </c>
      <c r="B339" s="16" t="s">
        <v>298</v>
      </c>
      <c r="C339" s="16" t="s">
        <v>316</v>
      </c>
      <c r="D339" s="16" t="s">
        <v>308</v>
      </c>
      <c r="E339" s="17">
        <f>E340</f>
        <v>100000</v>
      </c>
      <c r="F339" s="17">
        <f>F340</f>
        <v>100000</v>
      </c>
      <c r="G339" s="9"/>
    </row>
    <row r="340" spans="1:9" outlineLevel="6" x14ac:dyDescent="0.25">
      <c r="A340" s="15" t="s">
        <v>309</v>
      </c>
      <c r="B340" s="16" t="s">
        <v>298</v>
      </c>
      <c r="C340" s="16" t="s">
        <v>316</v>
      </c>
      <c r="D340" s="16" t="s">
        <v>310</v>
      </c>
      <c r="E340" s="17">
        <f>'[1]прил 12 (2)'!F538</f>
        <v>100000</v>
      </c>
      <c r="F340" s="17">
        <f>'[1]прил 12 (2)'!G538</f>
        <v>100000</v>
      </c>
      <c r="G340" s="9"/>
    </row>
    <row r="341" spans="1:9" outlineLevel="4" x14ac:dyDescent="0.25">
      <c r="A341" s="15" t="s">
        <v>317</v>
      </c>
      <c r="B341" s="16" t="s">
        <v>298</v>
      </c>
      <c r="C341" s="16" t="s">
        <v>318</v>
      </c>
      <c r="D341" s="16" t="s">
        <v>22</v>
      </c>
      <c r="E341" s="17">
        <f>E342</f>
        <v>158000</v>
      </c>
      <c r="F341" s="17">
        <f>F342</f>
        <v>158000</v>
      </c>
      <c r="G341" s="9"/>
      <c r="I341" s="4" t="s">
        <v>274</v>
      </c>
    </row>
    <row r="342" spans="1:9" ht="40.75" customHeight="1" outlineLevel="5" x14ac:dyDescent="0.25">
      <c r="A342" s="15" t="s">
        <v>307</v>
      </c>
      <c r="B342" s="16" t="s">
        <v>298</v>
      </c>
      <c r="C342" s="16" t="s">
        <v>318</v>
      </c>
      <c r="D342" s="16" t="s">
        <v>308</v>
      </c>
      <c r="E342" s="17">
        <f>E343</f>
        <v>158000</v>
      </c>
      <c r="F342" s="17">
        <f>F343</f>
        <v>158000</v>
      </c>
      <c r="G342" s="9"/>
    </row>
    <row r="343" spans="1:9" outlineLevel="6" x14ac:dyDescent="0.25">
      <c r="A343" s="15" t="s">
        <v>309</v>
      </c>
      <c r="B343" s="16" t="s">
        <v>298</v>
      </c>
      <c r="C343" s="16" t="s">
        <v>318</v>
      </c>
      <c r="D343" s="16" t="s">
        <v>310</v>
      </c>
      <c r="E343" s="17">
        <f>'[1]прил 12 (2)'!F541</f>
        <v>158000</v>
      </c>
      <c r="F343" s="17">
        <f>'[1]прил 12 (2)'!G541</f>
        <v>158000</v>
      </c>
      <c r="G343" s="9"/>
    </row>
    <row r="344" spans="1:9" hidden="1" outlineLevel="6" x14ac:dyDescent="0.25">
      <c r="A344" s="15" t="s">
        <v>319</v>
      </c>
      <c r="B344" s="16" t="s">
        <v>298</v>
      </c>
      <c r="C344" s="16" t="s">
        <v>320</v>
      </c>
      <c r="D344" s="16" t="s">
        <v>22</v>
      </c>
      <c r="E344" s="17">
        <f>E345</f>
        <v>0</v>
      </c>
      <c r="F344" s="17">
        <f>F345</f>
        <v>0</v>
      </c>
      <c r="G344" s="9"/>
    </row>
    <row r="345" spans="1:9" ht="36.700000000000003" hidden="1" outlineLevel="6" x14ac:dyDescent="0.25">
      <c r="A345" s="15" t="s">
        <v>307</v>
      </c>
      <c r="B345" s="16" t="s">
        <v>298</v>
      </c>
      <c r="C345" s="16" t="s">
        <v>320</v>
      </c>
      <c r="D345" s="16" t="s">
        <v>308</v>
      </c>
      <c r="E345" s="17">
        <f>E346</f>
        <v>0</v>
      </c>
      <c r="F345" s="17">
        <f>F346</f>
        <v>0</v>
      </c>
      <c r="G345" s="9"/>
    </row>
    <row r="346" spans="1:9" hidden="1" outlineLevel="6" x14ac:dyDescent="0.25">
      <c r="A346" s="15" t="s">
        <v>309</v>
      </c>
      <c r="B346" s="16" t="s">
        <v>298</v>
      </c>
      <c r="C346" s="16" t="s">
        <v>320</v>
      </c>
      <c r="D346" s="16" t="s">
        <v>310</v>
      </c>
      <c r="E346" s="17">
        <f>'[1]прил 12 (2)'!F544</f>
        <v>0</v>
      </c>
      <c r="F346" s="17">
        <f>'[1]прил 12 (2)'!G544</f>
        <v>0</v>
      </c>
      <c r="G346" s="9"/>
    </row>
    <row r="347" spans="1:9" ht="34.5" hidden="1" customHeight="1" outlineLevel="6" x14ac:dyDescent="0.25">
      <c r="A347" s="15" t="s">
        <v>321</v>
      </c>
      <c r="B347" s="16" t="s">
        <v>298</v>
      </c>
      <c r="C347" s="16" t="s">
        <v>322</v>
      </c>
      <c r="D347" s="16" t="s">
        <v>22</v>
      </c>
      <c r="E347" s="17">
        <f>E348</f>
        <v>0</v>
      </c>
      <c r="F347" s="17">
        <f>F348</f>
        <v>0</v>
      </c>
      <c r="G347" s="9"/>
    </row>
    <row r="348" spans="1:9" ht="36.700000000000003" hidden="1" outlineLevel="6" x14ac:dyDescent="0.25">
      <c r="A348" s="15" t="s">
        <v>307</v>
      </c>
      <c r="B348" s="16" t="s">
        <v>298</v>
      </c>
      <c r="C348" s="16" t="s">
        <v>322</v>
      </c>
      <c r="D348" s="16" t="s">
        <v>308</v>
      </c>
      <c r="E348" s="17">
        <f>E349</f>
        <v>0</v>
      </c>
      <c r="F348" s="17">
        <f>F349</f>
        <v>0</v>
      </c>
      <c r="G348" s="9"/>
    </row>
    <row r="349" spans="1:9" ht="17.5" hidden="1" customHeight="1" outlineLevel="6" x14ac:dyDescent="0.25">
      <c r="A349" s="15" t="s">
        <v>309</v>
      </c>
      <c r="B349" s="16" t="s">
        <v>298</v>
      </c>
      <c r="C349" s="16" t="s">
        <v>322</v>
      </c>
      <c r="D349" s="16" t="s">
        <v>310</v>
      </c>
      <c r="E349" s="17">
        <v>0</v>
      </c>
      <c r="F349" s="17">
        <v>0</v>
      </c>
      <c r="G349" s="9"/>
    </row>
    <row r="350" spans="1:9" ht="52.3" customHeight="1" outlineLevel="2" collapsed="1" x14ac:dyDescent="0.25">
      <c r="A350" s="15" t="s">
        <v>323</v>
      </c>
      <c r="B350" s="16" t="s">
        <v>298</v>
      </c>
      <c r="C350" s="16" t="s">
        <v>324</v>
      </c>
      <c r="D350" s="16" t="s">
        <v>22</v>
      </c>
      <c r="E350" s="17">
        <f>E351</f>
        <v>476939.21</v>
      </c>
      <c r="F350" s="17">
        <f>F351</f>
        <v>0</v>
      </c>
      <c r="G350" s="9"/>
    </row>
    <row r="351" spans="1:9" ht="36.700000000000003" outlineLevel="4" x14ac:dyDescent="0.25">
      <c r="A351" s="15" t="s">
        <v>307</v>
      </c>
      <c r="B351" s="16" t="s">
        <v>298</v>
      </c>
      <c r="C351" s="16" t="s">
        <v>324</v>
      </c>
      <c r="D351" s="16" t="s">
        <v>308</v>
      </c>
      <c r="E351" s="17">
        <f>E352</f>
        <v>476939.21</v>
      </c>
      <c r="F351" s="17">
        <f>F352</f>
        <v>0</v>
      </c>
      <c r="G351" s="9"/>
    </row>
    <row r="352" spans="1:9" ht="21.25" customHeight="1" outlineLevel="5" x14ac:dyDescent="0.25">
      <c r="A352" s="15" t="s">
        <v>309</v>
      </c>
      <c r="B352" s="16" t="s">
        <v>298</v>
      </c>
      <c r="C352" s="16" t="s">
        <v>324</v>
      </c>
      <c r="D352" s="16" t="s">
        <v>310</v>
      </c>
      <c r="E352" s="17">
        <f>'[1]прил 12 (2)'!F556</f>
        <v>476939.21</v>
      </c>
      <c r="F352" s="17">
        <v>0</v>
      </c>
      <c r="G352" s="9"/>
    </row>
    <row r="353" spans="1:7" outlineLevel="5" x14ac:dyDescent="0.25">
      <c r="A353" s="15" t="s">
        <v>325</v>
      </c>
      <c r="B353" s="16" t="s">
        <v>326</v>
      </c>
      <c r="C353" s="16" t="s">
        <v>21</v>
      </c>
      <c r="D353" s="16" t="s">
        <v>22</v>
      </c>
      <c r="E353" s="17">
        <f>E354</f>
        <v>370770683.10000002</v>
      </c>
      <c r="F353" s="17">
        <f>F354</f>
        <v>378735130.05000001</v>
      </c>
      <c r="G353" s="9"/>
    </row>
    <row r="354" spans="1:7" ht="36.700000000000003" outlineLevel="6" x14ac:dyDescent="0.25">
      <c r="A354" s="10" t="s">
        <v>299</v>
      </c>
      <c r="B354" s="11" t="s">
        <v>326</v>
      </c>
      <c r="C354" s="11" t="s">
        <v>300</v>
      </c>
      <c r="D354" s="11" t="s">
        <v>22</v>
      </c>
      <c r="E354" s="17">
        <f>E355</f>
        <v>370770683.10000002</v>
      </c>
      <c r="F354" s="17">
        <f>F355</f>
        <v>378735130.05000001</v>
      </c>
      <c r="G354" s="9"/>
    </row>
    <row r="355" spans="1:7" ht="36.700000000000003" outlineLevel="5" x14ac:dyDescent="0.25">
      <c r="A355" s="15" t="s">
        <v>327</v>
      </c>
      <c r="B355" s="16" t="s">
        <v>326</v>
      </c>
      <c r="C355" s="16" t="s">
        <v>328</v>
      </c>
      <c r="D355" s="16" t="s">
        <v>22</v>
      </c>
      <c r="E355" s="17">
        <f>E356+E369+E382+E386+E393</f>
        <v>370770683.10000002</v>
      </c>
      <c r="F355" s="17">
        <f>F356+F369+F382+F386+F393</f>
        <v>378735130.05000001</v>
      </c>
      <c r="G355" s="9"/>
    </row>
    <row r="356" spans="1:7" ht="39.75" customHeight="1" outlineLevel="6" x14ac:dyDescent="0.25">
      <c r="A356" s="15" t="s">
        <v>329</v>
      </c>
      <c r="B356" s="16" t="s">
        <v>326</v>
      </c>
      <c r="C356" s="16" t="s">
        <v>330</v>
      </c>
      <c r="D356" s="16" t="s">
        <v>22</v>
      </c>
      <c r="E356" s="17">
        <f>E357+E360+E363+E366</f>
        <v>354204946.14999998</v>
      </c>
      <c r="F356" s="17">
        <f>F357+F360+F363+F366</f>
        <v>367323152.75</v>
      </c>
      <c r="G356" s="9"/>
    </row>
    <row r="357" spans="1:7" ht="39.75" customHeight="1" outlineLevel="6" x14ac:dyDescent="0.25">
      <c r="A357" s="19" t="s">
        <v>331</v>
      </c>
      <c r="B357" s="16" t="s">
        <v>326</v>
      </c>
      <c r="C357" s="16" t="s">
        <v>332</v>
      </c>
      <c r="D357" s="16" t="s">
        <v>22</v>
      </c>
      <c r="E357" s="17">
        <f>E358</f>
        <v>23400000</v>
      </c>
      <c r="F357" s="17">
        <f>F358</f>
        <v>23400000</v>
      </c>
      <c r="G357" s="9"/>
    </row>
    <row r="358" spans="1:7" ht="39.75" customHeight="1" outlineLevel="6" x14ac:dyDescent="0.25">
      <c r="A358" s="15" t="s">
        <v>307</v>
      </c>
      <c r="B358" s="16" t="s">
        <v>326</v>
      </c>
      <c r="C358" s="16" t="s">
        <v>332</v>
      </c>
      <c r="D358" s="16" t="s">
        <v>308</v>
      </c>
      <c r="E358" s="17">
        <f>E359</f>
        <v>23400000</v>
      </c>
      <c r="F358" s="17">
        <f>F359</f>
        <v>23400000</v>
      </c>
      <c r="G358" s="9"/>
    </row>
    <row r="359" spans="1:7" ht="22.75" customHeight="1" outlineLevel="6" x14ac:dyDescent="0.25">
      <c r="A359" s="15" t="s">
        <v>309</v>
      </c>
      <c r="B359" s="16" t="s">
        <v>326</v>
      </c>
      <c r="C359" s="16" t="s">
        <v>332</v>
      </c>
      <c r="D359" s="16" t="s">
        <v>310</v>
      </c>
      <c r="E359" s="17">
        <f>'[1]прил 12 (2)'!F567</f>
        <v>23400000</v>
      </c>
      <c r="F359" s="17">
        <f>'[1]прил 12 (2)'!G567</f>
        <v>23400000</v>
      </c>
      <c r="G359" s="9"/>
    </row>
    <row r="360" spans="1:7" ht="38.25" customHeight="1" outlineLevel="6" x14ac:dyDescent="0.25">
      <c r="A360" s="15" t="s">
        <v>333</v>
      </c>
      <c r="B360" s="16" t="s">
        <v>326</v>
      </c>
      <c r="C360" s="16" t="s">
        <v>334</v>
      </c>
      <c r="D360" s="16" t="s">
        <v>22</v>
      </c>
      <c r="E360" s="17">
        <f>E361</f>
        <v>99463771.150000006</v>
      </c>
      <c r="F360" s="17">
        <f>F361</f>
        <v>98732900.75</v>
      </c>
      <c r="G360" s="9"/>
    </row>
    <row r="361" spans="1:7" ht="36.700000000000003" outlineLevel="6" x14ac:dyDescent="0.25">
      <c r="A361" s="15" t="s">
        <v>307</v>
      </c>
      <c r="B361" s="16" t="s">
        <v>326</v>
      </c>
      <c r="C361" s="16" t="s">
        <v>334</v>
      </c>
      <c r="D361" s="16" t="s">
        <v>308</v>
      </c>
      <c r="E361" s="17">
        <f>E362</f>
        <v>99463771.150000006</v>
      </c>
      <c r="F361" s="17">
        <f>F362</f>
        <v>98732900.75</v>
      </c>
      <c r="G361" s="9"/>
    </row>
    <row r="362" spans="1:7" outlineLevel="6" x14ac:dyDescent="0.25">
      <c r="A362" s="15" t="s">
        <v>309</v>
      </c>
      <c r="B362" s="16" t="s">
        <v>326</v>
      </c>
      <c r="C362" s="16" t="s">
        <v>334</v>
      </c>
      <c r="D362" s="16" t="s">
        <v>310</v>
      </c>
      <c r="E362" s="17">
        <f>'[1]прил 12 (2)'!F570</f>
        <v>99463771.150000006</v>
      </c>
      <c r="F362" s="17">
        <f>'[1]прил 12 (2)'!G570</f>
        <v>98732900.75</v>
      </c>
      <c r="G362" s="9"/>
    </row>
    <row r="363" spans="1:7" s="14" customFormat="1" ht="78.45" customHeight="1" x14ac:dyDescent="0.25">
      <c r="A363" s="19" t="s">
        <v>335</v>
      </c>
      <c r="B363" s="16" t="s">
        <v>326</v>
      </c>
      <c r="C363" s="16" t="s">
        <v>336</v>
      </c>
      <c r="D363" s="16" t="s">
        <v>22</v>
      </c>
      <c r="E363" s="17">
        <f>E364</f>
        <v>216905625</v>
      </c>
      <c r="F363" s="17">
        <f>F364</f>
        <v>230509052</v>
      </c>
      <c r="G363" s="9"/>
    </row>
    <row r="364" spans="1:7" ht="36.700000000000003" outlineLevel="1" x14ac:dyDescent="0.25">
      <c r="A364" s="15" t="s">
        <v>307</v>
      </c>
      <c r="B364" s="16" t="s">
        <v>326</v>
      </c>
      <c r="C364" s="16" t="s">
        <v>336</v>
      </c>
      <c r="D364" s="16" t="s">
        <v>308</v>
      </c>
      <c r="E364" s="17">
        <f>E365</f>
        <v>216905625</v>
      </c>
      <c r="F364" s="17">
        <f>F365</f>
        <v>230509052</v>
      </c>
      <c r="G364" s="9"/>
    </row>
    <row r="365" spans="1:7" ht="19.55" customHeight="1" outlineLevel="2" x14ac:dyDescent="0.25">
      <c r="A365" s="15" t="s">
        <v>309</v>
      </c>
      <c r="B365" s="16" t="s">
        <v>326</v>
      </c>
      <c r="C365" s="16" t="s">
        <v>336</v>
      </c>
      <c r="D365" s="16" t="s">
        <v>310</v>
      </c>
      <c r="E365" s="17">
        <f>'[1]прил 12 (2)'!F573</f>
        <v>216905625</v>
      </c>
      <c r="F365" s="17">
        <f>'[1]прил 12 (2)'!G573</f>
        <v>230509052</v>
      </c>
      <c r="G365" s="9"/>
    </row>
    <row r="366" spans="1:7" ht="73.400000000000006" outlineLevel="2" x14ac:dyDescent="0.25">
      <c r="A366" s="19" t="s">
        <v>337</v>
      </c>
      <c r="B366" s="16" t="s">
        <v>326</v>
      </c>
      <c r="C366" s="16" t="s">
        <v>338</v>
      </c>
      <c r="D366" s="16" t="s">
        <v>22</v>
      </c>
      <c r="E366" s="17">
        <f>E367</f>
        <v>14435550</v>
      </c>
      <c r="F366" s="17">
        <f>F367</f>
        <v>14681200</v>
      </c>
      <c r="G366" s="9"/>
    </row>
    <row r="367" spans="1:7" ht="36.700000000000003" outlineLevel="2" x14ac:dyDescent="0.25">
      <c r="A367" s="15" t="s">
        <v>307</v>
      </c>
      <c r="B367" s="16" t="s">
        <v>326</v>
      </c>
      <c r="C367" s="16" t="s">
        <v>338</v>
      </c>
      <c r="D367" s="16" t="s">
        <v>308</v>
      </c>
      <c r="E367" s="17">
        <f>E368</f>
        <v>14435550</v>
      </c>
      <c r="F367" s="17">
        <f>F368</f>
        <v>14681200</v>
      </c>
      <c r="G367" s="9"/>
    </row>
    <row r="368" spans="1:7" outlineLevel="2" x14ac:dyDescent="0.25">
      <c r="A368" s="15" t="s">
        <v>309</v>
      </c>
      <c r="B368" s="16" t="s">
        <v>326</v>
      </c>
      <c r="C368" s="16" t="s">
        <v>338</v>
      </c>
      <c r="D368" s="16" t="s">
        <v>310</v>
      </c>
      <c r="E368" s="17">
        <f>'[1]прил 12 (2)'!F576</f>
        <v>14435550</v>
      </c>
      <c r="F368" s="17">
        <f>'[1]прил 12 (2)'!G576</f>
        <v>14681200</v>
      </c>
      <c r="G368" s="9"/>
    </row>
    <row r="369" spans="1:7" ht="41.3" customHeight="1" outlineLevel="6" x14ac:dyDescent="0.25">
      <c r="A369" s="15" t="s">
        <v>339</v>
      </c>
      <c r="B369" s="16" t="s">
        <v>326</v>
      </c>
      <c r="C369" s="16" t="s">
        <v>340</v>
      </c>
      <c r="D369" s="16" t="s">
        <v>22</v>
      </c>
      <c r="E369" s="17">
        <f>E379+E370+E373+E376</f>
        <v>2382000.11</v>
      </c>
      <c r="F369" s="17">
        <f>F379+F370+F373+F376</f>
        <v>221200</v>
      </c>
      <c r="G369" s="9"/>
    </row>
    <row r="370" spans="1:7" outlineLevel="6" x14ac:dyDescent="0.25">
      <c r="A370" s="15" t="s">
        <v>317</v>
      </c>
      <c r="B370" s="16" t="s">
        <v>326</v>
      </c>
      <c r="C370" s="16" t="s">
        <v>341</v>
      </c>
      <c r="D370" s="16" t="s">
        <v>22</v>
      </c>
      <c r="E370" s="17">
        <f>E371</f>
        <v>221200</v>
      </c>
      <c r="F370" s="17">
        <f>F371</f>
        <v>221200</v>
      </c>
      <c r="G370" s="9"/>
    </row>
    <row r="371" spans="1:7" ht="36.700000000000003" outlineLevel="6" x14ac:dyDescent="0.25">
      <c r="A371" s="15" t="s">
        <v>307</v>
      </c>
      <c r="B371" s="16" t="s">
        <v>326</v>
      </c>
      <c r="C371" s="16" t="s">
        <v>341</v>
      </c>
      <c r="D371" s="16" t="s">
        <v>308</v>
      </c>
      <c r="E371" s="17">
        <f>E372</f>
        <v>221200</v>
      </c>
      <c r="F371" s="17">
        <f>F372</f>
        <v>221200</v>
      </c>
      <c r="G371" s="9"/>
    </row>
    <row r="372" spans="1:7" outlineLevel="4" x14ac:dyDescent="0.25">
      <c r="A372" s="15" t="s">
        <v>309</v>
      </c>
      <c r="B372" s="16" t="s">
        <v>326</v>
      </c>
      <c r="C372" s="16" t="s">
        <v>341</v>
      </c>
      <c r="D372" s="16" t="s">
        <v>310</v>
      </c>
      <c r="E372" s="17">
        <f>'[1]прил 12 (2)'!F580</f>
        <v>221200</v>
      </c>
      <c r="F372" s="17">
        <f>'[1]прил 12 (2)'!G580</f>
        <v>221200</v>
      </c>
      <c r="G372" s="9"/>
    </row>
    <row r="373" spans="1:7" hidden="1" outlineLevel="5" x14ac:dyDescent="0.25">
      <c r="A373" s="26" t="s">
        <v>319</v>
      </c>
      <c r="B373" s="16" t="s">
        <v>326</v>
      </c>
      <c r="C373" s="16" t="s">
        <v>342</v>
      </c>
      <c r="D373" s="16" t="s">
        <v>22</v>
      </c>
      <c r="E373" s="17">
        <f>E374</f>
        <v>0</v>
      </c>
      <c r="F373" s="17">
        <f>F374</f>
        <v>0</v>
      </c>
      <c r="G373" s="9"/>
    </row>
    <row r="374" spans="1:7" ht="36.700000000000003" hidden="1" outlineLevel="6" x14ac:dyDescent="0.25">
      <c r="A374" s="15" t="s">
        <v>307</v>
      </c>
      <c r="B374" s="16" t="s">
        <v>326</v>
      </c>
      <c r="C374" s="16" t="s">
        <v>342</v>
      </c>
      <c r="D374" s="16" t="s">
        <v>308</v>
      </c>
      <c r="E374" s="17">
        <f>E375</f>
        <v>0</v>
      </c>
      <c r="F374" s="17">
        <f>F375</f>
        <v>0</v>
      </c>
      <c r="G374" s="9"/>
    </row>
    <row r="375" spans="1:7" ht="19.55" hidden="1" customHeight="1" outlineLevel="6" x14ac:dyDescent="0.25">
      <c r="A375" s="15" t="s">
        <v>309</v>
      </c>
      <c r="B375" s="16" t="s">
        <v>326</v>
      </c>
      <c r="C375" s="16" t="s">
        <v>342</v>
      </c>
      <c r="D375" s="16" t="s">
        <v>310</v>
      </c>
      <c r="E375" s="17">
        <v>0</v>
      </c>
      <c r="F375" s="17">
        <v>0</v>
      </c>
      <c r="G375" s="9"/>
    </row>
    <row r="376" spans="1:7" ht="18" hidden="1" customHeight="1" outlineLevel="6" x14ac:dyDescent="0.25">
      <c r="A376" s="15" t="s">
        <v>321</v>
      </c>
      <c r="B376" s="16" t="s">
        <v>326</v>
      </c>
      <c r="C376" s="16" t="s">
        <v>343</v>
      </c>
      <c r="D376" s="16" t="s">
        <v>22</v>
      </c>
      <c r="E376" s="17">
        <f>E377</f>
        <v>0</v>
      </c>
      <c r="F376" s="17">
        <f>F377</f>
        <v>0</v>
      </c>
      <c r="G376" s="9"/>
    </row>
    <row r="377" spans="1:7" ht="19.55" hidden="1" customHeight="1" outlineLevel="6" x14ac:dyDescent="0.25">
      <c r="A377" s="15" t="s">
        <v>307</v>
      </c>
      <c r="B377" s="16" t="s">
        <v>326</v>
      </c>
      <c r="C377" s="16" t="s">
        <v>343</v>
      </c>
      <c r="D377" s="16" t="s">
        <v>308</v>
      </c>
      <c r="E377" s="17">
        <f>E378</f>
        <v>0</v>
      </c>
      <c r="F377" s="17">
        <f>F378</f>
        <v>0</v>
      </c>
      <c r="G377" s="9"/>
    </row>
    <row r="378" spans="1:7" ht="18.7" hidden="1" customHeight="1" outlineLevel="6" x14ac:dyDescent="0.25">
      <c r="A378" s="15" t="s">
        <v>309</v>
      </c>
      <c r="B378" s="16" t="s">
        <v>326</v>
      </c>
      <c r="C378" s="16" t="s">
        <v>343</v>
      </c>
      <c r="D378" s="16" t="s">
        <v>310</v>
      </c>
      <c r="E378" s="17">
        <v>0</v>
      </c>
      <c r="F378" s="17">
        <v>0</v>
      </c>
      <c r="G378" s="9"/>
    </row>
    <row r="379" spans="1:7" ht="49.75" customHeight="1" outlineLevel="6" x14ac:dyDescent="0.25">
      <c r="A379" s="15" t="s">
        <v>344</v>
      </c>
      <c r="B379" s="16" t="s">
        <v>326</v>
      </c>
      <c r="C379" s="16" t="s">
        <v>345</v>
      </c>
      <c r="D379" s="16" t="s">
        <v>22</v>
      </c>
      <c r="E379" s="17">
        <f>E380</f>
        <v>2160800.11</v>
      </c>
      <c r="F379" s="17">
        <f>F380</f>
        <v>0</v>
      </c>
      <c r="G379" s="9"/>
    </row>
    <row r="380" spans="1:7" ht="41.3" customHeight="1" outlineLevel="6" x14ac:dyDescent="0.25">
      <c r="A380" s="15" t="s">
        <v>307</v>
      </c>
      <c r="B380" s="16" t="s">
        <v>326</v>
      </c>
      <c r="C380" s="16" t="s">
        <v>345</v>
      </c>
      <c r="D380" s="16" t="s">
        <v>308</v>
      </c>
      <c r="E380" s="17">
        <f>E381</f>
        <v>2160800.11</v>
      </c>
      <c r="F380" s="17">
        <f>F381</f>
        <v>0</v>
      </c>
      <c r="G380" s="9"/>
    </row>
    <row r="381" spans="1:7" ht="19.55" customHeight="1" outlineLevel="6" x14ac:dyDescent="0.25">
      <c r="A381" s="15" t="s">
        <v>309</v>
      </c>
      <c r="B381" s="16" t="s">
        <v>326</v>
      </c>
      <c r="C381" s="16" t="s">
        <v>345</v>
      </c>
      <c r="D381" s="16" t="s">
        <v>310</v>
      </c>
      <c r="E381" s="17">
        <f>'[1]прил 12 (2)'!F592</f>
        <v>2160800.11</v>
      </c>
      <c r="F381" s="17">
        <f>'[1]прил 12'!G571</f>
        <v>0</v>
      </c>
      <c r="G381" s="9"/>
    </row>
    <row r="382" spans="1:7" ht="36.700000000000003" outlineLevel="6" x14ac:dyDescent="0.25">
      <c r="A382" s="15" t="s">
        <v>346</v>
      </c>
      <c r="B382" s="16" t="s">
        <v>326</v>
      </c>
      <c r="C382" s="16" t="s">
        <v>347</v>
      </c>
      <c r="D382" s="16" t="s">
        <v>22</v>
      </c>
      <c r="E382" s="17">
        <f t="shared" ref="E382:F384" si="20">E383</f>
        <v>7109400</v>
      </c>
      <c r="F382" s="17">
        <f t="shared" si="20"/>
        <v>7109400</v>
      </c>
      <c r="G382" s="9"/>
    </row>
    <row r="383" spans="1:7" ht="77.95" customHeight="1" outlineLevel="6" x14ac:dyDescent="0.25">
      <c r="A383" s="15" t="s">
        <v>348</v>
      </c>
      <c r="B383" s="16" t="s">
        <v>326</v>
      </c>
      <c r="C383" s="16" t="s">
        <v>349</v>
      </c>
      <c r="D383" s="16" t="s">
        <v>22</v>
      </c>
      <c r="E383" s="17">
        <f t="shared" si="20"/>
        <v>7109400</v>
      </c>
      <c r="F383" s="17">
        <f t="shared" si="20"/>
        <v>7109400</v>
      </c>
      <c r="G383" s="9"/>
    </row>
    <row r="384" spans="1:7" ht="36.700000000000003" outlineLevel="6" x14ac:dyDescent="0.25">
      <c r="A384" s="15" t="s">
        <v>307</v>
      </c>
      <c r="B384" s="16" t="s">
        <v>326</v>
      </c>
      <c r="C384" s="16" t="s">
        <v>349</v>
      </c>
      <c r="D384" s="16" t="s">
        <v>308</v>
      </c>
      <c r="E384" s="17">
        <f t="shared" si="20"/>
        <v>7109400</v>
      </c>
      <c r="F384" s="17">
        <f t="shared" si="20"/>
        <v>7109400</v>
      </c>
      <c r="G384" s="9"/>
    </row>
    <row r="385" spans="1:7" outlineLevel="6" x14ac:dyDescent="0.25">
      <c r="A385" s="15" t="s">
        <v>309</v>
      </c>
      <c r="B385" s="16" t="s">
        <v>326</v>
      </c>
      <c r="C385" s="16" t="s">
        <v>349</v>
      </c>
      <c r="D385" s="16" t="s">
        <v>310</v>
      </c>
      <c r="E385" s="17">
        <f>'[1]прил 12 (2)'!F596</f>
        <v>7109400</v>
      </c>
      <c r="F385" s="17">
        <f>'[1]прил 12 (2)'!G596</f>
        <v>7109400</v>
      </c>
      <c r="G385" s="9"/>
    </row>
    <row r="386" spans="1:7" outlineLevel="6" x14ac:dyDescent="0.25">
      <c r="A386" s="15" t="s">
        <v>350</v>
      </c>
      <c r="B386" s="16" t="s">
        <v>326</v>
      </c>
      <c r="C386" s="16" t="s">
        <v>351</v>
      </c>
      <c r="D386" s="16" t="s">
        <v>22</v>
      </c>
      <c r="E386" s="17">
        <f>E387+E390</f>
        <v>2992959.54</v>
      </c>
      <c r="F386" s="17">
        <f>F387+F390</f>
        <v>0</v>
      </c>
      <c r="G386" s="9"/>
    </row>
    <row r="387" spans="1:7" ht="36.700000000000003" hidden="1" outlineLevel="6" x14ac:dyDescent="0.25">
      <c r="A387" s="15" t="s">
        <v>352</v>
      </c>
      <c r="B387" s="16" t="s">
        <v>326</v>
      </c>
      <c r="C387" s="16" t="s">
        <v>353</v>
      </c>
      <c r="D387" s="16" t="s">
        <v>22</v>
      </c>
      <c r="E387" s="17">
        <f t="shared" ref="E387:F388" si="21">E388</f>
        <v>0</v>
      </c>
      <c r="F387" s="17">
        <f t="shared" si="21"/>
        <v>0</v>
      </c>
      <c r="G387" s="9"/>
    </row>
    <row r="388" spans="1:7" ht="36.700000000000003" hidden="1" outlineLevel="6" x14ac:dyDescent="0.25">
      <c r="A388" s="15" t="s">
        <v>307</v>
      </c>
      <c r="B388" s="16" t="s">
        <v>326</v>
      </c>
      <c r="C388" s="16" t="s">
        <v>353</v>
      </c>
      <c r="D388" s="16" t="s">
        <v>308</v>
      </c>
      <c r="E388" s="17">
        <f t="shared" si="21"/>
        <v>0</v>
      </c>
      <c r="F388" s="17">
        <f t="shared" si="21"/>
        <v>0</v>
      </c>
      <c r="G388" s="9"/>
    </row>
    <row r="389" spans="1:7" hidden="1" outlineLevel="6" x14ac:dyDescent="0.25">
      <c r="A389" s="15" t="s">
        <v>309</v>
      </c>
      <c r="B389" s="16" t="s">
        <v>326</v>
      </c>
      <c r="C389" s="16" t="s">
        <v>353</v>
      </c>
      <c r="D389" s="16" t="s">
        <v>310</v>
      </c>
      <c r="E389" s="17">
        <f>'[1]прил 12 (2)'!F600</f>
        <v>0</v>
      </c>
      <c r="F389" s="17">
        <f>'[1]прил 12 (2)'!G600</f>
        <v>0</v>
      </c>
      <c r="G389" s="9"/>
    </row>
    <row r="390" spans="1:7" ht="73.400000000000006" outlineLevel="6" x14ac:dyDescent="0.25">
      <c r="A390" s="27" t="s">
        <v>354</v>
      </c>
      <c r="B390" s="16" t="s">
        <v>326</v>
      </c>
      <c r="C390" s="16" t="s">
        <v>355</v>
      </c>
      <c r="D390" s="24" t="s">
        <v>22</v>
      </c>
      <c r="E390" s="17">
        <f>E391</f>
        <v>2992959.54</v>
      </c>
      <c r="F390" s="17">
        <f>F391</f>
        <v>0</v>
      </c>
      <c r="G390" s="9"/>
    </row>
    <row r="391" spans="1:7" ht="36.700000000000003" outlineLevel="6" x14ac:dyDescent="0.25">
      <c r="A391" s="15" t="s">
        <v>307</v>
      </c>
      <c r="B391" s="16" t="s">
        <v>326</v>
      </c>
      <c r="C391" s="16" t="s">
        <v>355</v>
      </c>
      <c r="D391" s="24" t="s">
        <v>308</v>
      </c>
      <c r="E391" s="17">
        <f>E392</f>
        <v>2992959.54</v>
      </c>
      <c r="F391" s="17">
        <f>F392</f>
        <v>0</v>
      </c>
      <c r="G391" s="9"/>
    </row>
    <row r="392" spans="1:7" outlineLevel="6" x14ac:dyDescent="0.25">
      <c r="A392" s="15" t="s">
        <v>309</v>
      </c>
      <c r="B392" s="16" t="s">
        <v>326</v>
      </c>
      <c r="C392" s="16" t="s">
        <v>355</v>
      </c>
      <c r="D392" s="24" t="s">
        <v>310</v>
      </c>
      <c r="E392" s="17">
        <f>'[1]прил 12 (2)'!F603</f>
        <v>2992959.54</v>
      </c>
      <c r="F392" s="17">
        <f>'[1]прил 12 (2)'!G603</f>
        <v>0</v>
      </c>
      <c r="G392" s="9"/>
    </row>
    <row r="393" spans="1:7" ht="34" outlineLevel="6" x14ac:dyDescent="0.3">
      <c r="A393" s="28" t="s">
        <v>356</v>
      </c>
      <c r="B393" s="16" t="s">
        <v>326</v>
      </c>
      <c r="C393" s="16" t="s">
        <v>357</v>
      </c>
      <c r="D393" s="16" t="s">
        <v>22</v>
      </c>
      <c r="E393" s="17">
        <f t="shared" ref="E393:F395" si="22">E394</f>
        <v>4081377.3</v>
      </c>
      <c r="F393" s="17">
        <f t="shared" si="22"/>
        <v>4081377.3</v>
      </c>
      <c r="G393" s="9"/>
    </row>
    <row r="394" spans="1:7" ht="55.05" outlineLevel="6" x14ac:dyDescent="0.3">
      <c r="A394" s="29" t="s">
        <v>358</v>
      </c>
      <c r="B394" s="16" t="s">
        <v>326</v>
      </c>
      <c r="C394" s="16" t="s">
        <v>357</v>
      </c>
      <c r="D394" s="16" t="s">
        <v>22</v>
      </c>
      <c r="E394" s="17">
        <f t="shared" si="22"/>
        <v>4081377.3</v>
      </c>
      <c r="F394" s="17">
        <f t="shared" si="22"/>
        <v>4081377.3</v>
      </c>
      <c r="G394" s="9"/>
    </row>
    <row r="395" spans="1:7" ht="36.700000000000003" outlineLevel="6" x14ac:dyDescent="0.25">
      <c r="A395" s="15" t="s">
        <v>307</v>
      </c>
      <c r="B395" s="16" t="s">
        <v>326</v>
      </c>
      <c r="C395" s="16" t="s">
        <v>357</v>
      </c>
      <c r="D395" s="16" t="s">
        <v>308</v>
      </c>
      <c r="E395" s="17">
        <f t="shared" si="22"/>
        <v>4081377.3</v>
      </c>
      <c r="F395" s="17">
        <f t="shared" si="22"/>
        <v>4081377.3</v>
      </c>
      <c r="G395" s="9"/>
    </row>
    <row r="396" spans="1:7" outlineLevel="6" x14ac:dyDescent="0.25">
      <c r="A396" s="15" t="s">
        <v>309</v>
      </c>
      <c r="B396" s="16" t="s">
        <v>326</v>
      </c>
      <c r="C396" s="16" t="s">
        <v>357</v>
      </c>
      <c r="D396" s="16" t="s">
        <v>310</v>
      </c>
      <c r="E396" s="17">
        <f>'[1]прил 12 (2)'!F607</f>
        <v>4081377.3</v>
      </c>
      <c r="F396" s="17">
        <f>'[1]прил 12 (2)'!G607</f>
        <v>4081377.3</v>
      </c>
      <c r="G396" s="9"/>
    </row>
    <row r="397" spans="1:7" outlineLevel="5" x14ac:dyDescent="0.25">
      <c r="A397" s="15" t="s">
        <v>359</v>
      </c>
      <c r="B397" s="16" t="s">
        <v>360</v>
      </c>
      <c r="C397" s="16" t="s">
        <v>21</v>
      </c>
      <c r="D397" s="16" t="s">
        <v>22</v>
      </c>
      <c r="E397" s="17">
        <f>E398+E419</f>
        <v>46948387.43</v>
      </c>
      <c r="F397" s="17">
        <f>F398+F419</f>
        <v>42492110.899999999</v>
      </c>
      <c r="G397" s="9"/>
    </row>
    <row r="398" spans="1:7" ht="36.700000000000003" outlineLevel="6" x14ac:dyDescent="0.25">
      <c r="A398" s="10" t="s">
        <v>299</v>
      </c>
      <c r="B398" s="11" t="s">
        <v>360</v>
      </c>
      <c r="C398" s="11" t="s">
        <v>300</v>
      </c>
      <c r="D398" s="11" t="s">
        <v>22</v>
      </c>
      <c r="E398" s="17">
        <f>E399</f>
        <v>26710552</v>
      </c>
      <c r="F398" s="17">
        <f>F399</f>
        <v>25208089.52</v>
      </c>
      <c r="G398" s="9"/>
    </row>
    <row r="399" spans="1:7" ht="39.75" customHeight="1" outlineLevel="6" x14ac:dyDescent="0.25">
      <c r="A399" s="15" t="s">
        <v>361</v>
      </c>
      <c r="B399" s="16" t="s">
        <v>360</v>
      </c>
      <c r="C399" s="16" t="s">
        <v>362</v>
      </c>
      <c r="D399" s="16" t="s">
        <v>22</v>
      </c>
      <c r="E399" s="17">
        <f>E400+E404+E411+E415</f>
        <v>26710552</v>
      </c>
      <c r="F399" s="17">
        <f>F400+F404+F411+F415</f>
        <v>25208089.52</v>
      </c>
      <c r="G399" s="9"/>
    </row>
    <row r="400" spans="1:7" ht="36.700000000000003" outlineLevel="6" x14ac:dyDescent="0.25">
      <c r="A400" s="30" t="s">
        <v>363</v>
      </c>
      <c r="B400" s="16" t="s">
        <v>360</v>
      </c>
      <c r="C400" s="16" t="s">
        <v>364</v>
      </c>
      <c r="D400" s="16" t="s">
        <v>22</v>
      </c>
      <c r="E400" s="17">
        <f>E401</f>
        <v>24942762</v>
      </c>
      <c r="F400" s="17">
        <f t="shared" ref="E400:F402" si="23">F401</f>
        <v>23440299.52</v>
      </c>
      <c r="G400" s="9"/>
    </row>
    <row r="401" spans="1:7" ht="37.549999999999997" customHeight="1" outlineLevel="6" x14ac:dyDescent="0.25">
      <c r="A401" s="15" t="s">
        <v>365</v>
      </c>
      <c r="B401" s="16" t="s">
        <v>360</v>
      </c>
      <c r="C401" s="16" t="s">
        <v>366</v>
      </c>
      <c r="D401" s="16" t="s">
        <v>22</v>
      </c>
      <c r="E401" s="17">
        <f t="shared" si="23"/>
        <v>24942762</v>
      </c>
      <c r="F401" s="17">
        <f t="shared" si="23"/>
        <v>23440299.52</v>
      </c>
      <c r="G401" s="9"/>
    </row>
    <row r="402" spans="1:7" ht="36.700000000000003" outlineLevel="6" x14ac:dyDescent="0.25">
      <c r="A402" s="15" t="s">
        <v>307</v>
      </c>
      <c r="B402" s="16" t="s">
        <v>360</v>
      </c>
      <c r="C402" s="16" t="s">
        <v>366</v>
      </c>
      <c r="D402" s="16" t="s">
        <v>308</v>
      </c>
      <c r="E402" s="17">
        <f t="shared" si="23"/>
        <v>24942762</v>
      </c>
      <c r="F402" s="17">
        <f t="shared" si="23"/>
        <v>23440299.52</v>
      </c>
      <c r="G402" s="9"/>
    </row>
    <row r="403" spans="1:7" outlineLevel="6" x14ac:dyDescent="0.25">
      <c r="A403" s="15" t="s">
        <v>309</v>
      </c>
      <c r="B403" s="16" t="s">
        <v>360</v>
      </c>
      <c r="C403" s="16" t="s">
        <v>366</v>
      </c>
      <c r="D403" s="16" t="s">
        <v>310</v>
      </c>
      <c r="E403" s="17">
        <f>'[1]прил 12 (2)'!F614</f>
        <v>24942762</v>
      </c>
      <c r="F403" s="17">
        <f>'[1]прил 12 (2)'!G614</f>
        <v>23440299.52</v>
      </c>
      <c r="G403" s="9"/>
    </row>
    <row r="404" spans="1:7" ht="36.700000000000003" outlineLevel="6" x14ac:dyDescent="0.25">
      <c r="A404" s="15" t="s">
        <v>367</v>
      </c>
      <c r="B404" s="16" t="s">
        <v>360</v>
      </c>
      <c r="C404" s="16" t="s">
        <v>368</v>
      </c>
      <c r="D404" s="16" t="s">
        <v>22</v>
      </c>
      <c r="E404" s="17">
        <f>E405+E408</f>
        <v>31600</v>
      </c>
      <c r="F404" s="17">
        <f>F405+F408</f>
        <v>31600</v>
      </c>
      <c r="G404" s="9"/>
    </row>
    <row r="405" spans="1:7" outlineLevel="6" x14ac:dyDescent="0.25">
      <c r="A405" s="15" t="s">
        <v>317</v>
      </c>
      <c r="B405" s="16" t="s">
        <v>360</v>
      </c>
      <c r="C405" s="16" t="s">
        <v>369</v>
      </c>
      <c r="D405" s="16" t="s">
        <v>22</v>
      </c>
      <c r="E405" s="17">
        <f>E406</f>
        <v>31600</v>
      </c>
      <c r="F405" s="17">
        <f>F406</f>
        <v>31600</v>
      </c>
      <c r="G405" s="9"/>
    </row>
    <row r="406" spans="1:7" ht="36.700000000000003" outlineLevel="6" x14ac:dyDescent="0.25">
      <c r="A406" s="15" t="s">
        <v>307</v>
      </c>
      <c r="B406" s="16" t="s">
        <v>360</v>
      </c>
      <c r="C406" s="16" t="s">
        <v>369</v>
      </c>
      <c r="D406" s="16" t="s">
        <v>308</v>
      </c>
      <c r="E406" s="17">
        <f>E407</f>
        <v>31600</v>
      </c>
      <c r="F406" s="17">
        <f>F407</f>
        <v>31600</v>
      </c>
      <c r="G406" s="9"/>
    </row>
    <row r="407" spans="1:7" outlineLevel="6" x14ac:dyDescent="0.25">
      <c r="A407" s="15" t="s">
        <v>309</v>
      </c>
      <c r="B407" s="16" t="s">
        <v>360</v>
      </c>
      <c r="C407" s="16" t="s">
        <v>369</v>
      </c>
      <c r="D407" s="16" t="s">
        <v>310</v>
      </c>
      <c r="E407" s="17">
        <f>'[1]прил 12 (2)'!F618</f>
        <v>31600</v>
      </c>
      <c r="F407" s="17">
        <f>'[1]прил 12 (2)'!G618</f>
        <v>31600</v>
      </c>
      <c r="G407" s="9"/>
    </row>
    <row r="408" spans="1:7" hidden="1" outlineLevel="6" x14ac:dyDescent="0.25">
      <c r="A408" s="15" t="s">
        <v>370</v>
      </c>
      <c r="B408" s="16" t="s">
        <v>360</v>
      </c>
      <c r="C408" s="16" t="s">
        <v>371</v>
      </c>
      <c r="D408" s="16" t="s">
        <v>22</v>
      </c>
      <c r="E408" s="17">
        <f>E409</f>
        <v>0</v>
      </c>
      <c r="F408" s="17">
        <f>F409</f>
        <v>0</v>
      </c>
      <c r="G408" s="9"/>
    </row>
    <row r="409" spans="1:7" ht="36.700000000000003" hidden="1" outlineLevel="1" x14ac:dyDescent="0.25">
      <c r="A409" s="15" t="s">
        <v>307</v>
      </c>
      <c r="B409" s="16" t="s">
        <v>360</v>
      </c>
      <c r="C409" s="16" t="s">
        <v>371</v>
      </c>
      <c r="D409" s="16" t="s">
        <v>308</v>
      </c>
      <c r="E409" s="17">
        <f>E410</f>
        <v>0</v>
      </c>
      <c r="F409" s="17">
        <f>F410</f>
        <v>0</v>
      </c>
      <c r="G409" s="9"/>
    </row>
    <row r="410" spans="1:7" ht="21.25" hidden="1" customHeight="1" outlineLevel="2" x14ac:dyDescent="0.25">
      <c r="A410" s="15" t="s">
        <v>309</v>
      </c>
      <c r="B410" s="16" t="s">
        <v>360</v>
      </c>
      <c r="C410" s="16" t="s">
        <v>371</v>
      </c>
      <c r="D410" s="16" t="s">
        <v>310</v>
      </c>
      <c r="E410" s="17">
        <f>'[1]прил 12 (2)'!F624</f>
        <v>0</v>
      </c>
      <c r="F410" s="17">
        <v>0</v>
      </c>
      <c r="G410" s="9"/>
    </row>
    <row r="411" spans="1:7" ht="21.25" hidden="1" customHeight="1" outlineLevel="2" x14ac:dyDescent="0.25">
      <c r="A411" s="15" t="s">
        <v>372</v>
      </c>
      <c r="B411" s="16" t="s">
        <v>360</v>
      </c>
      <c r="C411" s="16" t="s">
        <v>373</v>
      </c>
      <c r="D411" s="16" t="s">
        <v>22</v>
      </c>
      <c r="E411" s="17">
        <f t="shared" ref="E411:F413" si="24">E412</f>
        <v>0</v>
      </c>
      <c r="F411" s="17">
        <f t="shared" si="24"/>
        <v>0</v>
      </c>
      <c r="G411" s="9"/>
    </row>
    <row r="412" spans="1:7" ht="39.25" hidden="1" customHeight="1" outlineLevel="2" x14ac:dyDescent="0.25">
      <c r="A412" s="15" t="s">
        <v>365</v>
      </c>
      <c r="B412" s="16" t="s">
        <v>360</v>
      </c>
      <c r="C412" s="16" t="s">
        <v>374</v>
      </c>
      <c r="D412" s="16" t="s">
        <v>22</v>
      </c>
      <c r="E412" s="17">
        <f t="shared" si="24"/>
        <v>0</v>
      </c>
      <c r="F412" s="17">
        <f t="shared" si="24"/>
        <v>0</v>
      </c>
      <c r="G412" s="9"/>
    </row>
    <row r="413" spans="1:7" ht="21.25" hidden="1" customHeight="1" outlineLevel="2" x14ac:dyDescent="0.25">
      <c r="A413" s="15" t="s">
        <v>307</v>
      </c>
      <c r="B413" s="16" t="s">
        <v>360</v>
      </c>
      <c r="C413" s="16" t="s">
        <v>374</v>
      </c>
      <c r="D413" s="16" t="s">
        <v>308</v>
      </c>
      <c r="E413" s="17">
        <f t="shared" si="24"/>
        <v>0</v>
      </c>
      <c r="F413" s="17">
        <f t="shared" si="24"/>
        <v>0</v>
      </c>
      <c r="G413" s="9"/>
    </row>
    <row r="414" spans="1:7" ht="21.25" hidden="1" customHeight="1" outlineLevel="2" x14ac:dyDescent="0.25">
      <c r="A414" s="15" t="s">
        <v>309</v>
      </c>
      <c r="B414" s="16" t="s">
        <v>360</v>
      </c>
      <c r="C414" s="16" t="s">
        <v>374</v>
      </c>
      <c r="D414" s="16" t="s">
        <v>310</v>
      </c>
      <c r="E414" s="17">
        <f>'[1]прил 12 (2)'!F630</f>
        <v>0</v>
      </c>
      <c r="F414" s="17">
        <f>'[1]прил 12 (2)'!G630</f>
        <v>0</v>
      </c>
      <c r="G414" s="9"/>
    </row>
    <row r="415" spans="1:7" ht="60.45" customHeight="1" outlineLevel="2" x14ac:dyDescent="0.25">
      <c r="A415" s="15" t="s">
        <v>375</v>
      </c>
      <c r="B415" s="16" t="s">
        <v>360</v>
      </c>
      <c r="C415" s="16" t="s">
        <v>376</v>
      </c>
      <c r="D415" s="16" t="s">
        <v>22</v>
      </c>
      <c r="E415" s="17">
        <f t="shared" ref="E415:F417" si="25">E416</f>
        <v>1736190</v>
      </c>
      <c r="F415" s="17">
        <f t="shared" si="25"/>
        <v>1736190</v>
      </c>
      <c r="G415" s="9"/>
    </row>
    <row r="416" spans="1:7" ht="55.05" customHeight="1" outlineLevel="2" x14ac:dyDescent="0.25">
      <c r="A416" s="15" t="s">
        <v>377</v>
      </c>
      <c r="B416" s="16" t="s">
        <v>360</v>
      </c>
      <c r="C416" s="16" t="s">
        <v>378</v>
      </c>
      <c r="D416" s="16" t="s">
        <v>22</v>
      </c>
      <c r="E416" s="17">
        <f t="shared" si="25"/>
        <v>1736190</v>
      </c>
      <c r="F416" s="17">
        <f t="shared" si="25"/>
        <v>1736190</v>
      </c>
      <c r="G416" s="9"/>
    </row>
    <row r="417" spans="1:7" ht="34.65" customHeight="1" outlineLevel="2" x14ac:dyDescent="0.25">
      <c r="A417" s="15" t="s">
        <v>307</v>
      </c>
      <c r="B417" s="16" t="s">
        <v>360</v>
      </c>
      <c r="C417" s="16" t="s">
        <v>378</v>
      </c>
      <c r="D417" s="16" t="s">
        <v>308</v>
      </c>
      <c r="E417" s="17">
        <f t="shared" si="25"/>
        <v>1736190</v>
      </c>
      <c r="F417" s="17">
        <f t="shared" si="25"/>
        <v>1736190</v>
      </c>
      <c r="G417" s="9"/>
    </row>
    <row r="418" spans="1:7" ht="21.25" customHeight="1" outlineLevel="2" x14ac:dyDescent="0.25">
      <c r="A418" s="15" t="s">
        <v>309</v>
      </c>
      <c r="B418" s="16" t="s">
        <v>360</v>
      </c>
      <c r="C418" s="16" t="s">
        <v>378</v>
      </c>
      <c r="D418" s="16" t="s">
        <v>310</v>
      </c>
      <c r="E418" s="17">
        <f>'[1]прил 12 (2)'!F637</f>
        <v>1736190</v>
      </c>
      <c r="F418" s="17">
        <f>'[1]прил 12 (2)'!G637</f>
        <v>1736190</v>
      </c>
      <c r="G418" s="9"/>
    </row>
    <row r="419" spans="1:7" s="31" customFormat="1" ht="36.700000000000003" outlineLevel="3" x14ac:dyDescent="0.25">
      <c r="A419" s="10" t="s">
        <v>379</v>
      </c>
      <c r="B419" s="11" t="s">
        <v>360</v>
      </c>
      <c r="C419" s="11" t="s">
        <v>380</v>
      </c>
      <c r="D419" s="11" t="s">
        <v>22</v>
      </c>
      <c r="E419" s="12">
        <f>E420+E427</f>
        <v>20237835.43</v>
      </c>
      <c r="F419" s="12">
        <f>F420+F427</f>
        <v>17284021.379999999</v>
      </c>
      <c r="G419" s="21"/>
    </row>
    <row r="420" spans="1:7" ht="38.25" customHeight="1" outlineLevel="4" x14ac:dyDescent="0.25">
      <c r="A420" s="15" t="s">
        <v>381</v>
      </c>
      <c r="B420" s="16" t="s">
        <v>360</v>
      </c>
      <c r="C420" s="16" t="s">
        <v>382</v>
      </c>
      <c r="D420" s="16" t="s">
        <v>22</v>
      </c>
      <c r="E420" s="17">
        <f>E421+E424</f>
        <v>20237835.43</v>
      </c>
      <c r="F420" s="17">
        <f>F421+F424</f>
        <v>17284021.379999999</v>
      </c>
      <c r="G420" s="9"/>
    </row>
    <row r="421" spans="1:7" ht="36" customHeight="1" outlineLevel="5" x14ac:dyDescent="0.25">
      <c r="A421" s="15" t="s">
        <v>383</v>
      </c>
      <c r="B421" s="16" t="s">
        <v>360</v>
      </c>
      <c r="C421" s="16" t="s">
        <v>384</v>
      </c>
      <c r="D421" s="16" t="s">
        <v>22</v>
      </c>
      <c r="E421" s="17">
        <f>E422</f>
        <v>20237835.43</v>
      </c>
      <c r="F421" s="17">
        <f>F422</f>
        <v>17284021.379999999</v>
      </c>
      <c r="G421" s="9"/>
    </row>
    <row r="422" spans="1:7" ht="36.700000000000003" outlineLevel="6" x14ac:dyDescent="0.25">
      <c r="A422" s="15" t="s">
        <v>307</v>
      </c>
      <c r="B422" s="16" t="s">
        <v>360</v>
      </c>
      <c r="C422" s="16" t="s">
        <v>384</v>
      </c>
      <c r="D422" s="16" t="s">
        <v>308</v>
      </c>
      <c r="E422" s="17">
        <f>E423</f>
        <v>20237835.43</v>
      </c>
      <c r="F422" s="17">
        <f>F423</f>
        <v>17284021.379999999</v>
      </c>
      <c r="G422" s="9"/>
    </row>
    <row r="423" spans="1:7" ht="18" customHeight="1" outlineLevel="5" x14ac:dyDescent="0.25">
      <c r="A423" s="15" t="s">
        <v>309</v>
      </c>
      <c r="B423" s="16" t="s">
        <v>360</v>
      </c>
      <c r="C423" s="16" t="s">
        <v>384</v>
      </c>
      <c r="D423" s="16" t="s">
        <v>310</v>
      </c>
      <c r="E423" s="17">
        <f>'[1]прил 12 (2)'!F360</f>
        <v>20237835.43</v>
      </c>
      <c r="F423" s="17">
        <f>'[1]прил 12 (2)'!G360</f>
        <v>17284021.379999999</v>
      </c>
      <c r="G423" s="9"/>
    </row>
    <row r="424" spans="1:7" ht="73.400000000000006" hidden="1" outlineLevel="5" x14ac:dyDescent="0.3">
      <c r="A424" s="32" t="s">
        <v>385</v>
      </c>
      <c r="B424" s="16" t="s">
        <v>360</v>
      </c>
      <c r="C424" s="16" t="s">
        <v>386</v>
      </c>
      <c r="D424" s="16" t="s">
        <v>22</v>
      </c>
      <c r="E424" s="17">
        <f>E425</f>
        <v>0</v>
      </c>
      <c r="F424" s="17">
        <v>0</v>
      </c>
      <c r="G424" s="9"/>
    </row>
    <row r="425" spans="1:7" ht="36.700000000000003" hidden="1" outlineLevel="5" x14ac:dyDescent="0.25">
      <c r="A425" s="15" t="s">
        <v>307</v>
      </c>
      <c r="B425" s="16" t="s">
        <v>360</v>
      </c>
      <c r="C425" s="16" t="s">
        <v>386</v>
      </c>
      <c r="D425" s="16" t="s">
        <v>308</v>
      </c>
      <c r="E425" s="17">
        <f>E426</f>
        <v>0</v>
      </c>
      <c r="F425" s="17">
        <v>0</v>
      </c>
      <c r="G425" s="9"/>
    </row>
    <row r="426" spans="1:7" hidden="1" outlineLevel="5" x14ac:dyDescent="0.3">
      <c r="A426" s="32" t="s">
        <v>309</v>
      </c>
      <c r="B426" s="16" t="s">
        <v>360</v>
      </c>
      <c r="C426" s="16" t="s">
        <v>386</v>
      </c>
      <c r="D426" s="16" t="s">
        <v>310</v>
      </c>
      <c r="E426" s="17"/>
      <c r="F426" s="17">
        <v>0</v>
      </c>
      <c r="G426" s="9"/>
    </row>
    <row r="427" spans="1:7" hidden="1" outlineLevel="5" x14ac:dyDescent="0.25">
      <c r="A427" s="10" t="s">
        <v>387</v>
      </c>
      <c r="B427" s="11" t="s">
        <v>360</v>
      </c>
      <c r="C427" s="11" t="s">
        <v>388</v>
      </c>
      <c r="D427" s="11" t="s">
        <v>22</v>
      </c>
      <c r="E427" s="17">
        <f t="shared" ref="E427:F429" si="26">E428</f>
        <v>0</v>
      </c>
      <c r="F427" s="17">
        <f t="shared" si="26"/>
        <v>0</v>
      </c>
      <c r="G427" s="9"/>
    </row>
    <row r="428" spans="1:7" ht="73.400000000000006" hidden="1" outlineLevel="5" x14ac:dyDescent="0.25">
      <c r="A428" s="15" t="s">
        <v>389</v>
      </c>
      <c r="B428" s="16" t="s">
        <v>360</v>
      </c>
      <c r="C428" s="16" t="s">
        <v>390</v>
      </c>
      <c r="D428" s="16" t="s">
        <v>22</v>
      </c>
      <c r="E428" s="17">
        <f t="shared" si="26"/>
        <v>0</v>
      </c>
      <c r="F428" s="17">
        <f t="shared" si="26"/>
        <v>0</v>
      </c>
      <c r="G428" s="9"/>
    </row>
    <row r="429" spans="1:7" ht="36.700000000000003" hidden="1" outlineLevel="5" x14ac:dyDescent="0.25">
      <c r="A429" s="15" t="s">
        <v>307</v>
      </c>
      <c r="B429" s="16" t="s">
        <v>360</v>
      </c>
      <c r="C429" s="16" t="s">
        <v>390</v>
      </c>
      <c r="D429" s="16" t="s">
        <v>308</v>
      </c>
      <c r="E429" s="17">
        <f t="shared" si="26"/>
        <v>0</v>
      </c>
      <c r="F429" s="17">
        <f t="shared" si="26"/>
        <v>0</v>
      </c>
      <c r="G429" s="9"/>
    </row>
    <row r="430" spans="1:7" hidden="1" outlineLevel="5" x14ac:dyDescent="0.3">
      <c r="A430" s="32" t="s">
        <v>309</v>
      </c>
      <c r="B430" s="16" t="s">
        <v>360</v>
      </c>
      <c r="C430" s="16" t="s">
        <v>390</v>
      </c>
      <c r="D430" s="16" t="s">
        <v>310</v>
      </c>
      <c r="E430" s="17"/>
      <c r="F430" s="17">
        <f>'[1]прил 12'!G354</f>
        <v>0</v>
      </c>
      <c r="G430" s="9"/>
    </row>
    <row r="431" spans="1:7" outlineLevel="6" x14ac:dyDescent="0.25">
      <c r="A431" s="15" t="s">
        <v>391</v>
      </c>
      <c r="B431" s="16" t="s">
        <v>392</v>
      </c>
      <c r="C431" s="16" t="s">
        <v>21</v>
      </c>
      <c r="D431" s="16" t="s">
        <v>22</v>
      </c>
      <c r="E431" s="17">
        <f>E432</f>
        <v>195000</v>
      </c>
      <c r="F431" s="17">
        <f>F432</f>
        <v>195000</v>
      </c>
      <c r="G431" s="9"/>
    </row>
    <row r="432" spans="1:7" s="33" customFormat="1" ht="36.700000000000003" x14ac:dyDescent="0.3">
      <c r="A432" s="10" t="s">
        <v>299</v>
      </c>
      <c r="B432" s="11" t="s">
        <v>392</v>
      </c>
      <c r="C432" s="11" t="s">
        <v>300</v>
      </c>
      <c r="D432" s="11" t="s">
        <v>22</v>
      </c>
      <c r="E432" s="12">
        <f>E433+E446</f>
        <v>195000</v>
      </c>
      <c r="F432" s="12">
        <f>F433+F446</f>
        <v>195000</v>
      </c>
      <c r="G432" s="21"/>
    </row>
    <row r="433" spans="1:7" ht="18" customHeight="1" outlineLevel="1" x14ac:dyDescent="0.25">
      <c r="A433" s="15" t="s">
        <v>393</v>
      </c>
      <c r="B433" s="16" t="s">
        <v>392</v>
      </c>
      <c r="C433" s="16" t="s">
        <v>328</v>
      </c>
      <c r="D433" s="16" t="s">
        <v>22</v>
      </c>
      <c r="E433" s="17">
        <f>E434+E438</f>
        <v>70000</v>
      </c>
      <c r="F433" s="17">
        <f>F434+F438</f>
        <v>70000</v>
      </c>
      <c r="G433" s="9"/>
    </row>
    <row r="434" spans="1:7" ht="36.700000000000003" outlineLevel="2" x14ac:dyDescent="0.25">
      <c r="A434" s="15" t="s">
        <v>339</v>
      </c>
      <c r="B434" s="16" t="s">
        <v>392</v>
      </c>
      <c r="C434" s="16" t="s">
        <v>340</v>
      </c>
      <c r="D434" s="16" t="s">
        <v>22</v>
      </c>
      <c r="E434" s="17">
        <f t="shared" ref="E434:F436" si="27">E435</f>
        <v>70000</v>
      </c>
      <c r="F434" s="17">
        <f t="shared" si="27"/>
        <v>70000</v>
      </c>
      <c r="G434" s="9"/>
    </row>
    <row r="435" spans="1:7" ht="18" customHeight="1" outlineLevel="2" x14ac:dyDescent="0.25">
      <c r="A435" s="15" t="s">
        <v>394</v>
      </c>
      <c r="B435" s="16" t="s">
        <v>392</v>
      </c>
      <c r="C435" s="16" t="s">
        <v>395</v>
      </c>
      <c r="D435" s="16" t="s">
        <v>22</v>
      </c>
      <c r="E435" s="17">
        <f t="shared" si="27"/>
        <v>70000</v>
      </c>
      <c r="F435" s="17">
        <f t="shared" si="27"/>
        <v>70000</v>
      </c>
      <c r="G435" s="9"/>
    </row>
    <row r="436" spans="1:7" ht="18" customHeight="1" outlineLevel="2" x14ac:dyDescent="0.25">
      <c r="A436" s="15" t="s">
        <v>39</v>
      </c>
      <c r="B436" s="16" t="s">
        <v>392</v>
      </c>
      <c r="C436" s="16" t="s">
        <v>395</v>
      </c>
      <c r="D436" s="16" t="s">
        <v>40</v>
      </c>
      <c r="E436" s="17">
        <f t="shared" si="27"/>
        <v>70000</v>
      </c>
      <c r="F436" s="17">
        <f t="shared" si="27"/>
        <v>70000</v>
      </c>
      <c r="G436" s="9"/>
    </row>
    <row r="437" spans="1:7" ht="36.700000000000003" outlineLevel="2" x14ac:dyDescent="0.25">
      <c r="A437" s="15" t="s">
        <v>41</v>
      </c>
      <c r="B437" s="16" t="s">
        <v>392</v>
      </c>
      <c r="C437" s="16" t="s">
        <v>395</v>
      </c>
      <c r="D437" s="16" t="s">
        <v>42</v>
      </c>
      <c r="E437" s="17">
        <f>'[1]прил 12 (2)'!F643</f>
        <v>70000</v>
      </c>
      <c r="F437" s="17">
        <f>'[1]прил 12 (2)'!G644</f>
        <v>70000</v>
      </c>
      <c r="G437" s="9"/>
    </row>
    <row r="438" spans="1:7" ht="41.95" hidden="1" customHeight="1" outlineLevel="1" x14ac:dyDescent="0.25">
      <c r="A438" s="15" t="s">
        <v>346</v>
      </c>
      <c r="B438" s="16" t="s">
        <v>392</v>
      </c>
      <c r="C438" s="16" t="s">
        <v>347</v>
      </c>
      <c r="D438" s="16" t="s">
        <v>22</v>
      </c>
      <c r="E438" s="17">
        <f>E439</f>
        <v>0</v>
      </c>
      <c r="F438" s="17">
        <f>F439</f>
        <v>0</v>
      </c>
      <c r="G438" s="9"/>
    </row>
    <row r="439" spans="1:7" ht="86.95" hidden="1" customHeight="1" outlineLevel="1" x14ac:dyDescent="0.25">
      <c r="A439" s="18" t="s">
        <v>396</v>
      </c>
      <c r="B439" s="16" t="s">
        <v>392</v>
      </c>
      <c r="C439" s="16" t="s">
        <v>397</v>
      </c>
      <c r="D439" s="16" t="s">
        <v>22</v>
      </c>
      <c r="E439" s="17">
        <f>E440+E442+E444</f>
        <v>0</v>
      </c>
      <c r="F439" s="17">
        <f>F440+F442+F444</f>
        <v>0</v>
      </c>
      <c r="G439" s="9"/>
    </row>
    <row r="440" spans="1:7" ht="41.95" hidden="1" customHeight="1" outlineLevel="1" x14ac:dyDescent="0.25">
      <c r="A440" s="15" t="s">
        <v>39</v>
      </c>
      <c r="B440" s="16" t="s">
        <v>392</v>
      </c>
      <c r="C440" s="16" t="s">
        <v>397</v>
      </c>
      <c r="D440" s="16" t="s">
        <v>40</v>
      </c>
      <c r="E440" s="17">
        <f>E441</f>
        <v>0</v>
      </c>
      <c r="F440" s="17">
        <f>F441</f>
        <v>0</v>
      </c>
      <c r="G440" s="9"/>
    </row>
    <row r="441" spans="1:7" ht="41.95" hidden="1" customHeight="1" outlineLevel="1" x14ac:dyDescent="0.25">
      <c r="A441" s="15" t="s">
        <v>41</v>
      </c>
      <c r="B441" s="16" t="s">
        <v>392</v>
      </c>
      <c r="C441" s="16" t="s">
        <v>397</v>
      </c>
      <c r="D441" s="16" t="s">
        <v>42</v>
      </c>
      <c r="E441" s="17"/>
      <c r="F441" s="17"/>
      <c r="G441" s="9"/>
    </row>
    <row r="442" spans="1:7" ht="23.95" hidden="1" customHeight="1" outlineLevel="1" x14ac:dyDescent="0.25">
      <c r="A442" s="15" t="s">
        <v>398</v>
      </c>
      <c r="B442" s="16" t="s">
        <v>392</v>
      </c>
      <c r="C442" s="16" t="s">
        <v>397</v>
      </c>
      <c r="D442" s="16" t="s">
        <v>399</v>
      </c>
      <c r="E442" s="17">
        <f>E443</f>
        <v>0</v>
      </c>
      <c r="F442" s="17">
        <f>F443</f>
        <v>0</v>
      </c>
      <c r="G442" s="9"/>
    </row>
    <row r="443" spans="1:7" ht="23.95" hidden="1" customHeight="1" outlineLevel="1" x14ac:dyDescent="0.25">
      <c r="A443" s="15" t="s">
        <v>400</v>
      </c>
      <c r="B443" s="16" t="s">
        <v>392</v>
      </c>
      <c r="C443" s="16" t="s">
        <v>397</v>
      </c>
      <c r="D443" s="16" t="s">
        <v>401</v>
      </c>
      <c r="E443" s="17">
        <f>'[1]прил 12 (2)'!F650</f>
        <v>0</v>
      </c>
      <c r="F443" s="17">
        <f>'[1]прил 12 (2)'!G650</f>
        <v>0</v>
      </c>
      <c r="G443" s="9"/>
    </row>
    <row r="444" spans="1:7" ht="23.95" hidden="1" customHeight="1" outlineLevel="1" x14ac:dyDescent="0.25">
      <c r="A444" s="15" t="s">
        <v>307</v>
      </c>
      <c r="B444" s="16" t="s">
        <v>392</v>
      </c>
      <c r="C444" s="16" t="s">
        <v>397</v>
      </c>
      <c r="D444" s="16" t="s">
        <v>308</v>
      </c>
      <c r="E444" s="17">
        <f>E445</f>
        <v>0</v>
      </c>
      <c r="F444" s="17">
        <f>F445</f>
        <v>0</v>
      </c>
      <c r="G444" s="9"/>
    </row>
    <row r="445" spans="1:7" ht="23.95" hidden="1" customHeight="1" outlineLevel="1" x14ac:dyDescent="0.25">
      <c r="A445" s="15" t="s">
        <v>309</v>
      </c>
      <c r="B445" s="16" t="s">
        <v>392</v>
      </c>
      <c r="C445" s="16" t="s">
        <v>397</v>
      </c>
      <c r="D445" s="16" t="s">
        <v>310</v>
      </c>
      <c r="E445" s="17"/>
      <c r="F445" s="17"/>
      <c r="G445" s="9"/>
    </row>
    <row r="446" spans="1:7" ht="23.95" customHeight="1" outlineLevel="1" x14ac:dyDescent="0.25">
      <c r="A446" s="15" t="s">
        <v>402</v>
      </c>
      <c r="B446" s="16" t="s">
        <v>392</v>
      </c>
      <c r="C446" s="16" t="s">
        <v>403</v>
      </c>
      <c r="D446" s="16" t="s">
        <v>22</v>
      </c>
      <c r="E446" s="17">
        <f t="shared" ref="E446:F448" si="28">E447</f>
        <v>125000</v>
      </c>
      <c r="F446" s="17">
        <f t="shared" si="28"/>
        <v>125000</v>
      </c>
      <c r="G446" s="9"/>
    </row>
    <row r="447" spans="1:7" outlineLevel="2" x14ac:dyDescent="0.25">
      <c r="A447" s="15" t="s">
        <v>404</v>
      </c>
      <c r="B447" s="16" t="s">
        <v>392</v>
      </c>
      <c r="C447" s="16" t="s">
        <v>405</v>
      </c>
      <c r="D447" s="16" t="s">
        <v>22</v>
      </c>
      <c r="E447" s="17">
        <f t="shared" si="28"/>
        <v>125000</v>
      </c>
      <c r="F447" s="17">
        <f t="shared" si="28"/>
        <v>125000</v>
      </c>
      <c r="G447" s="9"/>
    </row>
    <row r="448" spans="1:7" ht="18.7" customHeight="1" outlineLevel="3" x14ac:dyDescent="0.25">
      <c r="A448" s="15" t="s">
        <v>39</v>
      </c>
      <c r="B448" s="16" t="s">
        <v>392</v>
      </c>
      <c r="C448" s="16" t="s">
        <v>405</v>
      </c>
      <c r="D448" s="16" t="s">
        <v>40</v>
      </c>
      <c r="E448" s="17">
        <f t="shared" si="28"/>
        <v>125000</v>
      </c>
      <c r="F448" s="17">
        <f t="shared" si="28"/>
        <v>125000</v>
      </c>
      <c r="G448" s="9"/>
    </row>
    <row r="449" spans="1:9" ht="39.25" customHeight="1" outlineLevel="4" x14ac:dyDescent="0.25">
      <c r="A449" s="15" t="s">
        <v>41</v>
      </c>
      <c r="B449" s="16" t="s">
        <v>392</v>
      </c>
      <c r="C449" s="16" t="s">
        <v>405</v>
      </c>
      <c r="D449" s="16" t="s">
        <v>42</v>
      </c>
      <c r="E449" s="17">
        <f>'[1]прил 12 (2)'!F656</f>
        <v>125000</v>
      </c>
      <c r="F449" s="17">
        <f>'[1]прил 12 (2)'!G656</f>
        <v>125000</v>
      </c>
      <c r="G449" s="9"/>
    </row>
    <row r="450" spans="1:9" outlineLevel="5" x14ac:dyDescent="0.25">
      <c r="A450" s="15" t="s">
        <v>406</v>
      </c>
      <c r="B450" s="16" t="s">
        <v>407</v>
      </c>
      <c r="C450" s="16" t="s">
        <v>21</v>
      </c>
      <c r="D450" s="16" t="s">
        <v>22</v>
      </c>
      <c r="E450" s="17">
        <f>E451</f>
        <v>24540536</v>
      </c>
      <c r="F450" s="17">
        <f>F451</f>
        <v>23675403.240000002</v>
      </c>
      <c r="G450" s="9"/>
    </row>
    <row r="451" spans="1:9" ht="36.700000000000003" outlineLevel="6" x14ac:dyDescent="0.25">
      <c r="A451" s="10" t="s">
        <v>408</v>
      </c>
      <c r="B451" s="11" t="s">
        <v>407</v>
      </c>
      <c r="C451" s="11" t="s">
        <v>300</v>
      </c>
      <c r="D451" s="11" t="s">
        <v>22</v>
      </c>
      <c r="E451" s="17">
        <f>E452+E470</f>
        <v>24540536</v>
      </c>
      <c r="F451" s="17">
        <f>F452+F470</f>
        <v>23675403.240000002</v>
      </c>
      <c r="G451" s="9"/>
    </row>
    <row r="452" spans="1:9" s="14" customFormat="1" ht="39.75" customHeight="1" x14ac:dyDescent="0.25">
      <c r="A452" s="15" t="s">
        <v>409</v>
      </c>
      <c r="B452" s="16" t="s">
        <v>407</v>
      </c>
      <c r="C452" s="16" t="s">
        <v>410</v>
      </c>
      <c r="D452" s="16" t="s">
        <v>22</v>
      </c>
      <c r="E452" s="17">
        <f>E453+E460+E467</f>
        <v>22693236</v>
      </c>
      <c r="F452" s="17">
        <f>F453+F460+F467</f>
        <v>21828103.240000002</v>
      </c>
      <c r="G452" s="9"/>
    </row>
    <row r="453" spans="1:9" ht="39.25" customHeight="1" outlineLevel="1" x14ac:dyDescent="0.25">
      <c r="A453" s="15" t="s">
        <v>37</v>
      </c>
      <c r="B453" s="16" t="s">
        <v>407</v>
      </c>
      <c r="C453" s="16" t="s">
        <v>411</v>
      </c>
      <c r="D453" s="16" t="s">
        <v>22</v>
      </c>
      <c r="E453" s="17">
        <f>E454+E456+E458</f>
        <v>5442427</v>
      </c>
      <c r="F453" s="17">
        <f>F454+F456+F458</f>
        <v>5362924</v>
      </c>
      <c r="G453" s="9"/>
    </row>
    <row r="454" spans="1:9" ht="36.700000000000003" customHeight="1" outlineLevel="2" x14ac:dyDescent="0.25">
      <c r="A454" s="15" t="s">
        <v>29</v>
      </c>
      <c r="B454" s="16" t="s">
        <v>407</v>
      </c>
      <c r="C454" s="16" t="s">
        <v>411</v>
      </c>
      <c r="D454" s="16" t="s">
        <v>30</v>
      </c>
      <c r="E454" s="17">
        <f>E455</f>
        <v>5312427</v>
      </c>
      <c r="F454" s="17">
        <f>F455</f>
        <v>5232924</v>
      </c>
      <c r="G454" s="9"/>
    </row>
    <row r="455" spans="1:9" ht="18" customHeight="1" outlineLevel="4" x14ac:dyDescent="0.25">
      <c r="A455" s="15" t="s">
        <v>31</v>
      </c>
      <c r="B455" s="16" t="s">
        <v>407</v>
      </c>
      <c r="C455" s="16" t="s">
        <v>411</v>
      </c>
      <c r="D455" s="16" t="s">
        <v>32</v>
      </c>
      <c r="E455" s="17">
        <f>'[1]прил 12 (2)'!F662</f>
        <v>5312427</v>
      </c>
      <c r="F455" s="17">
        <f>'[1]прил 12 (2)'!G662</f>
        <v>5232924</v>
      </c>
      <c r="G455" s="9"/>
    </row>
    <row r="456" spans="1:9" ht="18" customHeight="1" outlineLevel="5" x14ac:dyDescent="0.25">
      <c r="A456" s="15" t="s">
        <v>39</v>
      </c>
      <c r="B456" s="16" t="s">
        <v>407</v>
      </c>
      <c r="C456" s="16" t="s">
        <v>411</v>
      </c>
      <c r="D456" s="16" t="s">
        <v>40</v>
      </c>
      <c r="E456" s="17">
        <f>E457</f>
        <v>130000</v>
      </c>
      <c r="F456" s="17">
        <f>F457</f>
        <v>130000</v>
      </c>
      <c r="G456" s="9"/>
    </row>
    <row r="457" spans="1:9" ht="36" customHeight="1" outlineLevel="6" x14ac:dyDescent="0.25">
      <c r="A457" s="15" t="s">
        <v>41</v>
      </c>
      <c r="B457" s="16" t="s">
        <v>407</v>
      </c>
      <c r="C457" s="16" t="s">
        <v>411</v>
      </c>
      <c r="D457" s="16" t="s">
        <v>42</v>
      </c>
      <c r="E457" s="17">
        <f>'[1]прил 12 (2)'!F664</f>
        <v>130000</v>
      </c>
      <c r="F457" s="17">
        <f>'[1]прил 12 (2)'!G664</f>
        <v>130000</v>
      </c>
      <c r="G457" s="9"/>
    </row>
    <row r="458" spans="1:9" hidden="1" outlineLevel="4" x14ac:dyDescent="0.25">
      <c r="A458" s="15" t="s">
        <v>43</v>
      </c>
      <c r="B458" s="16" t="s">
        <v>407</v>
      </c>
      <c r="C458" s="16" t="s">
        <v>411</v>
      </c>
      <c r="D458" s="16" t="s">
        <v>44</v>
      </c>
      <c r="E458" s="17">
        <f>E459</f>
        <v>0</v>
      </c>
      <c r="F458" s="17">
        <f>F459</f>
        <v>0</v>
      </c>
      <c r="G458" s="9"/>
    </row>
    <row r="459" spans="1:9" hidden="1" outlineLevel="5" x14ac:dyDescent="0.25">
      <c r="A459" s="15" t="s">
        <v>45</v>
      </c>
      <c r="B459" s="16" t="s">
        <v>407</v>
      </c>
      <c r="C459" s="16" t="s">
        <v>411</v>
      </c>
      <c r="D459" s="16" t="s">
        <v>46</v>
      </c>
      <c r="E459" s="17">
        <f>'[1]прил 12'!F631</f>
        <v>0</v>
      </c>
      <c r="F459" s="17">
        <f>'[1]прил 12'!G631</f>
        <v>0</v>
      </c>
      <c r="G459" s="9"/>
    </row>
    <row r="460" spans="1:9" ht="36.700000000000003" outlineLevel="6" x14ac:dyDescent="0.25">
      <c r="A460" s="15" t="s">
        <v>76</v>
      </c>
      <c r="B460" s="16" t="s">
        <v>407</v>
      </c>
      <c r="C460" s="16" t="s">
        <v>412</v>
      </c>
      <c r="D460" s="16" t="s">
        <v>22</v>
      </c>
      <c r="E460" s="17">
        <f>E461+E463+E465</f>
        <v>14893909</v>
      </c>
      <c r="F460" s="17">
        <f>F461+F463+F465</f>
        <v>14108279.24</v>
      </c>
      <c r="G460" s="9"/>
    </row>
    <row r="461" spans="1:9" s="14" customFormat="1" ht="54.7" customHeight="1" x14ac:dyDescent="0.25">
      <c r="A461" s="15" t="s">
        <v>29</v>
      </c>
      <c r="B461" s="16" t="s">
        <v>407</v>
      </c>
      <c r="C461" s="16" t="s">
        <v>412</v>
      </c>
      <c r="D461" s="16" t="s">
        <v>30</v>
      </c>
      <c r="E461" s="17">
        <f>E462</f>
        <v>12715139</v>
      </c>
      <c r="F461" s="17">
        <f>F462</f>
        <v>12030237.24</v>
      </c>
      <c r="G461" s="9"/>
    </row>
    <row r="462" spans="1:9" x14ac:dyDescent="0.25">
      <c r="A462" s="15" t="s">
        <v>78</v>
      </c>
      <c r="B462" s="16" t="s">
        <v>407</v>
      </c>
      <c r="C462" s="16" t="s">
        <v>412</v>
      </c>
      <c r="D462" s="16" t="s">
        <v>79</v>
      </c>
      <c r="E462" s="17">
        <f>'[1]прил 12 (2)'!F669</f>
        <v>12715139</v>
      </c>
      <c r="F462" s="17">
        <f>'[1]прил 12 (2)'!G669</f>
        <v>12030237.24</v>
      </c>
      <c r="G462" s="9"/>
    </row>
    <row r="463" spans="1:9" ht="18" customHeight="1" x14ac:dyDescent="0.25">
      <c r="A463" s="15" t="s">
        <v>39</v>
      </c>
      <c r="B463" s="16" t="s">
        <v>407</v>
      </c>
      <c r="C463" s="16" t="s">
        <v>412</v>
      </c>
      <c r="D463" s="16" t="s">
        <v>40</v>
      </c>
      <c r="E463" s="17">
        <f>E464</f>
        <v>2141434</v>
      </c>
      <c r="F463" s="17">
        <f>F464</f>
        <v>2041434</v>
      </c>
      <c r="G463" s="9"/>
    </row>
    <row r="464" spans="1:9" ht="36.700000000000003" x14ac:dyDescent="0.25">
      <c r="A464" s="15" t="s">
        <v>41</v>
      </c>
      <c r="B464" s="16" t="s">
        <v>407</v>
      </c>
      <c r="C464" s="16" t="s">
        <v>412</v>
      </c>
      <c r="D464" s="16" t="s">
        <v>42</v>
      </c>
      <c r="E464" s="17">
        <f>'[1]прил 12 (2)'!F671</f>
        <v>2141434</v>
      </c>
      <c r="F464" s="17">
        <f>'[1]прил 12 (2)'!G671</f>
        <v>2041434</v>
      </c>
      <c r="G464" s="9"/>
      <c r="H464" s="34"/>
      <c r="I464" s="34"/>
    </row>
    <row r="465" spans="1:9" x14ac:dyDescent="0.25">
      <c r="A465" s="15" t="s">
        <v>43</v>
      </c>
      <c r="B465" s="16" t="s">
        <v>407</v>
      </c>
      <c r="C465" s="16" t="s">
        <v>412</v>
      </c>
      <c r="D465" s="16" t="s">
        <v>44</v>
      </c>
      <c r="E465" s="17">
        <f>E466</f>
        <v>37336</v>
      </c>
      <c r="F465" s="17">
        <f>F466</f>
        <v>36608</v>
      </c>
      <c r="G465" s="9"/>
      <c r="H465" s="34"/>
      <c r="I465" s="34"/>
    </row>
    <row r="466" spans="1:9" x14ac:dyDescent="0.25">
      <c r="A466" s="15" t="s">
        <v>45</v>
      </c>
      <c r="B466" s="16" t="s">
        <v>407</v>
      </c>
      <c r="C466" s="16" t="s">
        <v>412</v>
      </c>
      <c r="D466" s="16" t="s">
        <v>46</v>
      </c>
      <c r="E466" s="17">
        <f>'[1]прил 12 (2)'!F673</f>
        <v>37336</v>
      </c>
      <c r="F466" s="17">
        <f>'[1]прил 12 (2)'!G673</f>
        <v>36608</v>
      </c>
      <c r="G466" s="9"/>
      <c r="H466" s="34"/>
      <c r="I466" s="34"/>
    </row>
    <row r="467" spans="1:9" ht="39.25" customHeight="1" x14ac:dyDescent="0.25">
      <c r="A467" s="15" t="s">
        <v>413</v>
      </c>
      <c r="B467" s="16" t="s">
        <v>407</v>
      </c>
      <c r="C467" s="16" t="s">
        <v>414</v>
      </c>
      <c r="D467" s="16" t="s">
        <v>22</v>
      </c>
      <c r="E467" s="17">
        <f>E468</f>
        <v>2356900</v>
      </c>
      <c r="F467" s="17">
        <f>F468</f>
        <v>2356900</v>
      </c>
      <c r="G467" s="9"/>
      <c r="H467" s="34"/>
      <c r="I467" s="34"/>
    </row>
    <row r="468" spans="1:9" ht="36.700000000000003" x14ac:dyDescent="0.25">
      <c r="A468" s="15" t="s">
        <v>307</v>
      </c>
      <c r="B468" s="16" t="s">
        <v>407</v>
      </c>
      <c r="C468" s="16" t="s">
        <v>414</v>
      </c>
      <c r="D468" s="16" t="s">
        <v>308</v>
      </c>
      <c r="E468" s="17">
        <f>E469</f>
        <v>2356900</v>
      </c>
      <c r="F468" s="17">
        <f>F469</f>
        <v>2356900</v>
      </c>
      <c r="G468" s="9"/>
      <c r="H468" s="34"/>
      <c r="I468" s="34"/>
    </row>
    <row r="469" spans="1:9" x14ac:dyDescent="0.25">
      <c r="A469" s="15" t="s">
        <v>415</v>
      </c>
      <c r="B469" s="16" t="s">
        <v>407</v>
      </c>
      <c r="C469" s="16" t="s">
        <v>414</v>
      </c>
      <c r="D469" s="16" t="s">
        <v>416</v>
      </c>
      <c r="E469" s="17">
        <f>'[1]прил 12 (2)'!F676</f>
        <v>2356900</v>
      </c>
      <c r="F469" s="17">
        <f>'[1]прил 12 (2)'!G676</f>
        <v>2356900</v>
      </c>
      <c r="G469" s="9"/>
      <c r="H469" s="34"/>
      <c r="I469" s="34"/>
    </row>
    <row r="470" spans="1:9" ht="36.700000000000003" x14ac:dyDescent="0.25">
      <c r="A470" s="15" t="s">
        <v>417</v>
      </c>
      <c r="B470" s="16" t="s">
        <v>407</v>
      </c>
      <c r="C470" s="16" t="s">
        <v>328</v>
      </c>
      <c r="D470" s="16" t="s">
        <v>22</v>
      </c>
      <c r="E470" s="17">
        <f t="shared" ref="E470:F473" si="29">E471</f>
        <v>1847300</v>
      </c>
      <c r="F470" s="17">
        <f t="shared" si="29"/>
        <v>1847300</v>
      </c>
      <c r="G470" s="9"/>
      <c r="H470" s="34"/>
      <c r="I470" s="34"/>
    </row>
    <row r="471" spans="1:9" ht="36.700000000000003" x14ac:dyDescent="0.25">
      <c r="A471" s="15" t="s">
        <v>346</v>
      </c>
      <c r="B471" s="16" t="s">
        <v>407</v>
      </c>
      <c r="C471" s="16" t="s">
        <v>347</v>
      </c>
      <c r="D471" s="16" t="s">
        <v>22</v>
      </c>
      <c r="E471" s="17">
        <f t="shared" si="29"/>
        <v>1847300</v>
      </c>
      <c r="F471" s="17">
        <f t="shared" si="29"/>
        <v>1847300</v>
      </c>
      <c r="G471" s="9"/>
      <c r="H471" s="34"/>
      <c r="I471" s="34"/>
    </row>
    <row r="472" spans="1:9" ht="55.05" x14ac:dyDescent="0.25">
      <c r="A472" s="18" t="s">
        <v>418</v>
      </c>
      <c r="B472" s="16" t="s">
        <v>407</v>
      </c>
      <c r="C472" s="16" t="s">
        <v>397</v>
      </c>
      <c r="D472" s="16" t="s">
        <v>22</v>
      </c>
      <c r="E472" s="17">
        <f t="shared" si="29"/>
        <v>1847300</v>
      </c>
      <c r="F472" s="17">
        <f t="shared" si="29"/>
        <v>1847300</v>
      </c>
      <c r="G472" s="9"/>
      <c r="H472" s="34"/>
      <c r="I472" s="34"/>
    </row>
    <row r="473" spans="1:9" x14ac:dyDescent="0.25">
      <c r="A473" s="15" t="s">
        <v>398</v>
      </c>
      <c r="B473" s="16" t="s">
        <v>407</v>
      </c>
      <c r="C473" s="16" t="s">
        <v>397</v>
      </c>
      <c r="D473" s="16" t="s">
        <v>399</v>
      </c>
      <c r="E473" s="17">
        <f t="shared" si="29"/>
        <v>1847300</v>
      </c>
      <c r="F473" s="17">
        <f t="shared" si="29"/>
        <v>1847300</v>
      </c>
      <c r="G473" s="9"/>
      <c r="H473" s="34"/>
      <c r="I473" s="34"/>
    </row>
    <row r="474" spans="1:9" ht="36.700000000000003" x14ac:dyDescent="0.25">
      <c r="A474" s="15" t="s">
        <v>400</v>
      </c>
      <c r="B474" s="16" t="s">
        <v>407</v>
      </c>
      <c r="C474" s="16" t="s">
        <v>397</v>
      </c>
      <c r="D474" s="16" t="s">
        <v>401</v>
      </c>
      <c r="E474" s="17">
        <f>'[1]прил 12 (2)'!F681</f>
        <v>1847300</v>
      </c>
      <c r="F474" s="17">
        <f>'[1]прил 12 (2)'!G681</f>
        <v>1847300</v>
      </c>
      <c r="G474" s="9"/>
      <c r="H474" s="34"/>
      <c r="I474" s="34"/>
    </row>
    <row r="475" spans="1:9" x14ac:dyDescent="0.25">
      <c r="A475" s="10" t="s">
        <v>419</v>
      </c>
      <c r="B475" s="11" t="s">
        <v>420</v>
      </c>
      <c r="C475" s="11" t="s">
        <v>21</v>
      </c>
      <c r="D475" s="11" t="s">
        <v>22</v>
      </c>
      <c r="E475" s="12">
        <f>E476+E503</f>
        <v>38845781.460000001</v>
      </c>
      <c r="F475" s="12">
        <f>F476+F503</f>
        <v>38265436.630000003</v>
      </c>
      <c r="G475" s="22">
        <f>[1]потребность!G695</f>
        <v>25799948.490000002</v>
      </c>
      <c r="H475" s="22">
        <f>[1]потребность!H695</f>
        <v>33962060.940000005</v>
      </c>
      <c r="I475" s="34"/>
    </row>
    <row r="476" spans="1:9" x14ac:dyDescent="0.25">
      <c r="A476" s="15" t="s">
        <v>421</v>
      </c>
      <c r="B476" s="16" t="s">
        <v>422</v>
      </c>
      <c r="C476" s="16" t="s">
        <v>21</v>
      </c>
      <c r="D476" s="16" t="s">
        <v>22</v>
      </c>
      <c r="E476" s="17">
        <f>E477</f>
        <v>38845781.460000001</v>
      </c>
      <c r="F476" s="17">
        <f>F477</f>
        <v>38265436.630000003</v>
      </c>
      <c r="G476" s="9"/>
      <c r="H476" s="34"/>
      <c r="I476" s="34"/>
    </row>
    <row r="477" spans="1:9" ht="39.75" customHeight="1" x14ac:dyDescent="0.25">
      <c r="A477" s="10" t="s">
        <v>423</v>
      </c>
      <c r="B477" s="11" t="s">
        <v>422</v>
      </c>
      <c r="C477" s="11" t="s">
        <v>380</v>
      </c>
      <c r="D477" s="11" t="s">
        <v>22</v>
      </c>
      <c r="E477" s="17">
        <f>E478+E495+E482</f>
        <v>38845781.460000001</v>
      </c>
      <c r="F477" s="17">
        <f>F478+F495+F482</f>
        <v>38265436.630000003</v>
      </c>
      <c r="G477" s="9"/>
      <c r="H477" s="34"/>
      <c r="I477" s="34"/>
    </row>
    <row r="478" spans="1:9" ht="36.700000000000003" x14ac:dyDescent="0.25">
      <c r="A478" s="15" t="s">
        <v>424</v>
      </c>
      <c r="B478" s="16" t="s">
        <v>422</v>
      </c>
      <c r="C478" s="16" t="s">
        <v>425</v>
      </c>
      <c r="D478" s="16" t="s">
        <v>22</v>
      </c>
      <c r="E478" s="17">
        <f>E492+E489+E479</f>
        <v>10704279.74</v>
      </c>
      <c r="F478" s="17">
        <f>F492+F489+F479</f>
        <v>9855326.4399999995</v>
      </c>
      <c r="G478" s="9"/>
      <c r="H478" s="34"/>
      <c r="I478" s="34"/>
    </row>
    <row r="479" spans="1:9" ht="39.75" customHeight="1" x14ac:dyDescent="0.25">
      <c r="A479" s="15" t="s">
        <v>426</v>
      </c>
      <c r="B479" s="16" t="s">
        <v>422</v>
      </c>
      <c r="C479" s="16" t="s">
        <v>427</v>
      </c>
      <c r="D479" s="16" t="s">
        <v>22</v>
      </c>
      <c r="E479" s="17">
        <f>E480</f>
        <v>10531078.710000001</v>
      </c>
      <c r="F479" s="17">
        <f>F480</f>
        <v>9682125.4100000001</v>
      </c>
      <c r="G479" s="9"/>
      <c r="H479" s="34"/>
      <c r="I479" s="34"/>
    </row>
    <row r="480" spans="1:9" ht="36.700000000000003" x14ac:dyDescent="0.25">
      <c r="A480" s="15" t="s">
        <v>307</v>
      </c>
      <c r="B480" s="16" t="s">
        <v>422</v>
      </c>
      <c r="C480" s="16" t="s">
        <v>427</v>
      </c>
      <c r="D480" s="16" t="s">
        <v>308</v>
      </c>
      <c r="E480" s="17">
        <f>E481</f>
        <v>10531078.710000001</v>
      </c>
      <c r="F480" s="17">
        <f>F481</f>
        <v>9682125.4100000001</v>
      </c>
      <c r="G480" s="9"/>
      <c r="H480" s="34"/>
      <c r="I480" s="34"/>
    </row>
    <row r="481" spans="1:9" x14ac:dyDescent="0.25">
      <c r="A481" s="15" t="s">
        <v>309</v>
      </c>
      <c r="B481" s="16" t="s">
        <v>422</v>
      </c>
      <c r="C481" s="16" t="s">
        <v>427</v>
      </c>
      <c r="D481" s="16" t="s">
        <v>310</v>
      </c>
      <c r="E481" s="17">
        <f>'[1]прил 12 (2)'!F374</f>
        <v>10531078.710000001</v>
      </c>
      <c r="F481" s="17">
        <f>'[1]прил 12 (2)'!G374</f>
        <v>9682125.4100000001</v>
      </c>
      <c r="G481" s="9"/>
      <c r="H481" s="34"/>
      <c r="I481" s="34"/>
    </row>
    <row r="482" spans="1:9" ht="36.700000000000003" x14ac:dyDescent="0.25">
      <c r="A482" s="15" t="s">
        <v>428</v>
      </c>
      <c r="B482" s="16" t="s">
        <v>422</v>
      </c>
      <c r="C482" s="16" t="s">
        <v>429</v>
      </c>
      <c r="D482" s="16" t="s">
        <v>22</v>
      </c>
      <c r="E482" s="17">
        <f>E483+E486</f>
        <v>27395001.719999999</v>
      </c>
      <c r="F482" s="17">
        <f>F483+F486</f>
        <v>25888294.030000001</v>
      </c>
      <c r="G482" s="9"/>
      <c r="H482" s="34"/>
      <c r="I482" s="34"/>
    </row>
    <row r="483" spans="1:9" ht="36" customHeight="1" x14ac:dyDescent="0.25">
      <c r="A483" s="15" t="s">
        <v>426</v>
      </c>
      <c r="B483" s="16" t="s">
        <v>422</v>
      </c>
      <c r="C483" s="16" t="s">
        <v>430</v>
      </c>
      <c r="D483" s="16" t="s">
        <v>22</v>
      </c>
      <c r="E483" s="17">
        <f>E484</f>
        <v>27395001.719999999</v>
      </c>
      <c r="F483" s="17">
        <f>F484</f>
        <v>25888294.030000001</v>
      </c>
      <c r="G483" s="9"/>
      <c r="H483" s="34"/>
      <c r="I483" s="34"/>
    </row>
    <row r="484" spans="1:9" ht="36.700000000000003" x14ac:dyDescent="0.25">
      <c r="A484" s="15" t="s">
        <v>307</v>
      </c>
      <c r="B484" s="16" t="s">
        <v>422</v>
      </c>
      <c r="C484" s="16" t="s">
        <v>430</v>
      </c>
      <c r="D484" s="16" t="s">
        <v>308</v>
      </c>
      <c r="E484" s="17">
        <f>E485</f>
        <v>27395001.719999999</v>
      </c>
      <c r="F484" s="17">
        <f>F485</f>
        <v>25888294.030000001</v>
      </c>
      <c r="G484" s="9"/>
      <c r="H484" s="34"/>
      <c r="I484" s="34"/>
    </row>
    <row r="485" spans="1:9" ht="16.5" customHeight="1" x14ac:dyDescent="0.25">
      <c r="A485" s="15" t="s">
        <v>309</v>
      </c>
      <c r="B485" s="16" t="s">
        <v>422</v>
      </c>
      <c r="C485" s="16" t="s">
        <v>430</v>
      </c>
      <c r="D485" s="16" t="s">
        <v>310</v>
      </c>
      <c r="E485" s="17">
        <f>'[1]прил 12 (2)'!F384</f>
        <v>27395001.719999999</v>
      </c>
      <c r="F485" s="17">
        <f>'[1]прил 12 (2)'!G384</f>
        <v>25888294.030000001</v>
      </c>
      <c r="G485" s="9"/>
      <c r="H485" s="34"/>
      <c r="I485" s="34"/>
    </row>
    <row r="486" spans="1:9" ht="73.400000000000006" hidden="1" x14ac:dyDescent="0.3">
      <c r="A486" s="32" t="s">
        <v>385</v>
      </c>
      <c r="B486" s="16" t="s">
        <v>422</v>
      </c>
      <c r="C486" s="16" t="s">
        <v>431</v>
      </c>
      <c r="D486" s="16" t="s">
        <v>22</v>
      </c>
      <c r="E486" s="17">
        <f>E487</f>
        <v>0</v>
      </c>
      <c r="F486" s="17">
        <f>F487</f>
        <v>0</v>
      </c>
      <c r="G486" s="9"/>
      <c r="H486" s="34"/>
      <c r="I486" s="34"/>
    </row>
    <row r="487" spans="1:9" ht="36.700000000000003" hidden="1" x14ac:dyDescent="0.25">
      <c r="A487" s="15" t="s">
        <v>307</v>
      </c>
      <c r="B487" s="16" t="s">
        <v>422</v>
      </c>
      <c r="C487" s="16" t="s">
        <v>431</v>
      </c>
      <c r="D487" s="16" t="s">
        <v>308</v>
      </c>
      <c r="E487" s="17">
        <f>E488</f>
        <v>0</v>
      </c>
      <c r="F487" s="17">
        <f>F488</f>
        <v>0</v>
      </c>
      <c r="G487" s="9"/>
      <c r="H487" s="34"/>
      <c r="I487" s="34"/>
    </row>
    <row r="488" spans="1:9" hidden="1" x14ac:dyDescent="0.3">
      <c r="A488" s="32" t="s">
        <v>309</v>
      </c>
      <c r="B488" s="16" t="s">
        <v>422</v>
      </c>
      <c r="C488" s="16" t="s">
        <v>431</v>
      </c>
      <c r="D488" s="16" t="s">
        <v>310</v>
      </c>
      <c r="E488" s="17">
        <f>'[1]прил 12'!F368</f>
        <v>0</v>
      </c>
      <c r="F488" s="17">
        <f>'[1]прил 12'!G368</f>
        <v>0</v>
      </c>
      <c r="G488" s="9"/>
      <c r="H488" s="34"/>
      <c r="I488" s="34"/>
    </row>
    <row r="489" spans="1:9" ht="41.45" customHeight="1" x14ac:dyDescent="0.25">
      <c r="A489" s="19" t="s">
        <v>432</v>
      </c>
      <c r="B489" s="16" t="s">
        <v>422</v>
      </c>
      <c r="C489" s="16" t="s">
        <v>433</v>
      </c>
      <c r="D489" s="16" t="s">
        <v>22</v>
      </c>
      <c r="E489" s="17">
        <f>E490</f>
        <v>168005</v>
      </c>
      <c r="F489" s="17">
        <f>F490</f>
        <v>168005</v>
      </c>
      <c r="G489" s="9"/>
      <c r="H489" s="34"/>
      <c r="I489" s="34"/>
    </row>
    <row r="490" spans="1:9" ht="36.700000000000003" x14ac:dyDescent="0.25">
      <c r="A490" s="15" t="s">
        <v>307</v>
      </c>
      <c r="B490" s="16" t="s">
        <v>422</v>
      </c>
      <c r="C490" s="16" t="s">
        <v>433</v>
      </c>
      <c r="D490" s="16" t="s">
        <v>308</v>
      </c>
      <c r="E490" s="17">
        <f>E491</f>
        <v>168005</v>
      </c>
      <c r="F490" s="17">
        <f>F491</f>
        <v>168005</v>
      </c>
      <c r="G490" s="9"/>
      <c r="H490" s="34"/>
      <c r="I490" s="34"/>
    </row>
    <row r="491" spans="1:9" x14ac:dyDescent="0.25">
      <c r="A491" s="15" t="s">
        <v>309</v>
      </c>
      <c r="B491" s="16" t="s">
        <v>422</v>
      </c>
      <c r="C491" s="16" t="s">
        <v>433</v>
      </c>
      <c r="D491" s="16" t="s">
        <v>310</v>
      </c>
      <c r="E491" s="17">
        <f>'[1]прил 12 (2)'!F377</f>
        <v>168005</v>
      </c>
      <c r="F491" s="17">
        <f>'[1]прил 12 (2)'!G377</f>
        <v>168005</v>
      </c>
      <c r="G491" s="9"/>
      <c r="H491" s="34"/>
      <c r="I491" s="34"/>
    </row>
    <row r="492" spans="1:9" ht="58.75" customHeight="1" x14ac:dyDescent="0.25">
      <c r="A492" s="15" t="s">
        <v>434</v>
      </c>
      <c r="B492" s="16" t="s">
        <v>422</v>
      </c>
      <c r="C492" s="16" t="s">
        <v>435</v>
      </c>
      <c r="D492" s="16" t="s">
        <v>22</v>
      </c>
      <c r="E492" s="17">
        <f>E493</f>
        <v>5196.03</v>
      </c>
      <c r="F492" s="17">
        <f>F493</f>
        <v>5196.03</v>
      </c>
      <c r="G492" s="9"/>
      <c r="H492" s="34"/>
      <c r="I492" s="34"/>
    </row>
    <row r="493" spans="1:9" ht="36.700000000000003" x14ac:dyDescent="0.25">
      <c r="A493" s="15" t="s">
        <v>307</v>
      </c>
      <c r="B493" s="16" t="s">
        <v>422</v>
      </c>
      <c r="C493" s="16" t="s">
        <v>435</v>
      </c>
      <c r="D493" s="16" t="s">
        <v>308</v>
      </c>
      <c r="E493" s="17">
        <f>E494</f>
        <v>5196.03</v>
      </c>
      <c r="F493" s="17">
        <f>F494</f>
        <v>5196.03</v>
      </c>
      <c r="G493" s="9"/>
      <c r="H493" s="34"/>
      <c r="I493" s="34"/>
    </row>
    <row r="494" spans="1:9" x14ac:dyDescent="0.25">
      <c r="A494" s="15" t="s">
        <v>309</v>
      </c>
      <c r="B494" s="16" t="s">
        <v>422</v>
      </c>
      <c r="C494" s="16" t="s">
        <v>435</v>
      </c>
      <c r="D494" s="16" t="s">
        <v>310</v>
      </c>
      <c r="E494" s="17">
        <f>'[1]прил 12 (2)'!F380</f>
        <v>5196.03</v>
      </c>
      <c r="F494" s="17">
        <f>'[1]прил 12 (2)'!G380</f>
        <v>5196.03</v>
      </c>
      <c r="G494" s="9"/>
      <c r="H494" s="34"/>
      <c r="I494" s="34"/>
    </row>
    <row r="495" spans="1:9" ht="21.25" customHeight="1" x14ac:dyDescent="0.25">
      <c r="A495" s="15" t="s">
        <v>436</v>
      </c>
      <c r="B495" s="16" t="s">
        <v>422</v>
      </c>
      <c r="C495" s="16" t="s">
        <v>437</v>
      </c>
      <c r="D495" s="16" t="s">
        <v>22</v>
      </c>
      <c r="E495" s="17">
        <f>E496</f>
        <v>746500</v>
      </c>
      <c r="F495" s="17">
        <f>F496+F500</f>
        <v>2521816.16</v>
      </c>
      <c r="G495" s="9"/>
      <c r="H495" s="34"/>
      <c r="I495" s="34"/>
    </row>
    <row r="496" spans="1:9" x14ac:dyDescent="0.25">
      <c r="A496" s="15" t="s">
        <v>438</v>
      </c>
      <c r="B496" s="16" t="s">
        <v>422</v>
      </c>
      <c r="C496" s="16" t="s">
        <v>439</v>
      </c>
      <c r="D496" s="16" t="s">
        <v>22</v>
      </c>
      <c r="E496" s="17">
        <f>E497</f>
        <v>746500</v>
      </c>
      <c r="F496" s="17">
        <f>F497</f>
        <v>746500</v>
      </c>
      <c r="G496" s="9"/>
      <c r="H496" s="34"/>
      <c r="I496" s="34"/>
    </row>
    <row r="497" spans="1:9" ht="36.700000000000003" x14ac:dyDescent="0.25">
      <c r="A497" s="15" t="s">
        <v>307</v>
      </c>
      <c r="B497" s="16" t="s">
        <v>422</v>
      </c>
      <c r="C497" s="16" t="s">
        <v>439</v>
      </c>
      <c r="D497" s="16" t="s">
        <v>308</v>
      </c>
      <c r="E497" s="17">
        <f>E498+E499</f>
        <v>746500</v>
      </c>
      <c r="F497" s="17">
        <f>F498+F499</f>
        <v>746500</v>
      </c>
      <c r="G497" s="9"/>
      <c r="H497" s="34"/>
      <c r="I497" s="34"/>
    </row>
    <row r="498" spans="1:9" x14ac:dyDescent="0.25">
      <c r="A498" s="15" t="s">
        <v>309</v>
      </c>
      <c r="B498" s="16" t="s">
        <v>422</v>
      </c>
      <c r="C498" s="16" t="s">
        <v>439</v>
      </c>
      <c r="D498" s="16" t="s">
        <v>310</v>
      </c>
      <c r="E498" s="17">
        <f>'[1]прил 12 (2)'!F391</f>
        <v>632500</v>
      </c>
      <c r="F498" s="17">
        <f>'[1]прил 12 (2)'!G391</f>
        <v>632500</v>
      </c>
      <c r="G498" s="9"/>
      <c r="H498" s="34"/>
      <c r="I498" s="34"/>
    </row>
    <row r="499" spans="1:9" ht="34.5" customHeight="1" x14ac:dyDescent="0.3">
      <c r="A499" s="32" t="s">
        <v>440</v>
      </c>
      <c r="B499" s="16" t="s">
        <v>422</v>
      </c>
      <c r="C499" s="16" t="s">
        <v>439</v>
      </c>
      <c r="D499" s="16" t="s">
        <v>441</v>
      </c>
      <c r="E499" s="17">
        <f>'[1]прил 12 (2)'!F392</f>
        <v>114000</v>
      </c>
      <c r="F499" s="17">
        <f>'[1]прил 12 (2)'!G392</f>
        <v>114000</v>
      </c>
      <c r="G499" s="9"/>
      <c r="H499" s="34"/>
      <c r="I499" s="34"/>
    </row>
    <row r="500" spans="1:9" ht="43.5" customHeight="1" x14ac:dyDescent="0.25">
      <c r="A500" s="15" t="s">
        <v>442</v>
      </c>
      <c r="B500" s="16" t="s">
        <v>422</v>
      </c>
      <c r="C500" s="16" t="s">
        <v>443</v>
      </c>
      <c r="D500" s="24" t="s">
        <v>22</v>
      </c>
      <c r="E500" s="35">
        <v>0</v>
      </c>
      <c r="F500" s="17">
        <f>F501</f>
        <v>1775316.16</v>
      </c>
      <c r="G500" s="9"/>
      <c r="H500" s="34"/>
      <c r="I500" s="34"/>
    </row>
    <row r="501" spans="1:9" ht="34.5" customHeight="1" x14ac:dyDescent="0.25">
      <c r="A501" s="15" t="s">
        <v>307</v>
      </c>
      <c r="B501" s="16" t="s">
        <v>422</v>
      </c>
      <c r="C501" s="16" t="s">
        <v>443</v>
      </c>
      <c r="D501" s="24" t="s">
        <v>308</v>
      </c>
      <c r="E501" s="35">
        <v>0</v>
      </c>
      <c r="F501" s="17">
        <f>F502</f>
        <v>1775316.16</v>
      </c>
      <c r="G501" s="9"/>
      <c r="H501" s="34"/>
      <c r="I501" s="34"/>
    </row>
    <row r="502" spans="1:9" ht="34.5" customHeight="1" x14ac:dyDescent="0.25">
      <c r="A502" s="15" t="s">
        <v>309</v>
      </c>
      <c r="B502" s="16" t="s">
        <v>422</v>
      </c>
      <c r="C502" s="16" t="s">
        <v>443</v>
      </c>
      <c r="D502" s="24" t="s">
        <v>310</v>
      </c>
      <c r="E502" s="35">
        <v>0</v>
      </c>
      <c r="F502" s="17">
        <f>'[1]прил 12 (2)'!G395</f>
        <v>1775316.16</v>
      </c>
      <c r="G502" s="9"/>
      <c r="H502" s="34"/>
      <c r="I502" s="34"/>
    </row>
    <row r="503" spans="1:9" ht="26.5" hidden="1" customHeight="1" x14ac:dyDescent="0.25">
      <c r="A503" s="15" t="s">
        <v>444</v>
      </c>
      <c r="B503" s="16" t="s">
        <v>445</v>
      </c>
      <c r="C503" s="16" t="s">
        <v>21</v>
      </c>
      <c r="D503" s="16" t="s">
        <v>22</v>
      </c>
      <c r="E503" s="17">
        <f>E504+E512</f>
        <v>0</v>
      </c>
      <c r="F503" s="17">
        <f>F504+F512</f>
        <v>0</v>
      </c>
      <c r="G503" s="9"/>
      <c r="H503" s="34"/>
      <c r="I503" s="34"/>
    </row>
    <row r="504" spans="1:9" ht="18.7" hidden="1" customHeight="1" x14ac:dyDescent="0.25">
      <c r="A504" s="15" t="s">
        <v>446</v>
      </c>
      <c r="B504" s="16" t="s">
        <v>445</v>
      </c>
      <c r="C504" s="16" t="s">
        <v>380</v>
      </c>
      <c r="D504" s="16" t="s">
        <v>22</v>
      </c>
      <c r="E504" s="17">
        <f t="shared" ref="E504:F507" si="30">E505</f>
        <v>0</v>
      </c>
      <c r="F504" s="17">
        <f t="shared" si="30"/>
        <v>0</v>
      </c>
      <c r="G504" s="9"/>
      <c r="H504" s="34"/>
      <c r="I504" s="34"/>
    </row>
    <row r="505" spans="1:9" ht="31.75" hidden="1" customHeight="1" x14ac:dyDescent="0.25">
      <c r="A505" s="15" t="s">
        <v>436</v>
      </c>
      <c r="B505" s="16" t="s">
        <v>445</v>
      </c>
      <c r="C505" s="16" t="s">
        <v>437</v>
      </c>
      <c r="D505" s="16" t="s">
        <v>22</v>
      </c>
      <c r="E505" s="17">
        <f>E506+E509</f>
        <v>0</v>
      </c>
      <c r="F505" s="17">
        <f>F506+F509</f>
        <v>0</v>
      </c>
      <c r="G505" s="9"/>
      <c r="H505" s="34"/>
      <c r="I505" s="34"/>
    </row>
    <row r="506" spans="1:9" ht="67.95" hidden="1" customHeight="1" x14ac:dyDescent="0.25">
      <c r="A506" s="15" t="s">
        <v>447</v>
      </c>
      <c r="B506" s="16" t="s">
        <v>445</v>
      </c>
      <c r="C506" s="16" t="s">
        <v>448</v>
      </c>
      <c r="D506" s="16" t="s">
        <v>22</v>
      </c>
      <c r="E506" s="17">
        <f t="shared" si="30"/>
        <v>0</v>
      </c>
      <c r="F506" s="17">
        <f t="shared" si="30"/>
        <v>0</v>
      </c>
      <c r="G506" s="9"/>
      <c r="H506" s="34"/>
      <c r="I506" s="34"/>
    </row>
    <row r="507" spans="1:9" ht="50.95" hidden="1" customHeight="1" x14ac:dyDescent="0.25">
      <c r="A507" s="15" t="s">
        <v>307</v>
      </c>
      <c r="B507" s="16" t="s">
        <v>445</v>
      </c>
      <c r="C507" s="16" t="s">
        <v>448</v>
      </c>
      <c r="D507" s="16" t="s">
        <v>308</v>
      </c>
      <c r="E507" s="17">
        <f t="shared" si="30"/>
        <v>0</v>
      </c>
      <c r="F507" s="17">
        <f t="shared" si="30"/>
        <v>0</v>
      </c>
      <c r="G507" s="9"/>
      <c r="H507" s="34"/>
      <c r="I507" s="34"/>
    </row>
    <row r="508" spans="1:9" ht="20.399999999999999" hidden="1" customHeight="1" x14ac:dyDescent="0.25">
      <c r="A508" s="15" t="s">
        <v>309</v>
      </c>
      <c r="B508" s="16" t="s">
        <v>445</v>
      </c>
      <c r="C508" s="16" t="s">
        <v>448</v>
      </c>
      <c r="D508" s="16" t="s">
        <v>310</v>
      </c>
      <c r="E508" s="17">
        <v>0</v>
      </c>
      <c r="F508" s="17">
        <v>0</v>
      </c>
      <c r="G508" s="9"/>
      <c r="H508" s="34"/>
      <c r="I508" s="34"/>
    </row>
    <row r="509" spans="1:9" ht="74.05" hidden="1" customHeight="1" x14ac:dyDescent="0.25">
      <c r="A509" s="36" t="s">
        <v>449</v>
      </c>
      <c r="B509" s="16" t="s">
        <v>445</v>
      </c>
      <c r="C509" s="16" t="s">
        <v>450</v>
      </c>
      <c r="D509" s="16" t="s">
        <v>22</v>
      </c>
      <c r="E509" s="17">
        <f>E510</f>
        <v>0</v>
      </c>
      <c r="F509" s="17">
        <f>F510</f>
        <v>0</v>
      </c>
      <c r="G509" s="9"/>
      <c r="H509" s="34"/>
      <c r="I509" s="34"/>
    </row>
    <row r="510" spans="1:9" ht="21.75" hidden="1" customHeight="1" x14ac:dyDescent="0.25">
      <c r="A510" s="15" t="s">
        <v>307</v>
      </c>
      <c r="B510" s="16" t="s">
        <v>445</v>
      </c>
      <c r="C510" s="16" t="s">
        <v>450</v>
      </c>
      <c r="D510" s="16" t="s">
        <v>308</v>
      </c>
      <c r="E510" s="17">
        <f>E511</f>
        <v>0</v>
      </c>
      <c r="F510" s="17">
        <f>F511</f>
        <v>0</v>
      </c>
      <c r="G510" s="9"/>
      <c r="H510" s="34"/>
      <c r="I510" s="34"/>
    </row>
    <row r="511" spans="1:9" ht="21.75" hidden="1" customHeight="1" x14ac:dyDescent="0.25">
      <c r="A511" s="15" t="s">
        <v>309</v>
      </c>
      <c r="B511" s="16" t="s">
        <v>445</v>
      </c>
      <c r="C511" s="16" t="s">
        <v>450</v>
      </c>
      <c r="D511" s="16" t="s">
        <v>310</v>
      </c>
      <c r="E511" s="17">
        <f>'[1]прил 12 (2)'!F407</f>
        <v>0</v>
      </c>
      <c r="F511" s="17">
        <f>'[1]прил 12 (2)'!G407</f>
        <v>0</v>
      </c>
      <c r="G511" s="9"/>
      <c r="H511" s="37"/>
      <c r="I511" s="34"/>
    </row>
    <row r="512" spans="1:9" ht="35.5" hidden="1" customHeight="1" x14ac:dyDescent="0.25">
      <c r="A512" s="10" t="s">
        <v>100</v>
      </c>
      <c r="B512" s="11" t="s">
        <v>445</v>
      </c>
      <c r="C512" s="11" t="s">
        <v>101</v>
      </c>
      <c r="D512" s="11" t="s">
        <v>22</v>
      </c>
      <c r="E512" s="17">
        <f>E513</f>
        <v>0</v>
      </c>
      <c r="F512" s="17">
        <v>0</v>
      </c>
      <c r="G512" s="9"/>
      <c r="H512" s="37"/>
      <c r="I512" s="34"/>
    </row>
    <row r="513" spans="1:9" ht="38.9" hidden="1" customHeight="1" x14ac:dyDescent="0.25">
      <c r="A513" s="15" t="s">
        <v>102</v>
      </c>
      <c r="B513" s="16" t="s">
        <v>445</v>
      </c>
      <c r="C513" s="16" t="s">
        <v>103</v>
      </c>
      <c r="D513" s="16" t="s">
        <v>22</v>
      </c>
      <c r="E513" s="17">
        <f>E514</f>
        <v>0</v>
      </c>
      <c r="F513" s="17">
        <v>0</v>
      </c>
      <c r="G513" s="9"/>
      <c r="H513" s="37"/>
      <c r="I513" s="34"/>
    </row>
    <row r="514" spans="1:9" ht="21.75" hidden="1" customHeight="1" x14ac:dyDescent="0.25">
      <c r="A514" s="15" t="s">
        <v>451</v>
      </c>
      <c r="B514" s="16" t="s">
        <v>445</v>
      </c>
      <c r="C514" s="16" t="s">
        <v>452</v>
      </c>
      <c r="D514" s="16" t="s">
        <v>22</v>
      </c>
      <c r="E514" s="17">
        <f>E515</f>
        <v>0</v>
      </c>
      <c r="F514" s="17">
        <v>0</v>
      </c>
      <c r="G514" s="9"/>
      <c r="H514" s="37"/>
      <c r="I514" s="34"/>
    </row>
    <row r="515" spans="1:9" ht="21.75" hidden="1" customHeight="1" x14ac:dyDescent="0.25">
      <c r="A515" s="15" t="s">
        <v>39</v>
      </c>
      <c r="B515" s="16" t="s">
        <v>445</v>
      </c>
      <c r="C515" s="16" t="s">
        <v>452</v>
      </c>
      <c r="D515" s="16" t="s">
        <v>40</v>
      </c>
      <c r="E515" s="17">
        <f>E516</f>
        <v>0</v>
      </c>
      <c r="F515" s="17">
        <v>0</v>
      </c>
      <c r="G515" s="9"/>
      <c r="H515" s="37"/>
      <c r="I515" s="34"/>
    </row>
    <row r="516" spans="1:9" ht="21.75" hidden="1" customHeight="1" x14ac:dyDescent="0.25">
      <c r="A516" s="15" t="s">
        <v>41</v>
      </c>
      <c r="B516" s="16" t="s">
        <v>445</v>
      </c>
      <c r="C516" s="16" t="s">
        <v>452</v>
      </c>
      <c r="D516" s="16" t="s">
        <v>42</v>
      </c>
      <c r="E516" s="17"/>
      <c r="F516" s="17">
        <v>0</v>
      </c>
      <c r="G516" s="9"/>
      <c r="H516" s="37"/>
      <c r="I516" s="34"/>
    </row>
    <row r="517" spans="1:9" x14ac:dyDescent="0.25">
      <c r="A517" s="10" t="s">
        <v>453</v>
      </c>
      <c r="B517" s="11" t="s">
        <v>454</v>
      </c>
      <c r="C517" s="11" t="s">
        <v>21</v>
      </c>
      <c r="D517" s="11" t="s">
        <v>22</v>
      </c>
      <c r="E517" s="12">
        <f>E518+E543+E523</f>
        <v>89094962.930000007</v>
      </c>
      <c r="F517" s="12">
        <f>F518+F543+F523</f>
        <v>90220761.030000001</v>
      </c>
      <c r="G517" s="22">
        <f>[1]потребность!G696</f>
        <v>26150817.98</v>
      </c>
      <c r="H517" s="22">
        <f>[1]потребность!H696</f>
        <v>46812788.289999999</v>
      </c>
      <c r="I517" s="34"/>
    </row>
    <row r="518" spans="1:9" x14ac:dyDescent="0.25">
      <c r="A518" s="15" t="s">
        <v>455</v>
      </c>
      <c r="B518" s="16" t="s">
        <v>456</v>
      </c>
      <c r="C518" s="16" t="s">
        <v>21</v>
      </c>
      <c r="D518" s="16" t="s">
        <v>22</v>
      </c>
      <c r="E518" s="17">
        <f t="shared" ref="E518:F521" si="31">E519</f>
        <v>5533145.6699999999</v>
      </c>
      <c r="F518" s="17">
        <f t="shared" si="31"/>
        <v>5533145.6699999999</v>
      </c>
      <c r="G518" s="9"/>
      <c r="H518" s="34"/>
      <c r="I518" s="34"/>
    </row>
    <row r="519" spans="1:9" x14ac:dyDescent="0.25">
      <c r="A519" s="15" t="s">
        <v>25</v>
      </c>
      <c r="B519" s="16" t="s">
        <v>456</v>
      </c>
      <c r="C519" s="16" t="s">
        <v>26</v>
      </c>
      <c r="D519" s="16" t="s">
        <v>22</v>
      </c>
      <c r="E519" s="17">
        <f t="shared" si="31"/>
        <v>5533145.6699999999</v>
      </c>
      <c r="F519" s="17">
        <f t="shared" si="31"/>
        <v>5533145.6699999999</v>
      </c>
      <c r="G519" s="9"/>
      <c r="H519" s="34"/>
      <c r="I519" s="34"/>
    </row>
    <row r="520" spans="1:9" x14ac:dyDescent="0.25">
      <c r="A520" s="15" t="s">
        <v>457</v>
      </c>
      <c r="B520" s="16" t="s">
        <v>456</v>
      </c>
      <c r="C520" s="16" t="s">
        <v>458</v>
      </c>
      <c r="D520" s="16" t="s">
        <v>22</v>
      </c>
      <c r="E520" s="17">
        <f t="shared" si="31"/>
        <v>5533145.6699999999</v>
      </c>
      <c r="F520" s="17">
        <f t="shared" si="31"/>
        <v>5533145.6699999999</v>
      </c>
      <c r="G520" s="9"/>
      <c r="H520" s="34"/>
      <c r="I520" s="34"/>
    </row>
    <row r="521" spans="1:9" x14ac:dyDescent="0.25">
      <c r="A521" s="15" t="s">
        <v>398</v>
      </c>
      <c r="B521" s="16" t="s">
        <v>456</v>
      </c>
      <c r="C521" s="16" t="s">
        <v>458</v>
      </c>
      <c r="D521" s="16" t="s">
        <v>399</v>
      </c>
      <c r="E521" s="17">
        <f t="shared" si="31"/>
        <v>5533145.6699999999</v>
      </c>
      <c r="F521" s="17">
        <f t="shared" si="31"/>
        <v>5533145.6699999999</v>
      </c>
      <c r="G521" s="9"/>
      <c r="H521" s="34"/>
      <c r="I521" s="34"/>
    </row>
    <row r="522" spans="1:9" x14ac:dyDescent="0.25">
      <c r="A522" s="15" t="s">
        <v>459</v>
      </c>
      <c r="B522" s="16" t="s">
        <v>456</v>
      </c>
      <c r="C522" s="16" t="s">
        <v>458</v>
      </c>
      <c r="D522" s="16" t="s">
        <v>460</v>
      </c>
      <c r="E522" s="17">
        <f>'[1]прил 12 (2)'!F418</f>
        <v>5533145.6699999999</v>
      </c>
      <c r="F522" s="17">
        <f>'[1]прил 12 (2)'!G418</f>
        <v>5533145.6699999999</v>
      </c>
      <c r="G522" s="9"/>
      <c r="H522" s="34"/>
      <c r="I522" s="34"/>
    </row>
    <row r="523" spans="1:9" x14ac:dyDescent="0.25">
      <c r="A523" s="15" t="s">
        <v>461</v>
      </c>
      <c r="B523" s="16" t="s">
        <v>462</v>
      </c>
      <c r="C523" s="16" t="s">
        <v>21</v>
      </c>
      <c r="D523" s="16" t="s">
        <v>22</v>
      </c>
      <c r="E523" s="17">
        <f>E524+E529+E534+E539</f>
        <v>2251689.5700000003</v>
      </c>
      <c r="F523" s="17">
        <f>F524+F529+F534+F539</f>
        <v>1919683.75</v>
      </c>
      <c r="G523" s="9"/>
      <c r="H523" s="34"/>
      <c r="I523" s="34"/>
    </row>
    <row r="524" spans="1:9" ht="36.700000000000003" x14ac:dyDescent="0.25">
      <c r="A524" s="10" t="s">
        <v>299</v>
      </c>
      <c r="B524" s="11" t="s">
        <v>462</v>
      </c>
      <c r="C524" s="11" t="s">
        <v>300</v>
      </c>
      <c r="D524" s="11" t="s">
        <v>22</v>
      </c>
      <c r="E524" s="17">
        <f t="shared" ref="E524:F527" si="32">E525</f>
        <v>1310000</v>
      </c>
      <c r="F524" s="17">
        <f t="shared" si="32"/>
        <v>1310000</v>
      </c>
      <c r="G524" s="9"/>
      <c r="H524" s="34"/>
      <c r="I524" s="34"/>
    </row>
    <row r="525" spans="1:9" x14ac:dyDescent="0.25">
      <c r="A525" s="15" t="s">
        <v>463</v>
      </c>
      <c r="B525" s="16" t="s">
        <v>462</v>
      </c>
      <c r="C525" s="16" t="s">
        <v>464</v>
      </c>
      <c r="D525" s="16" t="s">
        <v>22</v>
      </c>
      <c r="E525" s="17">
        <f t="shared" si="32"/>
        <v>1310000</v>
      </c>
      <c r="F525" s="17">
        <f t="shared" si="32"/>
        <v>1310000</v>
      </c>
      <c r="G525" s="9"/>
      <c r="H525" s="34"/>
      <c r="I525" s="34"/>
    </row>
    <row r="526" spans="1:9" ht="78.8" customHeight="1" x14ac:dyDescent="0.25">
      <c r="A526" s="18" t="s">
        <v>465</v>
      </c>
      <c r="B526" s="16" t="s">
        <v>462</v>
      </c>
      <c r="C526" s="16" t="s">
        <v>466</v>
      </c>
      <c r="D526" s="16" t="s">
        <v>22</v>
      </c>
      <c r="E526" s="17">
        <f t="shared" si="32"/>
        <v>1310000</v>
      </c>
      <c r="F526" s="17">
        <f t="shared" si="32"/>
        <v>1310000</v>
      </c>
      <c r="G526" s="9"/>
      <c r="H526" s="34"/>
      <c r="I526" s="34"/>
    </row>
    <row r="527" spans="1:9" x14ac:dyDescent="0.25">
      <c r="A527" s="15" t="s">
        <v>398</v>
      </c>
      <c r="B527" s="16" t="s">
        <v>462</v>
      </c>
      <c r="C527" s="16" t="s">
        <v>466</v>
      </c>
      <c r="D527" s="16" t="s">
        <v>399</v>
      </c>
      <c r="E527" s="17">
        <f t="shared" si="32"/>
        <v>1310000</v>
      </c>
      <c r="F527" s="17">
        <f t="shared" si="32"/>
        <v>1310000</v>
      </c>
      <c r="G527" s="9"/>
      <c r="H527" s="34"/>
      <c r="I527" s="34"/>
    </row>
    <row r="528" spans="1:9" ht="36.700000000000003" x14ac:dyDescent="0.25">
      <c r="A528" s="15" t="s">
        <v>400</v>
      </c>
      <c r="B528" s="16" t="s">
        <v>462</v>
      </c>
      <c r="C528" s="16" t="s">
        <v>466</v>
      </c>
      <c r="D528" s="16" t="s">
        <v>401</v>
      </c>
      <c r="E528" s="17">
        <f>'[1]прил 12 (2)'!F688</f>
        <v>1310000</v>
      </c>
      <c r="F528" s="17">
        <f>'[1]прил 12 (2)'!G688</f>
        <v>1310000</v>
      </c>
      <c r="G528" s="9"/>
      <c r="H528" s="34"/>
      <c r="I528" s="34"/>
    </row>
    <row r="529" spans="1:9" ht="35.5" customHeight="1" x14ac:dyDescent="0.3">
      <c r="A529" s="38" t="s">
        <v>467</v>
      </c>
      <c r="B529" s="11" t="s">
        <v>462</v>
      </c>
      <c r="C529" s="11" t="s">
        <v>468</v>
      </c>
      <c r="D529" s="11" t="s">
        <v>22</v>
      </c>
      <c r="E529" s="17">
        <f t="shared" ref="E529:F532" si="33">E530</f>
        <v>150000</v>
      </c>
      <c r="F529" s="17">
        <f t="shared" si="33"/>
        <v>150000</v>
      </c>
      <c r="G529" s="9"/>
      <c r="H529" s="34"/>
      <c r="I529" s="34"/>
    </row>
    <row r="530" spans="1:9" ht="37.549999999999997" customHeight="1" x14ac:dyDescent="0.3">
      <c r="A530" s="32" t="s">
        <v>469</v>
      </c>
      <c r="B530" s="16" t="s">
        <v>462</v>
      </c>
      <c r="C530" s="16" t="s">
        <v>470</v>
      </c>
      <c r="D530" s="16" t="s">
        <v>22</v>
      </c>
      <c r="E530" s="17">
        <f t="shared" si="33"/>
        <v>150000</v>
      </c>
      <c r="F530" s="17">
        <f t="shared" si="33"/>
        <v>150000</v>
      </c>
      <c r="G530" s="9"/>
      <c r="H530" s="34"/>
      <c r="I530" s="34"/>
    </row>
    <row r="531" spans="1:9" ht="36.700000000000003" x14ac:dyDescent="0.25">
      <c r="A531" s="15" t="s">
        <v>471</v>
      </c>
      <c r="B531" s="16" t="s">
        <v>462</v>
      </c>
      <c r="C531" s="16" t="s">
        <v>472</v>
      </c>
      <c r="D531" s="16" t="s">
        <v>22</v>
      </c>
      <c r="E531" s="17">
        <f t="shared" si="33"/>
        <v>150000</v>
      </c>
      <c r="F531" s="17">
        <f t="shared" si="33"/>
        <v>150000</v>
      </c>
      <c r="G531" s="9"/>
      <c r="H531" s="34"/>
      <c r="I531" s="34"/>
    </row>
    <row r="532" spans="1:9" x14ac:dyDescent="0.25">
      <c r="A532" s="15" t="s">
        <v>398</v>
      </c>
      <c r="B532" s="16" t="s">
        <v>462</v>
      </c>
      <c r="C532" s="16" t="s">
        <v>472</v>
      </c>
      <c r="D532" s="16" t="s">
        <v>399</v>
      </c>
      <c r="E532" s="17">
        <f t="shared" si="33"/>
        <v>150000</v>
      </c>
      <c r="F532" s="17">
        <f t="shared" si="33"/>
        <v>150000</v>
      </c>
      <c r="G532" s="9"/>
      <c r="H532" s="34"/>
      <c r="I532" s="34"/>
    </row>
    <row r="533" spans="1:9" ht="36.700000000000003" x14ac:dyDescent="0.25">
      <c r="A533" s="15" t="s">
        <v>400</v>
      </c>
      <c r="B533" s="16" t="s">
        <v>462</v>
      </c>
      <c r="C533" s="16" t="s">
        <v>472</v>
      </c>
      <c r="D533" s="16" t="s">
        <v>401</v>
      </c>
      <c r="E533" s="17">
        <f>'[1]прил 12 (2)'!F424</f>
        <v>150000</v>
      </c>
      <c r="F533" s="17">
        <f>'[1]прил 12 (2)'!G424</f>
        <v>150000</v>
      </c>
      <c r="G533" s="9"/>
      <c r="H533" s="34"/>
      <c r="I533" s="34"/>
    </row>
    <row r="534" spans="1:9" ht="38.25" customHeight="1" x14ac:dyDescent="0.25">
      <c r="A534" s="10" t="s">
        <v>473</v>
      </c>
      <c r="B534" s="11" t="s">
        <v>462</v>
      </c>
      <c r="C534" s="11" t="s">
        <v>474</v>
      </c>
      <c r="D534" s="11" t="s">
        <v>22</v>
      </c>
      <c r="E534" s="17">
        <f t="shared" ref="E534:F537" si="34">E535</f>
        <v>691689.57000000007</v>
      </c>
      <c r="F534" s="17">
        <f t="shared" si="34"/>
        <v>359683.75</v>
      </c>
      <c r="G534" s="9"/>
      <c r="H534" s="34"/>
      <c r="I534" s="34"/>
    </row>
    <row r="535" spans="1:9" ht="39.25" customHeight="1" x14ac:dyDescent="0.25">
      <c r="A535" s="15" t="s">
        <v>475</v>
      </c>
      <c r="B535" s="16" t="s">
        <v>462</v>
      </c>
      <c r="C535" s="16" t="s">
        <v>476</v>
      </c>
      <c r="D535" s="16" t="s">
        <v>22</v>
      </c>
      <c r="E535" s="17">
        <f t="shared" si="34"/>
        <v>691689.57000000007</v>
      </c>
      <c r="F535" s="17">
        <f t="shared" si="34"/>
        <v>359683.75</v>
      </c>
      <c r="G535" s="9"/>
      <c r="H535" s="34"/>
      <c r="I535" s="34"/>
    </row>
    <row r="536" spans="1:9" ht="42.45" customHeight="1" x14ac:dyDescent="0.25">
      <c r="A536" s="15" t="s">
        <v>477</v>
      </c>
      <c r="B536" s="16" t="s">
        <v>462</v>
      </c>
      <c r="C536" s="16" t="s">
        <v>478</v>
      </c>
      <c r="D536" s="16" t="s">
        <v>22</v>
      </c>
      <c r="E536" s="17">
        <f t="shared" si="34"/>
        <v>691689.57000000007</v>
      </c>
      <c r="F536" s="17">
        <f t="shared" si="34"/>
        <v>359683.75</v>
      </c>
      <c r="G536" s="9"/>
      <c r="H536" s="34"/>
      <c r="I536" s="34"/>
    </row>
    <row r="537" spans="1:9" x14ac:dyDescent="0.25">
      <c r="A537" s="15" t="s">
        <v>398</v>
      </c>
      <c r="B537" s="16" t="s">
        <v>462</v>
      </c>
      <c r="C537" s="16" t="s">
        <v>478</v>
      </c>
      <c r="D537" s="16" t="s">
        <v>399</v>
      </c>
      <c r="E537" s="17">
        <f t="shared" si="34"/>
        <v>691689.57000000007</v>
      </c>
      <c r="F537" s="17">
        <f t="shared" si="34"/>
        <v>359683.75</v>
      </c>
      <c r="G537" s="9"/>
      <c r="H537" s="34"/>
      <c r="I537" s="34"/>
    </row>
    <row r="538" spans="1:9" ht="36.700000000000003" x14ac:dyDescent="0.25">
      <c r="A538" s="15" t="s">
        <v>400</v>
      </c>
      <c r="B538" s="16" t="s">
        <v>462</v>
      </c>
      <c r="C538" s="16" t="s">
        <v>478</v>
      </c>
      <c r="D538" s="16" t="s">
        <v>401</v>
      </c>
      <c r="E538" s="17">
        <f>'[1]прил 12 (2)'!F429</f>
        <v>691689.57000000007</v>
      </c>
      <c r="F538" s="17">
        <f>'[1]прил 12 (2)'!G429</f>
        <v>359683.75</v>
      </c>
      <c r="G538" s="9"/>
      <c r="H538" s="34"/>
      <c r="I538" s="34"/>
    </row>
    <row r="539" spans="1:9" ht="18.7" customHeight="1" x14ac:dyDescent="0.25">
      <c r="A539" s="15" t="s">
        <v>53</v>
      </c>
      <c r="B539" s="16" t="s">
        <v>462</v>
      </c>
      <c r="C539" s="16" t="s">
        <v>26</v>
      </c>
      <c r="D539" s="16" t="s">
        <v>22</v>
      </c>
      <c r="E539" s="17">
        <f t="shared" ref="E539:F541" si="35">E540</f>
        <v>100000</v>
      </c>
      <c r="F539" s="17">
        <f t="shared" si="35"/>
        <v>100000</v>
      </c>
      <c r="G539" s="9"/>
      <c r="H539" s="34"/>
      <c r="I539" s="34"/>
    </row>
    <row r="540" spans="1:9" ht="18.7" customHeight="1" x14ac:dyDescent="0.25">
      <c r="A540" s="15" t="s">
        <v>479</v>
      </c>
      <c r="B540" s="16" t="s">
        <v>462</v>
      </c>
      <c r="C540" s="16" t="s">
        <v>480</v>
      </c>
      <c r="D540" s="16" t="s">
        <v>22</v>
      </c>
      <c r="E540" s="17">
        <f t="shared" si="35"/>
        <v>100000</v>
      </c>
      <c r="F540" s="17">
        <f t="shared" si="35"/>
        <v>100000</v>
      </c>
      <c r="G540" s="9"/>
      <c r="H540" s="34"/>
      <c r="I540" s="34"/>
    </row>
    <row r="541" spans="1:9" x14ac:dyDescent="0.25">
      <c r="A541" s="15" t="s">
        <v>398</v>
      </c>
      <c r="B541" s="16" t="s">
        <v>462</v>
      </c>
      <c r="C541" s="16" t="s">
        <v>480</v>
      </c>
      <c r="D541" s="16" t="s">
        <v>399</v>
      </c>
      <c r="E541" s="17">
        <f t="shared" si="35"/>
        <v>100000</v>
      </c>
      <c r="F541" s="17">
        <f t="shared" si="35"/>
        <v>100000</v>
      </c>
      <c r="G541" s="9"/>
      <c r="H541" s="34"/>
      <c r="I541" s="34"/>
    </row>
    <row r="542" spans="1:9" x14ac:dyDescent="0.25">
      <c r="A542" s="15" t="s">
        <v>481</v>
      </c>
      <c r="B542" s="16" t="s">
        <v>462</v>
      </c>
      <c r="C542" s="16" t="s">
        <v>480</v>
      </c>
      <c r="D542" s="16" t="s">
        <v>482</v>
      </c>
      <c r="E542" s="17">
        <f>'[1]прил 12 (2)'!F433</f>
        <v>100000</v>
      </c>
      <c r="F542" s="17">
        <f>'[1]прил 12 (2)'!G433</f>
        <v>100000</v>
      </c>
      <c r="G542" s="9"/>
      <c r="H542" s="34"/>
      <c r="I542" s="34"/>
    </row>
    <row r="543" spans="1:9" x14ac:dyDescent="0.25">
      <c r="A543" s="15" t="s">
        <v>483</v>
      </c>
      <c r="B543" s="16" t="s">
        <v>484</v>
      </c>
      <c r="C543" s="16" t="s">
        <v>21</v>
      </c>
      <c r="D543" s="16" t="s">
        <v>22</v>
      </c>
      <c r="E543" s="17">
        <f>E544+E550</f>
        <v>81310127.689999998</v>
      </c>
      <c r="F543" s="17">
        <f>F544+F550</f>
        <v>82767931.609999999</v>
      </c>
      <c r="G543" s="9"/>
      <c r="H543" s="34"/>
      <c r="I543" s="34"/>
    </row>
    <row r="544" spans="1:9" ht="36.700000000000003" x14ac:dyDescent="0.25">
      <c r="A544" s="10" t="s">
        <v>408</v>
      </c>
      <c r="B544" s="11" t="s">
        <v>484</v>
      </c>
      <c r="C544" s="11" t="s">
        <v>300</v>
      </c>
      <c r="D544" s="11" t="s">
        <v>22</v>
      </c>
      <c r="E544" s="17">
        <f t="shared" ref="E544:F546" si="36">E545</f>
        <v>3943108</v>
      </c>
      <c r="F544" s="17">
        <f t="shared" si="36"/>
        <v>4099837</v>
      </c>
      <c r="G544" s="9"/>
      <c r="H544" s="34"/>
      <c r="I544" s="34"/>
    </row>
    <row r="545" spans="1:7" ht="36.700000000000003" x14ac:dyDescent="0.25">
      <c r="A545" s="15" t="s">
        <v>301</v>
      </c>
      <c r="B545" s="16" t="s">
        <v>484</v>
      </c>
      <c r="C545" s="16" t="s">
        <v>302</v>
      </c>
      <c r="D545" s="16" t="s">
        <v>22</v>
      </c>
      <c r="E545" s="17">
        <f t="shared" si="36"/>
        <v>3943108</v>
      </c>
      <c r="F545" s="17">
        <f t="shared" si="36"/>
        <v>4099837</v>
      </c>
      <c r="G545" s="9"/>
    </row>
    <row r="546" spans="1:7" ht="20.25" customHeight="1" x14ac:dyDescent="0.25">
      <c r="A546" s="15" t="s">
        <v>485</v>
      </c>
      <c r="B546" s="16" t="s">
        <v>484</v>
      </c>
      <c r="C546" s="16" t="s">
        <v>486</v>
      </c>
      <c r="D546" s="16" t="s">
        <v>22</v>
      </c>
      <c r="E546" s="17">
        <f t="shared" si="36"/>
        <v>3943108</v>
      </c>
      <c r="F546" s="17">
        <f t="shared" si="36"/>
        <v>4099837</v>
      </c>
      <c r="G546" s="9"/>
    </row>
    <row r="547" spans="1:7" ht="111.75" customHeight="1" x14ac:dyDescent="0.25">
      <c r="A547" s="18" t="s">
        <v>487</v>
      </c>
      <c r="B547" s="16" t="s">
        <v>484</v>
      </c>
      <c r="C547" s="16" t="s">
        <v>488</v>
      </c>
      <c r="D547" s="16" t="s">
        <v>22</v>
      </c>
      <c r="E547" s="17">
        <f>E548</f>
        <v>3943108</v>
      </c>
      <c r="F547" s="17">
        <f>F548</f>
        <v>4099837</v>
      </c>
      <c r="G547" s="9"/>
    </row>
    <row r="548" spans="1:7" x14ac:dyDescent="0.25">
      <c r="A548" s="15" t="s">
        <v>398</v>
      </c>
      <c r="B548" s="16" t="s">
        <v>484</v>
      </c>
      <c r="C548" s="16" t="s">
        <v>488</v>
      </c>
      <c r="D548" s="16" t="s">
        <v>399</v>
      </c>
      <c r="E548" s="17">
        <f>E549</f>
        <v>3943108</v>
      </c>
      <c r="F548" s="17">
        <f>F549</f>
        <v>4099837</v>
      </c>
      <c r="G548" s="9"/>
    </row>
    <row r="549" spans="1:7" ht="34" customHeight="1" x14ac:dyDescent="0.25">
      <c r="A549" s="15" t="s">
        <v>459</v>
      </c>
      <c r="B549" s="16" t="s">
        <v>484</v>
      </c>
      <c r="C549" s="16" t="s">
        <v>488</v>
      </c>
      <c r="D549" s="16" t="s">
        <v>460</v>
      </c>
      <c r="E549" s="17">
        <f>'[1]прил 12 (2)'!F695</f>
        <v>3943108</v>
      </c>
      <c r="F549" s="17">
        <f>'[1]прил 12 (2)'!G695</f>
        <v>4099837</v>
      </c>
      <c r="G549" s="9"/>
    </row>
    <row r="550" spans="1:7" ht="18.7" customHeight="1" x14ac:dyDescent="0.25">
      <c r="A550" s="15" t="s">
        <v>53</v>
      </c>
      <c r="B550" s="16" t="s">
        <v>484</v>
      </c>
      <c r="C550" s="16" t="s">
        <v>26</v>
      </c>
      <c r="D550" s="16" t="s">
        <v>22</v>
      </c>
      <c r="E550" s="17">
        <f>E551</f>
        <v>77367019.689999998</v>
      </c>
      <c r="F550" s="17">
        <f>F551</f>
        <v>78668094.609999999</v>
      </c>
      <c r="G550" s="9"/>
    </row>
    <row r="551" spans="1:7" x14ac:dyDescent="0.25">
      <c r="A551" s="15" t="s">
        <v>54</v>
      </c>
      <c r="B551" s="16" t="s">
        <v>484</v>
      </c>
      <c r="C551" s="16" t="s">
        <v>55</v>
      </c>
      <c r="D551" s="16" t="s">
        <v>22</v>
      </c>
      <c r="E551" s="17">
        <f>E561+E552+E555+E564</f>
        <v>77367019.689999998</v>
      </c>
      <c r="F551" s="17">
        <f>F561+F552+F555+F564</f>
        <v>78668094.609999999</v>
      </c>
      <c r="G551" s="9"/>
    </row>
    <row r="552" spans="1:7" ht="73.400000000000006" hidden="1" x14ac:dyDescent="0.25">
      <c r="A552" s="15" t="s">
        <v>489</v>
      </c>
      <c r="B552" s="16" t="s">
        <v>484</v>
      </c>
      <c r="C552" s="16" t="s">
        <v>490</v>
      </c>
      <c r="D552" s="16" t="s">
        <v>22</v>
      </c>
      <c r="E552" s="17">
        <f>E553</f>
        <v>0</v>
      </c>
      <c r="F552" s="17">
        <f>F553</f>
        <v>0</v>
      </c>
      <c r="G552" s="9"/>
    </row>
    <row r="553" spans="1:7" hidden="1" x14ac:dyDescent="0.25">
      <c r="A553" s="15" t="s">
        <v>398</v>
      </c>
      <c r="B553" s="16" t="s">
        <v>484</v>
      </c>
      <c r="C553" s="16" t="s">
        <v>490</v>
      </c>
      <c r="D553" s="16" t="s">
        <v>399</v>
      </c>
      <c r="E553" s="17">
        <f>E554</f>
        <v>0</v>
      </c>
      <c r="F553" s="17">
        <f>F554</f>
        <v>0</v>
      </c>
      <c r="G553" s="9"/>
    </row>
    <row r="554" spans="1:7" hidden="1" x14ac:dyDescent="0.25">
      <c r="A554" s="15" t="s">
        <v>459</v>
      </c>
      <c r="B554" s="16" t="s">
        <v>484</v>
      </c>
      <c r="C554" s="16" t="s">
        <v>490</v>
      </c>
      <c r="D554" s="16" t="s">
        <v>460</v>
      </c>
      <c r="E554" s="17">
        <f>'[1]прил 12'!F420</f>
        <v>0</v>
      </c>
      <c r="F554" s="17">
        <f>'[1]прил 12'!G420</f>
        <v>0</v>
      </c>
      <c r="G554" s="9"/>
    </row>
    <row r="555" spans="1:7" ht="75.25" customHeight="1" x14ac:dyDescent="0.25">
      <c r="A555" s="18" t="s">
        <v>491</v>
      </c>
      <c r="B555" s="16" t="s">
        <v>484</v>
      </c>
      <c r="C555" s="16" t="s">
        <v>492</v>
      </c>
      <c r="D555" s="16" t="s">
        <v>22</v>
      </c>
      <c r="E555" s="17">
        <f>E556+E558</f>
        <v>37279299.5</v>
      </c>
      <c r="F555" s="17">
        <f>F556+F558</f>
        <v>38580374.420000002</v>
      </c>
      <c r="G555" s="9"/>
    </row>
    <row r="556" spans="1:7" ht="36.700000000000003" x14ac:dyDescent="0.25">
      <c r="A556" s="15" t="s">
        <v>39</v>
      </c>
      <c r="B556" s="16" t="s">
        <v>484</v>
      </c>
      <c r="C556" s="16" t="s">
        <v>492</v>
      </c>
      <c r="D556" s="16" t="s">
        <v>40</v>
      </c>
      <c r="E556" s="17">
        <f>E557</f>
        <v>130000</v>
      </c>
      <c r="F556" s="17">
        <f>F557</f>
        <v>130000</v>
      </c>
      <c r="G556" s="9"/>
    </row>
    <row r="557" spans="1:7" ht="36.700000000000003" x14ac:dyDescent="0.25">
      <c r="A557" s="15" t="s">
        <v>41</v>
      </c>
      <c r="B557" s="16" t="s">
        <v>484</v>
      </c>
      <c r="C557" s="16" t="s">
        <v>492</v>
      </c>
      <c r="D557" s="16" t="s">
        <v>42</v>
      </c>
      <c r="E557" s="17">
        <f>'[1]прил 12 (2)'!F442</f>
        <v>130000</v>
      </c>
      <c r="F557" s="17">
        <f>'[1]прил 12 (2)'!G441</f>
        <v>130000</v>
      </c>
      <c r="G557" s="9"/>
    </row>
    <row r="558" spans="1:7" x14ac:dyDescent="0.25">
      <c r="A558" s="15" t="s">
        <v>398</v>
      </c>
      <c r="B558" s="16" t="s">
        <v>484</v>
      </c>
      <c r="C558" s="16" t="s">
        <v>492</v>
      </c>
      <c r="D558" s="16" t="s">
        <v>399</v>
      </c>
      <c r="E558" s="17">
        <f>E559+E560</f>
        <v>37149299.5</v>
      </c>
      <c r="F558" s="17">
        <f>F559+F560</f>
        <v>38450374.420000002</v>
      </c>
      <c r="G558" s="9"/>
    </row>
    <row r="559" spans="1:7" x14ac:dyDescent="0.25">
      <c r="A559" s="15" t="s">
        <v>459</v>
      </c>
      <c r="B559" s="16" t="s">
        <v>484</v>
      </c>
      <c r="C559" s="16" t="s">
        <v>492</v>
      </c>
      <c r="D559" s="16" t="s">
        <v>460</v>
      </c>
      <c r="E559" s="17">
        <f>'[1]прил 12 (2)'!F444</f>
        <v>35149299.5</v>
      </c>
      <c r="F559" s="17">
        <f>'[1]прил 12 (2)'!G444</f>
        <v>36450374.420000002</v>
      </c>
      <c r="G559" s="9"/>
    </row>
    <row r="560" spans="1:7" ht="38.049999999999997" customHeight="1" x14ac:dyDescent="0.25">
      <c r="A560" s="15" t="s">
        <v>400</v>
      </c>
      <c r="B560" s="16" t="s">
        <v>484</v>
      </c>
      <c r="C560" s="16" t="s">
        <v>492</v>
      </c>
      <c r="D560" s="16" t="s">
        <v>401</v>
      </c>
      <c r="E560" s="17">
        <f>'[1]прил 12 (2)'!F445</f>
        <v>2000000</v>
      </c>
      <c r="F560" s="17">
        <f>'[1]прил 12 (2)'!G445</f>
        <v>2000000</v>
      </c>
      <c r="G560" s="9"/>
    </row>
    <row r="561" spans="1:8" ht="73.55" customHeight="1" x14ac:dyDescent="0.25">
      <c r="A561" s="19" t="s">
        <v>132</v>
      </c>
      <c r="B561" s="16" t="s">
        <v>484</v>
      </c>
      <c r="C561" s="16" t="s">
        <v>133</v>
      </c>
      <c r="D561" s="16" t="s">
        <v>22</v>
      </c>
      <c r="E561" s="17">
        <f>E562</f>
        <v>26671240.190000001</v>
      </c>
      <c r="F561" s="17">
        <f>F562</f>
        <v>26671240.190000001</v>
      </c>
      <c r="G561" s="9"/>
    </row>
    <row r="562" spans="1:8" ht="39.25" customHeight="1" x14ac:dyDescent="0.25">
      <c r="A562" s="15" t="s">
        <v>218</v>
      </c>
      <c r="B562" s="16" t="s">
        <v>484</v>
      </c>
      <c r="C562" s="16" t="s">
        <v>133</v>
      </c>
      <c r="D562" s="16" t="s">
        <v>219</v>
      </c>
      <c r="E562" s="17">
        <f>E563</f>
        <v>26671240.190000001</v>
      </c>
      <c r="F562" s="17">
        <f>F563</f>
        <v>26671240.190000001</v>
      </c>
      <c r="G562" s="9"/>
    </row>
    <row r="563" spans="1:8" x14ac:dyDescent="0.25">
      <c r="A563" s="15" t="s">
        <v>220</v>
      </c>
      <c r="B563" s="16" t="s">
        <v>484</v>
      </c>
      <c r="C563" s="16" t="s">
        <v>133</v>
      </c>
      <c r="D563" s="16" t="s">
        <v>221</v>
      </c>
      <c r="E563" s="17">
        <f>'[1]прил 12 (2)'!F451</f>
        <v>26671240.190000001</v>
      </c>
      <c r="F563" s="17">
        <f>'[1]прил 12 (2)'!G451</f>
        <v>26671240.190000001</v>
      </c>
      <c r="G563" s="9"/>
    </row>
    <row r="564" spans="1:8" ht="73.400000000000006" x14ac:dyDescent="0.25">
      <c r="A564" s="18" t="s">
        <v>493</v>
      </c>
      <c r="B564" s="16" t="s">
        <v>484</v>
      </c>
      <c r="C564" s="16" t="s">
        <v>494</v>
      </c>
      <c r="D564" s="24" t="s">
        <v>22</v>
      </c>
      <c r="E564" s="17">
        <f>E565</f>
        <v>13416480</v>
      </c>
      <c r="F564" s="17">
        <f>F565</f>
        <v>13416480</v>
      </c>
      <c r="G564" s="9"/>
    </row>
    <row r="565" spans="1:8" ht="36.700000000000003" x14ac:dyDescent="0.25">
      <c r="A565" s="15" t="s">
        <v>218</v>
      </c>
      <c r="B565" s="16" t="s">
        <v>484</v>
      </c>
      <c r="C565" s="16" t="s">
        <v>494</v>
      </c>
      <c r="D565" s="24" t="s">
        <v>219</v>
      </c>
      <c r="E565" s="17">
        <f>E566</f>
        <v>13416480</v>
      </c>
      <c r="F565" s="17">
        <f>F566</f>
        <v>13416480</v>
      </c>
      <c r="G565" s="9"/>
    </row>
    <row r="566" spans="1:8" x14ac:dyDescent="0.25">
      <c r="A566" s="15" t="s">
        <v>220</v>
      </c>
      <c r="B566" s="16" t="s">
        <v>484</v>
      </c>
      <c r="C566" s="16" t="s">
        <v>494</v>
      </c>
      <c r="D566" s="24" t="s">
        <v>221</v>
      </c>
      <c r="E566" s="17">
        <f>'[1]прил 12 (2)'!F454</f>
        <v>13416480</v>
      </c>
      <c r="F566" s="17">
        <f>'[1]прил 12 (2)'!G454</f>
        <v>13416480</v>
      </c>
      <c r="G566" s="9"/>
    </row>
    <row r="567" spans="1:8" x14ac:dyDescent="0.25">
      <c r="A567" s="10" t="s">
        <v>495</v>
      </c>
      <c r="B567" s="11" t="s">
        <v>496</v>
      </c>
      <c r="C567" s="11" t="s">
        <v>21</v>
      </c>
      <c r="D567" s="11" t="s">
        <v>22</v>
      </c>
      <c r="E567" s="12">
        <f>E568</f>
        <v>37118729.630000003</v>
      </c>
      <c r="F567" s="12">
        <f>F568</f>
        <v>983916.79</v>
      </c>
      <c r="G567" s="22">
        <f>[1]потребность!G697</f>
        <v>2249284</v>
      </c>
      <c r="H567" s="22">
        <f>[1]потребность!H697</f>
        <v>2974533</v>
      </c>
    </row>
    <row r="568" spans="1:8" x14ac:dyDescent="0.25">
      <c r="A568" s="15" t="s">
        <v>497</v>
      </c>
      <c r="B568" s="16" t="s">
        <v>498</v>
      </c>
      <c r="C568" s="16" t="s">
        <v>21</v>
      </c>
      <c r="D568" s="16" t="s">
        <v>22</v>
      </c>
      <c r="E568" s="17">
        <f>E569+E599</f>
        <v>37118729.630000003</v>
      </c>
      <c r="F568" s="17">
        <f>F569+F599</f>
        <v>983916.79</v>
      </c>
      <c r="G568" s="9"/>
    </row>
    <row r="569" spans="1:8" ht="35.5" customHeight="1" x14ac:dyDescent="0.3">
      <c r="A569" s="38" t="s">
        <v>499</v>
      </c>
      <c r="B569" s="11" t="s">
        <v>498</v>
      </c>
      <c r="C569" s="11" t="s">
        <v>500</v>
      </c>
      <c r="D569" s="11" t="s">
        <v>22</v>
      </c>
      <c r="E569" s="17">
        <f>E570</f>
        <v>37068729.630000003</v>
      </c>
      <c r="F569" s="17">
        <f>F570</f>
        <v>933916.79</v>
      </c>
      <c r="G569" s="9"/>
    </row>
    <row r="570" spans="1:8" ht="35.5" customHeight="1" x14ac:dyDescent="0.3">
      <c r="A570" s="32" t="s">
        <v>501</v>
      </c>
      <c r="B570" s="16" t="s">
        <v>498</v>
      </c>
      <c r="C570" s="16" t="s">
        <v>502</v>
      </c>
      <c r="D570" s="16" t="s">
        <v>22</v>
      </c>
      <c r="E570" s="17">
        <f>E571+E582+E585+E588+E591+E594</f>
        <v>37068729.630000003</v>
      </c>
      <c r="F570" s="17">
        <f>F571+F582+F585</f>
        <v>933916.79</v>
      </c>
      <c r="G570" s="9"/>
    </row>
    <row r="571" spans="1:8" ht="18.7" customHeight="1" x14ac:dyDescent="0.25">
      <c r="A571" s="15" t="s">
        <v>503</v>
      </c>
      <c r="B571" s="16" t="s">
        <v>498</v>
      </c>
      <c r="C571" s="16" t="s">
        <v>504</v>
      </c>
      <c r="D571" s="16" t="s">
        <v>22</v>
      </c>
      <c r="E571" s="17">
        <f>E572+E574</f>
        <v>661000</v>
      </c>
      <c r="F571" s="17">
        <f>F572+F574</f>
        <v>661000</v>
      </c>
      <c r="G571" s="9"/>
    </row>
    <row r="572" spans="1:8" ht="18" customHeight="1" x14ac:dyDescent="0.25">
      <c r="A572" s="15" t="s">
        <v>39</v>
      </c>
      <c r="B572" s="16" t="s">
        <v>498</v>
      </c>
      <c r="C572" s="16" t="s">
        <v>504</v>
      </c>
      <c r="D572" s="16" t="s">
        <v>40</v>
      </c>
      <c r="E572" s="17">
        <f>E573</f>
        <v>631000</v>
      </c>
      <c r="F572" s="17">
        <f>F573</f>
        <v>631000</v>
      </c>
      <c r="G572" s="9"/>
    </row>
    <row r="573" spans="1:8" ht="34.5" customHeight="1" x14ac:dyDescent="0.3">
      <c r="A573" s="32" t="s">
        <v>41</v>
      </c>
      <c r="B573" s="16" t="s">
        <v>498</v>
      </c>
      <c r="C573" s="16" t="s">
        <v>504</v>
      </c>
      <c r="D573" s="16" t="s">
        <v>42</v>
      </c>
      <c r="E573" s="17">
        <f>'[1]прил 12 (2)'!F461</f>
        <v>631000</v>
      </c>
      <c r="F573" s="17">
        <f>'[1]прил 12 (2)'!G461</f>
        <v>631000</v>
      </c>
      <c r="G573" s="9"/>
    </row>
    <row r="574" spans="1:8" ht="19.55" customHeight="1" x14ac:dyDescent="0.25">
      <c r="A574" s="15" t="s">
        <v>505</v>
      </c>
      <c r="B574" s="16" t="s">
        <v>498</v>
      </c>
      <c r="C574" s="16" t="s">
        <v>504</v>
      </c>
      <c r="D574" s="16" t="s">
        <v>44</v>
      </c>
      <c r="E574" s="17">
        <f>E575</f>
        <v>30000</v>
      </c>
      <c r="F574" s="17">
        <f>F575</f>
        <v>30000</v>
      </c>
      <c r="G574" s="9"/>
    </row>
    <row r="575" spans="1:8" ht="19.55" customHeight="1" x14ac:dyDescent="0.25">
      <c r="A575" s="15" t="s">
        <v>506</v>
      </c>
      <c r="B575" s="16" t="s">
        <v>498</v>
      </c>
      <c r="C575" s="16" t="s">
        <v>504</v>
      </c>
      <c r="D575" s="16" t="s">
        <v>46</v>
      </c>
      <c r="E575" s="17">
        <f>'[1]прил 12 (2)'!F463</f>
        <v>30000</v>
      </c>
      <c r="F575" s="17">
        <f>'[1]прил 12 (2)'!G463</f>
        <v>30000</v>
      </c>
      <c r="G575" s="9"/>
    </row>
    <row r="576" spans="1:8" ht="18.7" hidden="1" customHeight="1" x14ac:dyDescent="0.25">
      <c r="A576" s="15" t="s">
        <v>507</v>
      </c>
      <c r="B576" s="16" t="s">
        <v>498</v>
      </c>
      <c r="C576" s="16" t="s">
        <v>508</v>
      </c>
      <c r="D576" s="16" t="s">
        <v>22</v>
      </c>
      <c r="E576" s="17">
        <v>0</v>
      </c>
      <c r="F576" s="17">
        <v>0</v>
      </c>
      <c r="G576" s="9"/>
    </row>
    <row r="577" spans="1:7" ht="18.7" hidden="1" customHeight="1" x14ac:dyDescent="0.25">
      <c r="A577" s="15" t="s">
        <v>509</v>
      </c>
      <c r="B577" s="16" t="s">
        <v>498</v>
      </c>
      <c r="C577" s="16" t="s">
        <v>510</v>
      </c>
      <c r="D577" s="24" t="s">
        <v>22</v>
      </c>
      <c r="E577" s="17">
        <f>E578+E580</f>
        <v>0</v>
      </c>
      <c r="F577" s="17">
        <v>0</v>
      </c>
      <c r="G577" s="9"/>
    </row>
    <row r="578" spans="1:7" ht="18.7" hidden="1" customHeight="1" x14ac:dyDescent="0.25">
      <c r="A578" s="15" t="s">
        <v>218</v>
      </c>
      <c r="B578" s="16" t="s">
        <v>498</v>
      </c>
      <c r="C578" s="16" t="s">
        <v>510</v>
      </c>
      <c r="D578" s="24" t="s">
        <v>219</v>
      </c>
      <c r="E578" s="17">
        <f>E579</f>
        <v>0</v>
      </c>
      <c r="F578" s="17">
        <v>0</v>
      </c>
      <c r="G578" s="9"/>
    </row>
    <row r="579" spans="1:7" ht="18.7" hidden="1" customHeight="1" x14ac:dyDescent="0.25">
      <c r="A579" s="15" t="s">
        <v>220</v>
      </c>
      <c r="B579" s="16" t="s">
        <v>498</v>
      </c>
      <c r="C579" s="16" t="s">
        <v>510</v>
      </c>
      <c r="D579" s="24" t="s">
        <v>221</v>
      </c>
      <c r="E579" s="17"/>
      <c r="F579" s="17">
        <v>0</v>
      </c>
      <c r="G579" s="9"/>
    </row>
    <row r="580" spans="1:7" ht="18.7" hidden="1" customHeight="1" x14ac:dyDescent="0.25">
      <c r="A580" s="15" t="s">
        <v>307</v>
      </c>
      <c r="B580" s="16" t="s">
        <v>498</v>
      </c>
      <c r="C580" s="16" t="s">
        <v>510</v>
      </c>
      <c r="D580" s="24" t="s">
        <v>308</v>
      </c>
      <c r="E580" s="17">
        <f>E581</f>
        <v>0</v>
      </c>
      <c r="F580" s="17">
        <f>F581</f>
        <v>0</v>
      </c>
      <c r="G580" s="9"/>
    </row>
    <row r="581" spans="1:7" ht="18.7" hidden="1" customHeight="1" x14ac:dyDescent="0.25">
      <c r="A581" s="15" t="s">
        <v>309</v>
      </c>
      <c r="B581" s="16" t="s">
        <v>498</v>
      </c>
      <c r="C581" s="16" t="s">
        <v>510</v>
      </c>
      <c r="D581" s="24" t="s">
        <v>310</v>
      </c>
      <c r="E581" s="17"/>
      <c r="F581" s="17">
        <v>0</v>
      </c>
      <c r="G581" s="9"/>
    </row>
    <row r="582" spans="1:7" ht="61.15" customHeight="1" x14ac:dyDescent="0.25">
      <c r="A582" s="15" t="s">
        <v>511</v>
      </c>
      <c r="B582" s="16" t="s">
        <v>498</v>
      </c>
      <c r="C582" s="16" t="s">
        <v>512</v>
      </c>
      <c r="D582" s="24" t="s">
        <v>22</v>
      </c>
      <c r="E582" s="17">
        <f>E583</f>
        <v>264168.55</v>
      </c>
      <c r="F582" s="17">
        <f>F583</f>
        <v>264729.28999999998</v>
      </c>
      <c r="G582" s="9"/>
    </row>
    <row r="583" spans="1:7" ht="19.55" customHeight="1" x14ac:dyDescent="0.25">
      <c r="A583" s="15" t="s">
        <v>307</v>
      </c>
      <c r="B583" s="16" t="s">
        <v>498</v>
      </c>
      <c r="C583" s="16" t="s">
        <v>512</v>
      </c>
      <c r="D583" s="24" t="s">
        <v>40</v>
      </c>
      <c r="E583" s="17">
        <f>E584</f>
        <v>264168.55</v>
      </c>
      <c r="F583" s="17">
        <f>F584</f>
        <v>264729.28999999998</v>
      </c>
      <c r="G583" s="9"/>
    </row>
    <row r="584" spans="1:7" ht="18" customHeight="1" x14ac:dyDescent="0.25">
      <c r="A584" s="15" t="s">
        <v>309</v>
      </c>
      <c r="B584" s="16" t="s">
        <v>498</v>
      </c>
      <c r="C584" s="16" t="s">
        <v>512</v>
      </c>
      <c r="D584" s="24" t="s">
        <v>42</v>
      </c>
      <c r="E584" s="17">
        <f>'[1]прил 12 (2)'!F469</f>
        <v>264168.55</v>
      </c>
      <c r="F584" s="17">
        <f>'[1]прил 12 (2)'!G469</f>
        <v>264729.28999999998</v>
      </c>
      <c r="G584" s="9"/>
    </row>
    <row r="585" spans="1:7" ht="38.9" customHeight="1" x14ac:dyDescent="0.25">
      <c r="A585" s="15" t="s">
        <v>513</v>
      </c>
      <c r="B585" s="16" t="s">
        <v>498</v>
      </c>
      <c r="C585" s="16" t="s">
        <v>510</v>
      </c>
      <c r="D585" s="24" t="s">
        <v>22</v>
      </c>
      <c r="E585" s="17">
        <f>E586</f>
        <v>8170.16</v>
      </c>
      <c r="F585" s="17">
        <f>F586</f>
        <v>8187.5</v>
      </c>
      <c r="G585" s="9"/>
    </row>
    <row r="586" spans="1:7" ht="39.25" customHeight="1" x14ac:dyDescent="0.25">
      <c r="A586" s="15" t="s">
        <v>39</v>
      </c>
      <c r="B586" s="16" t="s">
        <v>498</v>
      </c>
      <c r="C586" s="16" t="s">
        <v>510</v>
      </c>
      <c r="D586" s="24" t="s">
        <v>40</v>
      </c>
      <c r="E586" s="17">
        <f>E587</f>
        <v>8170.16</v>
      </c>
      <c r="F586" s="17">
        <f>F587</f>
        <v>8187.5</v>
      </c>
      <c r="G586" s="9"/>
    </row>
    <row r="587" spans="1:7" ht="39.75" customHeight="1" x14ac:dyDescent="0.25">
      <c r="A587" s="15" t="s">
        <v>41</v>
      </c>
      <c r="B587" s="16" t="s">
        <v>498</v>
      </c>
      <c r="C587" s="16" t="s">
        <v>510</v>
      </c>
      <c r="D587" s="24" t="s">
        <v>42</v>
      </c>
      <c r="E587" s="17">
        <f>'[1]прил 12 (2)'!F472</f>
        <v>8170.16</v>
      </c>
      <c r="F587" s="17">
        <f>'[1]прил 12 (2)'!G472</f>
        <v>8187.5</v>
      </c>
      <c r="G587" s="9"/>
    </row>
    <row r="588" spans="1:7" ht="88.3" customHeight="1" x14ac:dyDescent="0.25">
      <c r="A588" s="15" t="s">
        <v>514</v>
      </c>
      <c r="B588" s="16" t="s">
        <v>498</v>
      </c>
      <c r="C588" s="16" t="s">
        <v>515</v>
      </c>
      <c r="D588" s="16" t="s">
        <v>22</v>
      </c>
      <c r="E588" s="17">
        <f>E589</f>
        <v>26326160</v>
      </c>
      <c r="F588" s="17">
        <v>0</v>
      </c>
      <c r="G588" s="9"/>
    </row>
    <row r="589" spans="1:7" ht="39.75" customHeight="1" x14ac:dyDescent="0.25">
      <c r="A589" s="15" t="s">
        <v>218</v>
      </c>
      <c r="B589" s="16" t="s">
        <v>498</v>
      </c>
      <c r="C589" s="16" t="s">
        <v>515</v>
      </c>
      <c r="D589" s="16" t="s">
        <v>219</v>
      </c>
      <c r="E589" s="17">
        <f>E590</f>
        <v>26326160</v>
      </c>
      <c r="F589" s="17">
        <v>0</v>
      </c>
      <c r="G589" s="9"/>
    </row>
    <row r="590" spans="1:7" ht="39.75" customHeight="1" x14ac:dyDescent="0.25">
      <c r="A590" s="15" t="s">
        <v>220</v>
      </c>
      <c r="B590" s="16" t="s">
        <v>498</v>
      </c>
      <c r="C590" s="16" t="s">
        <v>515</v>
      </c>
      <c r="D590" s="16" t="s">
        <v>221</v>
      </c>
      <c r="E590" s="17">
        <f>'[1]прил 12 (2)'!F475</f>
        <v>26326160</v>
      </c>
      <c r="F590" s="17">
        <v>0</v>
      </c>
      <c r="G590" s="9"/>
    </row>
    <row r="591" spans="1:7" ht="39.75" customHeight="1" x14ac:dyDescent="0.25">
      <c r="A591" s="15" t="s">
        <v>516</v>
      </c>
      <c r="B591" s="16" t="s">
        <v>498</v>
      </c>
      <c r="C591" s="16" t="s">
        <v>517</v>
      </c>
      <c r="D591" s="16" t="s">
        <v>22</v>
      </c>
      <c r="E591" s="17">
        <f>E592</f>
        <v>132298.29</v>
      </c>
      <c r="F591" s="17">
        <v>0</v>
      </c>
      <c r="G591" s="9"/>
    </row>
    <row r="592" spans="1:7" ht="39.75" customHeight="1" x14ac:dyDescent="0.25">
      <c r="A592" s="15" t="s">
        <v>218</v>
      </c>
      <c r="B592" s="16" t="s">
        <v>498</v>
      </c>
      <c r="C592" s="16" t="s">
        <v>517</v>
      </c>
      <c r="D592" s="16" t="s">
        <v>219</v>
      </c>
      <c r="E592" s="17">
        <f>E593</f>
        <v>132298.29</v>
      </c>
      <c r="F592" s="17">
        <v>0</v>
      </c>
      <c r="G592" s="9"/>
    </row>
    <row r="593" spans="1:8" ht="39.75" customHeight="1" x14ac:dyDescent="0.25">
      <c r="A593" s="15" t="s">
        <v>220</v>
      </c>
      <c r="B593" s="16" t="s">
        <v>498</v>
      </c>
      <c r="C593" s="16" t="s">
        <v>517</v>
      </c>
      <c r="D593" s="16" t="s">
        <v>221</v>
      </c>
      <c r="E593" s="17">
        <f>'[1]прил 12 (2)'!F478</f>
        <v>132298.29</v>
      </c>
      <c r="F593" s="17">
        <v>0</v>
      </c>
      <c r="G593" s="9"/>
    </row>
    <row r="594" spans="1:8" ht="39.75" customHeight="1" x14ac:dyDescent="0.25">
      <c r="A594" s="15" t="s">
        <v>518</v>
      </c>
      <c r="B594" s="16" t="s">
        <v>498</v>
      </c>
      <c r="C594" s="16" t="s">
        <v>519</v>
      </c>
      <c r="D594" s="16" t="s">
        <v>22</v>
      </c>
      <c r="E594" s="17">
        <f>E595+E597</f>
        <v>9676932.6300000008</v>
      </c>
      <c r="F594" s="17">
        <v>0</v>
      </c>
      <c r="G594" s="9"/>
    </row>
    <row r="595" spans="1:8" ht="39.75" customHeight="1" x14ac:dyDescent="0.25">
      <c r="A595" s="15" t="s">
        <v>39</v>
      </c>
      <c r="B595" s="16" t="s">
        <v>498</v>
      </c>
      <c r="C595" s="16" t="s">
        <v>519</v>
      </c>
      <c r="D595" s="16" t="s">
        <v>40</v>
      </c>
      <c r="E595" s="17">
        <f>E596</f>
        <v>224481.72</v>
      </c>
      <c r="F595" s="17">
        <v>0</v>
      </c>
      <c r="G595" s="9"/>
    </row>
    <row r="596" spans="1:8" ht="39.75" customHeight="1" x14ac:dyDescent="0.25">
      <c r="A596" s="15" t="s">
        <v>41</v>
      </c>
      <c r="B596" s="16" t="s">
        <v>498</v>
      </c>
      <c r="C596" s="16" t="s">
        <v>519</v>
      </c>
      <c r="D596" s="16" t="s">
        <v>42</v>
      </c>
      <c r="E596" s="17">
        <f>'[1]прил 12 (2)'!F481</f>
        <v>224481.72</v>
      </c>
      <c r="F596" s="17">
        <v>0</v>
      </c>
      <c r="G596" s="9"/>
    </row>
    <row r="597" spans="1:8" ht="39.75" customHeight="1" x14ac:dyDescent="0.25">
      <c r="A597" s="15" t="s">
        <v>218</v>
      </c>
      <c r="B597" s="16" t="s">
        <v>498</v>
      </c>
      <c r="C597" s="16" t="s">
        <v>519</v>
      </c>
      <c r="D597" s="16" t="s">
        <v>219</v>
      </c>
      <c r="E597" s="17">
        <f>E598</f>
        <v>9452450.9100000001</v>
      </c>
      <c r="F597" s="17">
        <v>0</v>
      </c>
      <c r="G597" s="9"/>
    </row>
    <row r="598" spans="1:8" ht="39.75" customHeight="1" x14ac:dyDescent="0.25">
      <c r="A598" s="15" t="s">
        <v>220</v>
      </c>
      <c r="B598" s="16" t="s">
        <v>498</v>
      </c>
      <c r="C598" s="16" t="s">
        <v>519</v>
      </c>
      <c r="D598" s="16" t="s">
        <v>221</v>
      </c>
      <c r="E598" s="17">
        <f>'[1]прил 12 (2)'!F483</f>
        <v>9452450.9100000001</v>
      </c>
      <c r="F598" s="17">
        <v>0</v>
      </c>
      <c r="G598" s="9"/>
    </row>
    <row r="599" spans="1:8" ht="36.700000000000003" x14ac:dyDescent="0.25">
      <c r="A599" s="10" t="s">
        <v>520</v>
      </c>
      <c r="B599" s="11" t="s">
        <v>498</v>
      </c>
      <c r="C599" s="11" t="s">
        <v>521</v>
      </c>
      <c r="D599" s="11" t="s">
        <v>22</v>
      </c>
      <c r="E599" s="17">
        <f t="shared" ref="E599:F602" si="37">E600</f>
        <v>50000</v>
      </c>
      <c r="F599" s="17">
        <f t="shared" si="37"/>
        <v>50000</v>
      </c>
      <c r="G599" s="9"/>
    </row>
    <row r="600" spans="1:8" ht="19.55" customHeight="1" x14ac:dyDescent="0.25">
      <c r="A600" s="15" t="s">
        <v>522</v>
      </c>
      <c r="B600" s="16" t="s">
        <v>498</v>
      </c>
      <c r="C600" s="16" t="s">
        <v>523</v>
      </c>
      <c r="D600" s="16" t="s">
        <v>22</v>
      </c>
      <c r="E600" s="17">
        <f t="shared" si="37"/>
        <v>50000</v>
      </c>
      <c r="F600" s="17">
        <f t="shared" si="37"/>
        <v>50000</v>
      </c>
      <c r="G600" s="9"/>
    </row>
    <row r="601" spans="1:8" ht="36.700000000000003" x14ac:dyDescent="0.25">
      <c r="A601" s="15" t="s">
        <v>524</v>
      </c>
      <c r="B601" s="16" t="s">
        <v>498</v>
      </c>
      <c r="C601" s="16" t="s">
        <v>525</v>
      </c>
      <c r="D601" s="16" t="s">
        <v>22</v>
      </c>
      <c r="E601" s="17">
        <f t="shared" si="37"/>
        <v>50000</v>
      </c>
      <c r="F601" s="17">
        <f t="shared" si="37"/>
        <v>50000</v>
      </c>
      <c r="G601" s="9"/>
    </row>
    <row r="602" spans="1:8" ht="20.25" customHeight="1" x14ac:dyDescent="0.25">
      <c r="A602" s="15" t="s">
        <v>39</v>
      </c>
      <c r="B602" s="16" t="s">
        <v>498</v>
      </c>
      <c r="C602" s="16" t="s">
        <v>525</v>
      </c>
      <c r="D602" s="16" t="s">
        <v>40</v>
      </c>
      <c r="E602" s="17">
        <f t="shared" si="37"/>
        <v>50000</v>
      </c>
      <c r="F602" s="17">
        <f t="shared" si="37"/>
        <v>50000</v>
      </c>
      <c r="G602" s="9"/>
    </row>
    <row r="603" spans="1:8" ht="36.700000000000003" x14ac:dyDescent="0.25">
      <c r="A603" s="15" t="s">
        <v>41</v>
      </c>
      <c r="B603" s="16" t="s">
        <v>498</v>
      </c>
      <c r="C603" s="16" t="s">
        <v>525</v>
      </c>
      <c r="D603" s="16" t="s">
        <v>42</v>
      </c>
      <c r="E603" s="17">
        <f>'[1]прил 12 (2)'!F488</f>
        <v>50000</v>
      </c>
      <c r="F603" s="17">
        <f>'[1]прил 12 (2)'!G488</f>
        <v>50000</v>
      </c>
      <c r="G603" s="9"/>
    </row>
    <row r="604" spans="1:8" x14ac:dyDescent="0.25">
      <c r="A604" s="10" t="s">
        <v>526</v>
      </c>
      <c r="B604" s="11" t="s">
        <v>527</v>
      </c>
      <c r="C604" s="11" t="s">
        <v>21</v>
      </c>
      <c r="D604" s="11" t="s">
        <v>22</v>
      </c>
      <c r="E604" s="12">
        <f t="shared" ref="E604:F609" si="38">E605</f>
        <v>2500000</v>
      </c>
      <c r="F604" s="12">
        <f t="shared" si="38"/>
        <v>2000000</v>
      </c>
      <c r="G604" s="22">
        <f>[1]потребность!G698</f>
        <v>1000000</v>
      </c>
      <c r="H604" s="22">
        <f>[1]потребность!H698</f>
        <v>2500000</v>
      </c>
    </row>
    <row r="605" spans="1:8" x14ac:dyDescent="0.25">
      <c r="A605" s="15" t="s">
        <v>528</v>
      </c>
      <c r="B605" s="16" t="s">
        <v>529</v>
      </c>
      <c r="C605" s="16" t="s">
        <v>21</v>
      </c>
      <c r="D605" s="16" t="s">
        <v>22</v>
      </c>
      <c r="E605" s="17">
        <f t="shared" si="38"/>
        <v>2500000</v>
      </c>
      <c r="F605" s="17">
        <f t="shared" si="38"/>
        <v>2000000</v>
      </c>
      <c r="G605" s="9"/>
    </row>
    <row r="606" spans="1:8" ht="38.25" customHeight="1" x14ac:dyDescent="0.25">
      <c r="A606" s="10" t="s">
        <v>92</v>
      </c>
      <c r="B606" s="11" t="s">
        <v>529</v>
      </c>
      <c r="C606" s="11" t="s">
        <v>93</v>
      </c>
      <c r="D606" s="11" t="s">
        <v>22</v>
      </c>
      <c r="E606" s="17">
        <f t="shared" si="38"/>
        <v>2500000</v>
      </c>
      <c r="F606" s="17">
        <f t="shared" si="38"/>
        <v>2000000</v>
      </c>
      <c r="G606" s="9"/>
    </row>
    <row r="607" spans="1:8" ht="36.700000000000003" x14ac:dyDescent="0.25">
      <c r="A607" s="15" t="s">
        <v>94</v>
      </c>
      <c r="B607" s="16" t="s">
        <v>529</v>
      </c>
      <c r="C607" s="16" t="s">
        <v>95</v>
      </c>
      <c r="D607" s="16" t="s">
        <v>22</v>
      </c>
      <c r="E607" s="17">
        <f t="shared" si="38"/>
        <v>2500000</v>
      </c>
      <c r="F607" s="17">
        <f t="shared" si="38"/>
        <v>2000000</v>
      </c>
      <c r="G607" s="9"/>
    </row>
    <row r="608" spans="1:8" ht="39.75" customHeight="1" x14ac:dyDescent="0.25">
      <c r="A608" s="15" t="s">
        <v>530</v>
      </c>
      <c r="B608" s="16" t="s">
        <v>529</v>
      </c>
      <c r="C608" s="16" t="s">
        <v>99</v>
      </c>
      <c r="D608" s="16" t="s">
        <v>22</v>
      </c>
      <c r="E608" s="17">
        <f t="shared" si="38"/>
        <v>2500000</v>
      </c>
      <c r="F608" s="17">
        <f t="shared" si="38"/>
        <v>2000000</v>
      </c>
      <c r="G608" s="9"/>
    </row>
    <row r="609" spans="1:8" ht="36.700000000000003" x14ac:dyDescent="0.25">
      <c r="A609" s="15" t="s">
        <v>307</v>
      </c>
      <c r="B609" s="16" t="s">
        <v>529</v>
      </c>
      <c r="C609" s="16" t="s">
        <v>99</v>
      </c>
      <c r="D609" s="16" t="s">
        <v>308</v>
      </c>
      <c r="E609" s="17">
        <f t="shared" si="38"/>
        <v>2500000</v>
      </c>
      <c r="F609" s="17">
        <f t="shared" si="38"/>
        <v>2000000</v>
      </c>
      <c r="G609" s="9"/>
    </row>
    <row r="610" spans="1:8" x14ac:dyDescent="0.25">
      <c r="A610" s="15" t="s">
        <v>415</v>
      </c>
      <c r="B610" s="16" t="s">
        <v>529</v>
      </c>
      <c r="C610" s="16" t="s">
        <v>99</v>
      </c>
      <c r="D610" s="16" t="s">
        <v>416</v>
      </c>
      <c r="E610" s="17">
        <f>'[1]прил 12 (2)'!F495</f>
        <v>2500000</v>
      </c>
      <c r="F610" s="17">
        <f>'[1]прил 12 (2)'!G495</f>
        <v>2000000</v>
      </c>
      <c r="G610" s="9"/>
    </row>
    <row r="611" spans="1:8" x14ac:dyDescent="0.3">
      <c r="A611" s="45" t="s">
        <v>531</v>
      </c>
      <c r="B611" s="45"/>
      <c r="C611" s="45"/>
      <c r="D611" s="45"/>
      <c r="E611" s="39">
        <f>E16+E164+E174+E185+E230+E310+E326+E475+E517+E567+E604</f>
        <v>912614479.91000021</v>
      </c>
      <c r="F611" s="39">
        <f>F16+F164+F174+F185+F230+F310+F326+F475+F517+F567+F604</f>
        <v>869712776.98999989</v>
      </c>
      <c r="G611" s="22">
        <f>'[1]прил 8'!C69</f>
        <v>923006546.50999999</v>
      </c>
      <c r="H611" s="22">
        <f>'[1]прил 8'!D69</f>
        <v>889509741.88999999</v>
      </c>
    </row>
    <row r="612" spans="1:8" x14ac:dyDescent="0.3">
      <c r="A612" s="2"/>
      <c r="E612" s="40"/>
      <c r="F612" s="2"/>
      <c r="G612" s="9"/>
    </row>
    <row r="613" spans="1:8" x14ac:dyDescent="0.3">
      <c r="A613" s="20"/>
      <c r="B613" s="20"/>
      <c r="C613" s="20" t="s">
        <v>532</v>
      </c>
      <c r="D613" s="20"/>
      <c r="E613" s="41">
        <f>G611-E611</f>
        <v>10392066.599999785</v>
      </c>
      <c r="F613" s="41">
        <f>H611-F611</f>
        <v>19796964.900000095</v>
      </c>
      <c r="G613" s="9"/>
    </row>
    <row r="614" spans="1:8" x14ac:dyDescent="0.3">
      <c r="A614" s="2"/>
      <c r="C614" s="42"/>
      <c r="E614" s="40"/>
      <c r="F614" s="2"/>
      <c r="G614" s="9"/>
    </row>
    <row r="615" spans="1:8" x14ac:dyDescent="0.3">
      <c r="A615" s="2"/>
      <c r="C615" s="42"/>
      <c r="E615" s="40"/>
      <c r="F615" s="2"/>
      <c r="G615" s="9"/>
    </row>
    <row r="616" spans="1:8" x14ac:dyDescent="0.3">
      <c r="A616" s="2"/>
      <c r="C616" s="42" t="s">
        <v>300</v>
      </c>
      <c r="E616" s="40">
        <f>E328+E354+E398+E432+E451+E524+E544</f>
        <v>572471620.4000001</v>
      </c>
      <c r="F616" s="40">
        <f>F328+F354+F398+F432+F451+F524+F544</f>
        <v>581477230.11000001</v>
      </c>
      <c r="G616" s="9"/>
    </row>
    <row r="617" spans="1:8" x14ac:dyDescent="0.3">
      <c r="A617" s="2"/>
      <c r="C617" s="42" t="s">
        <v>380</v>
      </c>
      <c r="E617" s="40">
        <f>E419+E477+E504</f>
        <v>59083616.890000001</v>
      </c>
      <c r="F617" s="40">
        <f>F419+F477+F504</f>
        <v>55549458.010000005</v>
      </c>
      <c r="G617" s="9"/>
    </row>
    <row r="618" spans="1:8" x14ac:dyDescent="0.3">
      <c r="A618" s="2"/>
      <c r="C618" s="42" t="s">
        <v>280</v>
      </c>
      <c r="E618" s="40">
        <f>E312</f>
        <v>470000</v>
      </c>
      <c r="F618" s="40">
        <f>F312</f>
        <v>470000</v>
      </c>
      <c r="G618" s="9"/>
    </row>
    <row r="619" spans="1:8" x14ac:dyDescent="0.3">
      <c r="A619" s="2"/>
      <c r="C619" s="42" t="s">
        <v>500</v>
      </c>
      <c r="E619" s="40">
        <f>E569</f>
        <v>37068729.630000003</v>
      </c>
      <c r="F619" s="40">
        <f>F569</f>
        <v>933916.79</v>
      </c>
      <c r="G619" s="9"/>
    </row>
    <row r="620" spans="1:8" x14ac:dyDescent="0.3">
      <c r="A620" s="2"/>
      <c r="C620" s="42" t="s">
        <v>468</v>
      </c>
      <c r="E620" s="40">
        <f>E529</f>
        <v>150000</v>
      </c>
      <c r="F620" s="40">
        <f>F529</f>
        <v>150000</v>
      </c>
      <c r="G620" s="9"/>
    </row>
    <row r="621" spans="1:8" x14ac:dyDescent="0.3">
      <c r="A621" s="2"/>
      <c r="C621" s="42" t="s">
        <v>67</v>
      </c>
      <c r="E621" s="40">
        <f>E66</f>
        <v>25116707</v>
      </c>
      <c r="F621" s="40">
        <f>F66</f>
        <v>21501531</v>
      </c>
      <c r="G621" s="9"/>
    </row>
    <row r="622" spans="1:8" x14ac:dyDescent="0.3">
      <c r="A622" s="2"/>
      <c r="C622" s="42" t="s">
        <v>213</v>
      </c>
      <c r="E622" s="40">
        <f>E243+E265+E302</f>
        <v>5191829.84</v>
      </c>
      <c r="F622" s="40">
        <f>F243+F265+F302</f>
        <v>591812.5</v>
      </c>
      <c r="G622" s="9"/>
    </row>
    <row r="623" spans="1:8" x14ac:dyDescent="0.3">
      <c r="A623" s="2"/>
      <c r="C623" s="42" t="s">
        <v>87</v>
      </c>
      <c r="E623" s="40">
        <f>E91</f>
        <v>50000</v>
      </c>
      <c r="F623" s="40">
        <f>F91</f>
        <v>50000</v>
      </c>
      <c r="G623" s="9"/>
    </row>
    <row r="624" spans="1:8" x14ac:dyDescent="0.3">
      <c r="A624" s="2"/>
      <c r="C624" s="42" t="s">
        <v>185</v>
      </c>
      <c r="E624" s="40">
        <f>E216</f>
        <v>100000</v>
      </c>
      <c r="F624" s="40">
        <f>F216</f>
        <v>100000</v>
      </c>
      <c r="G624" s="9"/>
    </row>
    <row r="625" spans="1:7" x14ac:dyDescent="0.3">
      <c r="A625" s="2"/>
      <c r="C625" s="42" t="s">
        <v>474</v>
      </c>
      <c r="E625" s="40">
        <f>E534</f>
        <v>691689.57000000007</v>
      </c>
      <c r="F625" s="40">
        <f>F534</f>
        <v>359683.75</v>
      </c>
      <c r="G625" s="9"/>
    </row>
    <row r="626" spans="1:7" x14ac:dyDescent="0.3">
      <c r="A626" s="2"/>
      <c r="C626" s="42" t="s">
        <v>93</v>
      </c>
      <c r="E626" s="40">
        <f>E96+E606</f>
        <v>4225733</v>
      </c>
      <c r="F626" s="40">
        <f>F96+F606</f>
        <v>3566675</v>
      </c>
      <c r="G626" s="9"/>
    </row>
    <row r="627" spans="1:7" x14ac:dyDescent="0.3">
      <c r="A627" s="2"/>
      <c r="C627" s="42" t="s">
        <v>175</v>
      </c>
      <c r="E627" s="40">
        <f>E207</f>
        <v>14066000</v>
      </c>
      <c r="F627" s="40">
        <f>F207</f>
        <v>14066000</v>
      </c>
      <c r="G627" s="9"/>
    </row>
    <row r="628" spans="1:7" x14ac:dyDescent="0.3">
      <c r="A628" s="2"/>
      <c r="C628" s="42" t="s">
        <v>290</v>
      </c>
      <c r="E628" s="40">
        <f>E321</f>
        <v>45000</v>
      </c>
      <c r="F628" s="40">
        <f>F321</f>
        <v>45000</v>
      </c>
      <c r="G628" s="9"/>
    </row>
    <row r="629" spans="1:7" x14ac:dyDescent="0.3">
      <c r="A629" s="2"/>
      <c r="C629" s="42" t="s">
        <v>191</v>
      </c>
      <c r="E629" s="40">
        <f>E221</f>
        <v>430000</v>
      </c>
      <c r="F629" s="40">
        <f>F221</f>
        <v>230000</v>
      </c>
      <c r="G629" s="9"/>
    </row>
    <row r="630" spans="1:7" x14ac:dyDescent="0.3">
      <c r="A630" s="2"/>
      <c r="C630" s="42" t="s">
        <v>101</v>
      </c>
      <c r="E630" s="40">
        <f>E104+E232</f>
        <v>2300000</v>
      </c>
      <c r="F630" s="40">
        <f>F104+F232</f>
        <v>1100000</v>
      </c>
      <c r="G630" s="9"/>
    </row>
    <row r="631" spans="1:7" x14ac:dyDescent="0.3">
      <c r="A631" s="2"/>
      <c r="C631" s="42" t="s">
        <v>163</v>
      </c>
      <c r="E631" s="40">
        <f>E199</f>
        <v>1400000</v>
      </c>
      <c r="F631" s="40">
        <f>F199</f>
        <v>100000</v>
      </c>
      <c r="G631" s="9"/>
    </row>
    <row r="632" spans="1:7" x14ac:dyDescent="0.3">
      <c r="A632" s="2"/>
      <c r="C632" s="42" t="s">
        <v>521</v>
      </c>
      <c r="E632" s="40">
        <f>E599</f>
        <v>50000</v>
      </c>
      <c r="F632" s="40">
        <f>F599</f>
        <v>50000</v>
      </c>
      <c r="G632" s="9"/>
    </row>
    <row r="633" spans="1:7" x14ac:dyDescent="0.3">
      <c r="A633" s="2"/>
      <c r="C633" s="42" t="s">
        <v>241</v>
      </c>
      <c r="E633" s="40">
        <f>E276</f>
        <v>2984900</v>
      </c>
      <c r="F633" s="40">
        <f>F276</f>
        <v>1200900</v>
      </c>
      <c r="G633" s="9"/>
    </row>
    <row r="634" spans="1:7" x14ac:dyDescent="0.3">
      <c r="A634" s="2"/>
      <c r="C634" s="42" t="s">
        <v>251</v>
      </c>
      <c r="E634" s="40">
        <f>E287</f>
        <v>20636443.899999999</v>
      </c>
      <c r="F634" s="40">
        <f>F287</f>
        <v>13314492.09</v>
      </c>
      <c r="G634" s="9"/>
    </row>
    <row r="635" spans="1:7" x14ac:dyDescent="0.3">
      <c r="A635" s="2"/>
      <c r="C635" s="42" t="s">
        <v>533</v>
      </c>
      <c r="E635" s="40">
        <f>E111</f>
        <v>30000</v>
      </c>
      <c r="F635" s="40">
        <f>F111</f>
        <v>30000</v>
      </c>
      <c r="G635" s="9"/>
    </row>
    <row r="636" spans="1:7" x14ac:dyDescent="0.3">
      <c r="A636" s="2"/>
      <c r="C636" s="42" t="s">
        <v>26</v>
      </c>
      <c r="E636" s="40">
        <f>E18+E23+E38+E45+E51+E116+E176+E181+E187+E193+E237+E519+E539+E550+E166</f>
        <v>166052209.68000001</v>
      </c>
      <c r="F636" s="40">
        <f>F18+F23+F38+F45+F51+F116+F176+F181+F187+F193+F237+F519+F539+F550+F166</f>
        <v>174826077.74000001</v>
      </c>
      <c r="G636" s="9"/>
    </row>
    <row r="637" spans="1:7" x14ac:dyDescent="0.3">
      <c r="A637" s="2"/>
      <c r="C637" s="42"/>
      <c r="E637" s="40">
        <f>SUM(E616:E636)</f>
        <v>912614479.91000009</v>
      </c>
      <c r="F637" s="40">
        <f>SUM(F616:F636)</f>
        <v>869712776.99000001</v>
      </c>
      <c r="G637" s="9"/>
    </row>
    <row r="638" spans="1:7" x14ac:dyDescent="0.3">
      <c r="A638" s="2"/>
      <c r="C638" s="42"/>
      <c r="E638" s="40">
        <f>E616+E617+E618+E619+E620+E621+E622+E623+E624+E625+E626+E627+E628+E629+E630+E631+E632+E633+E634+E635</f>
        <v>746562270.23000014</v>
      </c>
      <c r="F638" s="40">
        <f>F616+F617+F618+F619+F620+F621+F622+F623+F624+F625+F626+F627+F628+F629+F630+F631+F632+F633+F634+F635</f>
        <v>694886699.25</v>
      </c>
      <c r="G638" s="9"/>
    </row>
    <row r="639" spans="1:7" x14ac:dyDescent="0.3">
      <c r="A639" s="2"/>
      <c r="C639" s="42"/>
      <c r="E639" s="40">
        <f>E611-E637</f>
        <v>0</v>
      </c>
      <c r="F639" s="40">
        <f>F611-F637</f>
        <v>0</v>
      </c>
      <c r="G639" s="9"/>
    </row>
    <row r="640" spans="1:7" x14ac:dyDescent="0.3">
      <c r="A640" s="2"/>
      <c r="C640" s="42"/>
      <c r="E640" s="40"/>
      <c r="F640" s="40"/>
      <c r="G640" s="9"/>
    </row>
    <row r="641" spans="1:7" x14ac:dyDescent="0.3">
      <c r="A641" s="2"/>
      <c r="C641" s="42" t="s">
        <v>304</v>
      </c>
      <c r="E641" s="40">
        <f>E330</f>
        <v>144266802.09</v>
      </c>
      <c r="F641" s="40">
        <f>F330</f>
        <v>147995770.30000001</v>
      </c>
      <c r="G641" s="9"/>
    </row>
    <row r="642" spans="1:7" x14ac:dyDescent="0.3">
      <c r="A642" s="2"/>
      <c r="C642" s="42" t="s">
        <v>314</v>
      </c>
      <c r="E642" s="40">
        <f>E337</f>
        <v>734939.21</v>
      </c>
      <c r="F642" s="40">
        <f>F337</f>
        <v>258000</v>
      </c>
      <c r="G642" s="9"/>
    </row>
    <row r="643" spans="1:7" x14ac:dyDescent="0.3">
      <c r="A643" s="2"/>
      <c r="C643" s="42" t="s">
        <v>486</v>
      </c>
      <c r="E643" s="40">
        <f>E546</f>
        <v>3943108</v>
      </c>
      <c r="F643" s="40">
        <f>F546</f>
        <v>4099837</v>
      </c>
      <c r="G643" s="9"/>
    </row>
    <row r="644" spans="1:7" x14ac:dyDescent="0.3">
      <c r="A644" s="2"/>
      <c r="C644" s="42" t="s">
        <v>330</v>
      </c>
      <c r="E644" s="40">
        <f>E356</f>
        <v>354204946.14999998</v>
      </c>
      <c r="F644" s="40">
        <f>F356</f>
        <v>367323152.75</v>
      </c>
      <c r="G644" s="9"/>
    </row>
    <row r="645" spans="1:7" x14ac:dyDescent="0.3">
      <c r="A645" s="2"/>
      <c r="C645" s="42" t="s">
        <v>340</v>
      </c>
      <c r="E645" s="40">
        <f>E434+E369</f>
        <v>2452000.11</v>
      </c>
      <c r="F645" s="40">
        <f>F434+F369</f>
        <v>291200</v>
      </c>
      <c r="G645" s="9"/>
    </row>
    <row r="646" spans="1:7" x14ac:dyDescent="0.3">
      <c r="A646" s="2"/>
      <c r="C646" s="42" t="s">
        <v>347</v>
      </c>
      <c r="E646" s="40">
        <f>E382+E438+E471</f>
        <v>8956700</v>
      </c>
      <c r="F646" s="40">
        <f>F382+F438+F471</f>
        <v>8956700</v>
      </c>
      <c r="G646" s="9"/>
    </row>
    <row r="647" spans="1:7" x14ac:dyDescent="0.3">
      <c r="A647" s="2"/>
      <c r="C647" s="42" t="s">
        <v>351</v>
      </c>
      <c r="E647" s="40">
        <f>E386</f>
        <v>2992959.54</v>
      </c>
      <c r="F647" s="40">
        <f>F386</f>
        <v>0</v>
      </c>
      <c r="G647" s="9"/>
    </row>
    <row r="648" spans="1:7" x14ac:dyDescent="0.3">
      <c r="A648" s="2"/>
      <c r="C648" s="42" t="s">
        <v>534</v>
      </c>
      <c r="E648" s="40">
        <f>E393</f>
        <v>4081377.3</v>
      </c>
      <c r="F648" s="40">
        <f>F393</f>
        <v>4081377.3</v>
      </c>
      <c r="G648" s="9"/>
    </row>
    <row r="649" spans="1:7" x14ac:dyDescent="0.3">
      <c r="A649" s="2"/>
      <c r="C649" s="42" t="s">
        <v>364</v>
      </c>
      <c r="E649" s="40">
        <f>E400</f>
        <v>24942762</v>
      </c>
      <c r="F649" s="40">
        <f>F400</f>
        <v>23440299.52</v>
      </c>
      <c r="G649" s="9"/>
    </row>
    <row r="650" spans="1:7" x14ac:dyDescent="0.3">
      <c r="A650" s="2"/>
      <c r="C650" s="42" t="s">
        <v>368</v>
      </c>
      <c r="E650" s="40">
        <f>E404</f>
        <v>31600</v>
      </c>
      <c r="F650" s="40">
        <f>F404</f>
        <v>31600</v>
      </c>
      <c r="G650" s="9"/>
    </row>
    <row r="651" spans="1:7" x14ac:dyDescent="0.3">
      <c r="A651" s="2"/>
      <c r="C651" s="42" t="s">
        <v>373</v>
      </c>
      <c r="E651" s="40">
        <f>E411</f>
        <v>0</v>
      </c>
      <c r="F651" s="40">
        <f>F411</f>
        <v>0</v>
      </c>
      <c r="G651" s="9"/>
    </row>
    <row r="652" spans="1:7" x14ac:dyDescent="0.3">
      <c r="A652" s="2"/>
      <c r="C652" s="42" t="s">
        <v>535</v>
      </c>
      <c r="E652" s="40">
        <f>E415</f>
        <v>1736190</v>
      </c>
      <c r="F652" s="40">
        <f>F415</f>
        <v>1736190</v>
      </c>
      <c r="G652" s="9"/>
    </row>
    <row r="653" spans="1:7" x14ac:dyDescent="0.3">
      <c r="A653" s="2"/>
      <c r="C653" s="42" t="s">
        <v>410</v>
      </c>
      <c r="E653" s="40">
        <f>E452</f>
        <v>22693236</v>
      </c>
      <c r="F653" s="40">
        <f>F452</f>
        <v>21828103.240000002</v>
      </c>
      <c r="G653" s="9"/>
    </row>
    <row r="654" spans="1:7" x14ac:dyDescent="0.3">
      <c r="A654" s="2"/>
      <c r="C654" s="42" t="s">
        <v>403</v>
      </c>
      <c r="E654" s="40">
        <f>E446</f>
        <v>125000</v>
      </c>
      <c r="F654" s="40">
        <f>F446</f>
        <v>125000</v>
      </c>
      <c r="G654" s="9"/>
    </row>
    <row r="655" spans="1:7" x14ac:dyDescent="0.3">
      <c r="A655" s="2"/>
      <c r="C655" s="42" t="s">
        <v>536</v>
      </c>
      <c r="E655" s="40">
        <f>E525</f>
        <v>1310000</v>
      </c>
      <c r="F655" s="40">
        <f>F525</f>
        <v>1310000</v>
      </c>
      <c r="G655" s="9"/>
    </row>
    <row r="656" spans="1:7" x14ac:dyDescent="0.3">
      <c r="A656" s="2"/>
      <c r="C656" s="42" t="s">
        <v>425</v>
      </c>
      <c r="E656" s="40">
        <f>E478</f>
        <v>10704279.74</v>
      </c>
      <c r="F656" s="40">
        <f>F478</f>
        <v>9855326.4399999995</v>
      </c>
      <c r="G656" s="9"/>
    </row>
    <row r="657" spans="1:7" x14ac:dyDescent="0.3">
      <c r="A657" s="2"/>
      <c r="C657" s="42" t="s">
        <v>382</v>
      </c>
      <c r="E657" s="40">
        <f>E420</f>
        <v>20237835.43</v>
      </c>
      <c r="F657" s="40">
        <f>F420</f>
        <v>17284021.379999999</v>
      </c>
      <c r="G657" s="9"/>
    </row>
    <row r="658" spans="1:7" x14ac:dyDescent="0.3">
      <c r="A658" s="2"/>
      <c r="C658" s="42" t="s">
        <v>437</v>
      </c>
      <c r="E658" s="40">
        <f>E495+E505</f>
        <v>746500</v>
      </c>
      <c r="F658" s="40">
        <f>F495+F505</f>
        <v>2521816.16</v>
      </c>
      <c r="G658" s="9"/>
    </row>
    <row r="659" spans="1:7" x14ac:dyDescent="0.3">
      <c r="A659" s="2"/>
      <c r="C659" s="42" t="s">
        <v>429</v>
      </c>
      <c r="E659" s="40">
        <f>E482</f>
        <v>27395001.719999999</v>
      </c>
      <c r="F659" s="40">
        <f>F482</f>
        <v>25888294.030000001</v>
      </c>
      <c r="G659" s="9"/>
    </row>
    <row r="660" spans="1:7" x14ac:dyDescent="0.3">
      <c r="A660" s="2"/>
      <c r="C660" s="42" t="s">
        <v>388</v>
      </c>
      <c r="E660" s="40">
        <f>E427</f>
        <v>0</v>
      </c>
      <c r="F660" s="40">
        <f>F427</f>
        <v>0</v>
      </c>
      <c r="G660" s="9"/>
    </row>
    <row r="661" spans="1:7" x14ac:dyDescent="0.3">
      <c r="A661" s="2"/>
      <c r="C661" s="42" t="s">
        <v>282</v>
      </c>
      <c r="E661" s="40">
        <f>E313</f>
        <v>440000</v>
      </c>
      <c r="F661" s="40">
        <f>F313</f>
        <v>440000</v>
      </c>
      <c r="G661" s="9"/>
    </row>
    <row r="662" spans="1:7" x14ac:dyDescent="0.3">
      <c r="A662" s="2"/>
      <c r="C662" s="42" t="s">
        <v>286</v>
      </c>
      <c r="E662" s="40">
        <f>E317</f>
        <v>30000</v>
      </c>
      <c r="F662" s="40">
        <f>F317</f>
        <v>30000</v>
      </c>
      <c r="G662" s="9"/>
    </row>
    <row r="663" spans="1:7" x14ac:dyDescent="0.3">
      <c r="A663" s="2"/>
      <c r="C663" s="42" t="s">
        <v>502</v>
      </c>
      <c r="E663" s="40">
        <f>E570</f>
        <v>37068729.630000003</v>
      </c>
      <c r="F663" s="40">
        <f>F570</f>
        <v>933916.79</v>
      </c>
      <c r="G663" s="9"/>
    </row>
    <row r="664" spans="1:7" x14ac:dyDescent="0.3">
      <c r="A664" s="2"/>
      <c r="C664" s="42" t="s">
        <v>508</v>
      </c>
      <c r="E664" s="40">
        <f>E576</f>
        <v>0</v>
      </c>
      <c r="F664" s="40">
        <f>F576</f>
        <v>0</v>
      </c>
      <c r="G664" s="9"/>
    </row>
    <row r="665" spans="1:7" x14ac:dyDescent="0.3">
      <c r="A665" s="2"/>
      <c r="C665" s="42" t="s">
        <v>470</v>
      </c>
      <c r="E665" s="40">
        <f>E530</f>
        <v>150000</v>
      </c>
      <c r="F665" s="40">
        <f>F530</f>
        <v>150000</v>
      </c>
      <c r="G665" s="9"/>
    </row>
    <row r="666" spans="1:7" x14ac:dyDescent="0.3">
      <c r="A666" s="2"/>
      <c r="C666" s="42" t="s">
        <v>69</v>
      </c>
      <c r="E666" s="40">
        <f>E67</f>
        <v>953397</v>
      </c>
      <c r="F666" s="40">
        <f>F67</f>
        <v>857721</v>
      </c>
      <c r="G666" s="9"/>
    </row>
    <row r="667" spans="1:7" x14ac:dyDescent="0.3">
      <c r="A667" s="2"/>
      <c r="C667" s="42" t="s">
        <v>75</v>
      </c>
      <c r="E667" s="40">
        <f>E74</f>
        <v>22712210</v>
      </c>
      <c r="F667" s="40">
        <f>F74</f>
        <v>19492710</v>
      </c>
      <c r="G667" s="9"/>
    </row>
    <row r="668" spans="1:7" x14ac:dyDescent="0.3">
      <c r="A668" s="2"/>
      <c r="C668" s="42" t="s">
        <v>537</v>
      </c>
      <c r="E668" s="40">
        <f>E82</f>
        <v>1451100</v>
      </c>
      <c r="F668" s="40">
        <f>F82</f>
        <v>1151100</v>
      </c>
      <c r="G668" s="9"/>
    </row>
    <row r="669" spans="1:7" x14ac:dyDescent="0.3">
      <c r="A669" s="2"/>
      <c r="C669" s="42" t="s">
        <v>215</v>
      </c>
      <c r="E669" s="40">
        <f>E244+E303</f>
        <v>4291829.84</v>
      </c>
      <c r="F669" s="40">
        <f>F244+F303</f>
        <v>391812.5</v>
      </c>
      <c r="G669" s="9"/>
    </row>
    <row r="670" spans="1:7" x14ac:dyDescent="0.3">
      <c r="A670" s="2"/>
      <c r="C670" s="42" t="s">
        <v>233</v>
      </c>
      <c r="E670" s="40">
        <f>E266</f>
        <v>900000</v>
      </c>
      <c r="F670" s="40">
        <f>F266</f>
        <v>200000</v>
      </c>
      <c r="G670" s="9"/>
    </row>
    <row r="671" spans="1:7" x14ac:dyDescent="0.3">
      <c r="A671" s="2"/>
      <c r="C671" s="42" t="s">
        <v>538</v>
      </c>
      <c r="E671" s="40">
        <v>0</v>
      </c>
      <c r="F671" s="40">
        <v>0</v>
      </c>
      <c r="G671" s="9"/>
    </row>
    <row r="672" spans="1:7" x14ac:dyDescent="0.3">
      <c r="A672" s="2"/>
      <c r="C672" s="42" t="s">
        <v>89</v>
      </c>
      <c r="E672" s="40">
        <f>E92</f>
        <v>50000</v>
      </c>
      <c r="F672" s="40">
        <f>F92</f>
        <v>50000</v>
      </c>
      <c r="G672" s="9"/>
    </row>
    <row r="673" spans="1:7" x14ac:dyDescent="0.3">
      <c r="A673" s="2"/>
      <c r="C673" s="42" t="s">
        <v>187</v>
      </c>
      <c r="E673" s="40">
        <f>E217</f>
        <v>100000</v>
      </c>
      <c r="F673" s="40">
        <f>F217</f>
        <v>100000</v>
      </c>
      <c r="G673" s="9"/>
    </row>
    <row r="674" spans="1:7" x14ac:dyDescent="0.3">
      <c r="A674" s="2"/>
      <c r="C674" s="42" t="s">
        <v>476</v>
      </c>
      <c r="E674" s="40">
        <f>E535</f>
        <v>691689.57000000007</v>
      </c>
      <c r="F674" s="40">
        <f>F535</f>
        <v>359683.75</v>
      </c>
      <c r="G674" s="9"/>
    </row>
    <row r="675" spans="1:7" x14ac:dyDescent="0.3">
      <c r="A675" s="2"/>
      <c r="C675" s="42" t="s">
        <v>95</v>
      </c>
      <c r="E675" s="40">
        <f>E97+E607</f>
        <v>4225733</v>
      </c>
      <c r="F675" s="40">
        <f>F97+F607</f>
        <v>3566675</v>
      </c>
      <c r="G675" s="9"/>
    </row>
    <row r="676" spans="1:7" x14ac:dyDescent="0.3">
      <c r="A676" s="2"/>
      <c r="C676" s="42" t="s">
        <v>177</v>
      </c>
      <c r="E676" s="40">
        <f>E208</f>
        <v>14066000</v>
      </c>
      <c r="F676" s="40">
        <f>F208</f>
        <v>14066000</v>
      </c>
      <c r="G676" s="9"/>
    </row>
    <row r="677" spans="1:7" x14ac:dyDescent="0.3">
      <c r="A677" s="2"/>
      <c r="C677" s="42" t="s">
        <v>292</v>
      </c>
      <c r="E677" s="40">
        <f>E322</f>
        <v>45000</v>
      </c>
      <c r="F677" s="40">
        <f>F322</f>
        <v>45000</v>
      </c>
      <c r="G677" s="9"/>
    </row>
    <row r="678" spans="1:7" x14ac:dyDescent="0.3">
      <c r="A678" s="2"/>
      <c r="C678" s="42" t="s">
        <v>539</v>
      </c>
      <c r="E678" s="40"/>
      <c r="F678" s="40"/>
      <c r="G678" s="9"/>
    </row>
    <row r="679" spans="1:7" x14ac:dyDescent="0.3">
      <c r="A679" s="2"/>
      <c r="C679" s="42">
        <v>1495300000</v>
      </c>
      <c r="E679" s="40">
        <f>E222</f>
        <v>300000</v>
      </c>
      <c r="F679" s="40">
        <f>F222</f>
        <v>100000</v>
      </c>
      <c r="G679" s="9"/>
    </row>
    <row r="680" spans="1:7" x14ac:dyDescent="0.3">
      <c r="A680" s="2"/>
      <c r="C680" s="42" t="s">
        <v>197</v>
      </c>
      <c r="E680" s="40">
        <f>E226</f>
        <v>130000</v>
      </c>
      <c r="F680" s="40">
        <f>F226</f>
        <v>130000</v>
      </c>
      <c r="G680" s="9"/>
    </row>
    <row r="681" spans="1:7" x14ac:dyDescent="0.3">
      <c r="A681" s="2"/>
      <c r="C681" s="42" t="s">
        <v>103</v>
      </c>
      <c r="E681" s="40">
        <f>E233+E105</f>
        <v>2300000</v>
      </c>
      <c r="F681" s="40">
        <f>F233+F105</f>
        <v>1100000</v>
      </c>
      <c r="G681" s="9"/>
    </row>
    <row r="682" spans="1:7" x14ac:dyDescent="0.3">
      <c r="A682" s="2"/>
      <c r="C682" s="42" t="s">
        <v>165</v>
      </c>
      <c r="E682" s="40">
        <f>E199</f>
        <v>1400000</v>
      </c>
      <c r="F682" s="40">
        <f>F199</f>
        <v>100000</v>
      </c>
      <c r="G682" s="9"/>
    </row>
    <row r="683" spans="1:7" x14ac:dyDescent="0.3">
      <c r="A683" s="2"/>
      <c r="C683" s="42" t="s">
        <v>523</v>
      </c>
      <c r="E683" s="40">
        <f>E600</f>
        <v>50000</v>
      </c>
      <c r="F683" s="40">
        <f>F600</f>
        <v>50000</v>
      </c>
      <c r="G683" s="9"/>
    </row>
    <row r="684" spans="1:7" x14ac:dyDescent="0.3">
      <c r="A684" s="2"/>
      <c r="C684" s="42" t="s">
        <v>243</v>
      </c>
      <c r="E684" s="40">
        <f>E277</f>
        <v>2984900</v>
      </c>
      <c r="F684" s="40">
        <f>F277</f>
        <v>1200900</v>
      </c>
      <c r="G684" s="9"/>
    </row>
    <row r="685" spans="1:7" x14ac:dyDescent="0.3">
      <c r="A685" s="2"/>
      <c r="C685" s="42" t="s">
        <v>255</v>
      </c>
      <c r="E685" s="40">
        <f>E289</f>
        <v>7321951.8099999996</v>
      </c>
      <c r="F685" s="40">
        <f>F289</f>
        <v>0</v>
      </c>
      <c r="G685" s="9"/>
    </row>
    <row r="686" spans="1:7" x14ac:dyDescent="0.3">
      <c r="A686" s="2"/>
      <c r="C686" s="42" t="s">
        <v>261</v>
      </c>
      <c r="E686" s="40">
        <f>E294</f>
        <v>13314492.09</v>
      </c>
      <c r="F686" s="40">
        <f>F294</f>
        <v>13314492.09</v>
      </c>
      <c r="G686" s="9"/>
    </row>
    <row r="687" spans="1:7" x14ac:dyDescent="0.3">
      <c r="A687" s="2"/>
      <c r="C687" s="42" t="s">
        <v>109</v>
      </c>
      <c r="E687" s="40">
        <f>E112</f>
        <v>30000</v>
      </c>
      <c r="F687" s="40">
        <f>F112</f>
        <v>30000</v>
      </c>
      <c r="G687" s="9"/>
    </row>
    <row r="688" spans="1:7" x14ac:dyDescent="0.3">
      <c r="A688" s="2"/>
      <c r="C688" s="42" t="s">
        <v>26</v>
      </c>
      <c r="E688" s="40">
        <f>E18+E23+E38+E45+E51+E116+E176+E181+E187+E193+E237+E519+E539+E550+E166</f>
        <v>166052209.68000001</v>
      </c>
      <c r="F688" s="40">
        <f>F18+F23+F38+F45+F51+F116+F176+F181+F187+F193+F237+F519+F539+F550+F166</f>
        <v>174826077.74000001</v>
      </c>
      <c r="G688" s="9"/>
    </row>
    <row r="689" spans="1:7" x14ac:dyDescent="0.3">
      <c r="A689" s="2"/>
      <c r="C689" s="42"/>
      <c r="E689" s="40">
        <f>SUM(E641:E688)</f>
        <v>912614479.91000009</v>
      </c>
      <c r="F689" s="40">
        <f>SUM(F641:F688)</f>
        <v>869712776.99000001</v>
      </c>
      <c r="G689" s="9"/>
    </row>
    <row r="690" spans="1:7" x14ac:dyDescent="0.3">
      <c r="A690" s="2"/>
      <c r="C690" s="42"/>
      <c r="E690" s="40">
        <f>SUM(E641:E686)+E687</f>
        <v>746562270.23000014</v>
      </c>
      <c r="F690" s="40">
        <f>SUM(F641:F686)+F687</f>
        <v>694886699.25</v>
      </c>
      <c r="G690" s="9"/>
    </row>
    <row r="692" spans="1:7" x14ac:dyDescent="0.3">
      <c r="E692" s="40">
        <f>E637-E689</f>
        <v>0</v>
      </c>
      <c r="F692" s="40">
        <f>F637-F689</f>
        <v>0</v>
      </c>
    </row>
  </sheetData>
  <mergeCells count="6">
    <mergeCell ref="A611:D611"/>
    <mergeCell ref="A9:F9"/>
    <mergeCell ref="A10:F10"/>
    <mergeCell ref="A11:F11"/>
    <mergeCell ref="A12:F12"/>
    <mergeCell ref="A13:F13"/>
  </mergeCells>
  <pageMargins left="1.1811023622047245" right="0.39370078740157483" top="0.39370078740157483" bottom="0.39370078740157483" header="0.31496062992125984" footer="0.31496062992125984"/>
  <pageSetup paperSize="9" scale="57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14 </vt:lpstr>
      <vt:lpstr>'прил 14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2023-12-21T06:04:02Z</dcterms:created>
  <dcterms:modified xsi:type="dcterms:W3CDTF">2023-12-22T01:12:25Z</dcterms:modified>
</cp:coreProperties>
</file>